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https://d.docs.live.net/83ec41ca1cbf4f83/Documents/CSCTF/Greenhouse Gas Inventory/"/>
    </mc:Choice>
  </mc:AlternateContent>
  <xr:revisionPtr revIDLastSave="0" documentId="8_{DCD3303E-E637-4D8B-AD11-C8353C767FB9}" xr6:coauthVersionLast="47" xr6:coauthVersionMax="47" xr10:uidLastSave="{00000000-0000-0000-0000-000000000000}"/>
  <bookViews>
    <workbookView xWindow="-108" yWindow="-108" windowWidth="23256" windowHeight="12456" xr2:uid="{00000000-000D-0000-FFFF-FFFF00000000}"/>
  </bookViews>
  <sheets>
    <sheet name="Instructions" sheetId="1" r:id="rId1"/>
    <sheet name="GHG Inventory" sheetId="2" r:id="rId2"/>
    <sheet name="Facility Master List" sheetId="3" r:id="rId3"/>
    <sheet name="Energy Provider Accounts" sheetId="4" r:id="rId4"/>
    <sheet name="Electric Data" sheetId="5" r:id="rId5"/>
    <sheet name="Natural Gas Data" sheetId="6" r:id="rId6"/>
    <sheet name="Tank Fuels" sheetId="7" r:id="rId7"/>
    <sheet name="Vehicle Fleet Fuel" sheetId="8" r:id="rId8"/>
    <sheet name="CAP Score Card" sheetId="9" r:id="rId9"/>
    <sheet name="US EIA Emission Factors" sheetId="10" r:id="rId10"/>
    <sheet name="Factors and Sources" sheetId="11" r:id="rId11"/>
  </sheets>
  <definedNames>
    <definedName name="_xlnm._FilterDatabase" localSheetId="3" hidden="1">'Energy Provider Accounts'!$B$6:$H$15</definedName>
    <definedName name="_xlnm._FilterDatabase" localSheetId="2" hidden="1">'Facility Master List'!$B$6:$M$9</definedName>
    <definedName name="_xlnm._FilterDatabase" localSheetId="7" hidden="1">'Vehicle Fleet Fuel'!$B$3:$L$219</definedName>
    <definedName name="Propane">'Tank Fuels'!$D$4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5" roundtripDataSignature="AMtx7mgldLmj4s2vbswmEmDqOjgPinVDog=="/>
    </ext>
  </extLst>
</workbook>
</file>

<file path=xl/calcChain.xml><?xml version="1.0" encoding="utf-8"?>
<calcChain xmlns="http://schemas.openxmlformats.org/spreadsheetml/2006/main">
  <c r="C6" i="11" l="1"/>
  <c r="D65" i="9" s="1"/>
  <c r="D62" i="9"/>
  <c r="D58" i="9"/>
  <c r="D54" i="9"/>
  <c r="D50" i="9"/>
  <c r="D46" i="9"/>
  <c r="D42" i="9"/>
  <c r="D38" i="9"/>
  <c r="D34" i="9"/>
  <c r="D30" i="9"/>
  <c r="D26" i="9"/>
  <c r="D22" i="9"/>
  <c r="D18" i="9"/>
  <c r="D14" i="9"/>
  <c r="M1188" i="6"/>
  <c r="L1188" i="6"/>
  <c r="N1188" i="6" s="1"/>
  <c r="N1187" i="6"/>
  <c r="M1187" i="6"/>
  <c r="L1187" i="6"/>
  <c r="M1186" i="6"/>
  <c r="L1186" i="6"/>
  <c r="N1186" i="6" s="1"/>
  <c r="M1185" i="6"/>
  <c r="L1185" i="6"/>
  <c r="N1185" i="6" s="1"/>
  <c r="M1184" i="6"/>
  <c r="L1184" i="6"/>
  <c r="N1184" i="6" s="1"/>
  <c r="M1183" i="6"/>
  <c r="L1183" i="6"/>
  <c r="N1183" i="6" s="1"/>
  <c r="N1182" i="6"/>
  <c r="M1182" i="6"/>
  <c r="L1182" i="6"/>
  <c r="N1181" i="6"/>
  <c r="M1181" i="6"/>
  <c r="L1181" i="6"/>
  <c r="M1180" i="6"/>
  <c r="L1180" i="6"/>
  <c r="N1180" i="6" s="1"/>
  <c r="N1179" i="6"/>
  <c r="M1179" i="6"/>
  <c r="L1179" i="6"/>
  <c r="N1178" i="6"/>
  <c r="M1178" i="6"/>
  <c r="L1178" i="6"/>
  <c r="M1177" i="6"/>
  <c r="L1177" i="6"/>
  <c r="N1177" i="6" s="1"/>
  <c r="M1176" i="6"/>
  <c r="L1176" i="6"/>
  <c r="N1176" i="6" s="1"/>
  <c r="M1175" i="6"/>
  <c r="L1175" i="6"/>
  <c r="N1175" i="6" s="1"/>
  <c r="N1174" i="6"/>
  <c r="M1174" i="6"/>
  <c r="L1174" i="6"/>
  <c r="N1173" i="6"/>
  <c r="M1173" i="6"/>
  <c r="L1173" i="6"/>
  <c r="M1172" i="6"/>
  <c r="L1172" i="6"/>
  <c r="N1172" i="6" s="1"/>
  <c r="N1171" i="6"/>
  <c r="M1171" i="6"/>
  <c r="L1171" i="6"/>
  <c r="N1170" i="6"/>
  <c r="M1170" i="6"/>
  <c r="L1170" i="6"/>
  <c r="M1169" i="6"/>
  <c r="L1169" i="6"/>
  <c r="N1169" i="6" s="1"/>
  <c r="M1168" i="6"/>
  <c r="L1168" i="6"/>
  <c r="N1168" i="6" s="1"/>
  <c r="M1167" i="6"/>
  <c r="L1167" i="6"/>
  <c r="N1167" i="6" s="1"/>
  <c r="N1166" i="6"/>
  <c r="M1166" i="6"/>
  <c r="L1166" i="6"/>
  <c r="N1165" i="6"/>
  <c r="M1165" i="6"/>
  <c r="L1165" i="6"/>
  <c r="M1164" i="6"/>
  <c r="L1164" i="6"/>
  <c r="N1164" i="6" s="1"/>
  <c r="N1163" i="6"/>
  <c r="M1163" i="6"/>
  <c r="L1163" i="6"/>
  <c r="N1162" i="6"/>
  <c r="M1162" i="6"/>
  <c r="L1162" i="6"/>
  <c r="M1161" i="6"/>
  <c r="L1161" i="6"/>
  <c r="N1161" i="6" s="1"/>
  <c r="M1160" i="6"/>
  <c r="L1160" i="6"/>
  <c r="N1160" i="6" s="1"/>
  <c r="M1159" i="6"/>
  <c r="L1159" i="6"/>
  <c r="N1159" i="6" s="1"/>
  <c r="N1158" i="6"/>
  <c r="M1158" i="6"/>
  <c r="L1158" i="6"/>
  <c r="N1157" i="6"/>
  <c r="M1157" i="6"/>
  <c r="L1157" i="6"/>
  <c r="M1156" i="6"/>
  <c r="L1156" i="6"/>
  <c r="N1156" i="6" s="1"/>
  <c r="N1155" i="6"/>
  <c r="M1155" i="6"/>
  <c r="L1155" i="6"/>
  <c r="N1154" i="6"/>
  <c r="M1154" i="6"/>
  <c r="L1154" i="6"/>
  <c r="M1153" i="6"/>
  <c r="L1153" i="6"/>
  <c r="N1153" i="6" s="1"/>
  <c r="M1152" i="6"/>
  <c r="L1152" i="6"/>
  <c r="N1152" i="6" s="1"/>
  <c r="M1151" i="6"/>
  <c r="L1151" i="6"/>
  <c r="N1151" i="6" s="1"/>
  <c r="N1150" i="6"/>
  <c r="M1150" i="6"/>
  <c r="L1150" i="6"/>
  <c r="N1149" i="6"/>
  <c r="M1149" i="6"/>
  <c r="L1149" i="6"/>
  <c r="M1148" i="6"/>
  <c r="L1148" i="6"/>
  <c r="N1148" i="6" s="1"/>
  <c r="N1147" i="6"/>
  <c r="M1147" i="6"/>
  <c r="L1147" i="6"/>
  <c r="N1146" i="6"/>
  <c r="M1146" i="6"/>
  <c r="L1146" i="6"/>
  <c r="M1145" i="6"/>
  <c r="L1145" i="6"/>
  <c r="N1145" i="6" s="1"/>
  <c r="M1144" i="6"/>
  <c r="L1144" i="6"/>
  <c r="N1144" i="6" s="1"/>
  <c r="M1143" i="6"/>
  <c r="L1143" i="6"/>
  <c r="N1143" i="6" s="1"/>
  <c r="N1142" i="6"/>
  <c r="M1142" i="6"/>
  <c r="L1142" i="6"/>
  <c r="N1141" i="6"/>
  <c r="M1141" i="6"/>
  <c r="L1141" i="6"/>
  <c r="M1140" i="6"/>
  <c r="L1140" i="6"/>
  <c r="N1140" i="6" s="1"/>
  <c r="N1139" i="6"/>
  <c r="M1139" i="6"/>
  <c r="L1139" i="6"/>
  <c r="N1138" i="6"/>
  <c r="M1138" i="6"/>
  <c r="L1138" i="6"/>
  <c r="M1137" i="6"/>
  <c r="L1137" i="6"/>
  <c r="N1137" i="6" s="1"/>
  <c r="M1136" i="6"/>
  <c r="L1136" i="6"/>
  <c r="N1136" i="6" s="1"/>
  <c r="M1135" i="6"/>
  <c r="L1135" i="6"/>
  <c r="N1135" i="6" s="1"/>
  <c r="N1134" i="6"/>
  <c r="M1134" i="6"/>
  <c r="L1134" i="6"/>
  <c r="N1133" i="6"/>
  <c r="M1133" i="6"/>
  <c r="L1133" i="6"/>
  <c r="M1132" i="6"/>
  <c r="L1132" i="6"/>
  <c r="N1132" i="6" s="1"/>
  <c r="N1131" i="6"/>
  <c r="M1131" i="6"/>
  <c r="L1131" i="6"/>
  <c r="N1130" i="6"/>
  <c r="M1130" i="6"/>
  <c r="L1130" i="6"/>
  <c r="M1129" i="6"/>
  <c r="L1129" i="6"/>
  <c r="N1129" i="6" s="1"/>
  <c r="M1128" i="6"/>
  <c r="L1128" i="6"/>
  <c r="N1128" i="6" s="1"/>
  <c r="M1127" i="6"/>
  <c r="L1127" i="6"/>
  <c r="N1127" i="6" s="1"/>
  <c r="N1126" i="6"/>
  <c r="M1126" i="6"/>
  <c r="L1126" i="6"/>
  <c r="N1125" i="6"/>
  <c r="M1125" i="6"/>
  <c r="L1125" i="6"/>
  <c r="M1124" i="6"/>
  <c r="L1124" i="6"/>
  <c r="N1124" i="6" s="1"/>
  <c r="N1123" i="6"/>
  <c r="M1123" i="6"/>
  <c r="L1123" i="6"/>
  <c r="N1122" i="6"/>
  <c r="M1122" i="6"/>
  <c r="L1122" i="6"/>
  <c r="M1121" i="6"/>
  <c r="L1121" i="6"/>
  <c r="N1121" i="6" s="1"/>
  <c r="M1120" i="6"/>
  <c r="L1120" i="6"/>
  <c r="N1120" i="6" s="1"/>
  <c r="M1119" i="6"/>
  <c r="L1119" i="6"/>
  <c r="N1119" i="6" s="1"/>
  <c r="N1118" i="6"/>
  <c r="M1118" i="6"/>
  <c r="L1118" i="6"/>
  <c r="N1117" i="6"/>
  <c r="M1117" i="6"/>
  <c r="L1117" i="6"/>
  <c r="M1116" i="6"/>
  <c r="L1116" i="6"/>
  <c r="N1116" i="6" s="1"/>
  <c r="N1115" i="6"/>
  <c r="M1115" i="6"/>
  <c r="L1115" i="6"/>
  <c r="N1114" i="6"/>
  <c r="M1114" i="6"/>
  <c r="L1114" i="6"/>
  <c r="M1113" i="6"/>
  <c r="L1113" i="6"/>
  <c r="N1113" i="6" s="1"/>
  <c r="M1112" i="6"/>
  <c r="L1112" i="6"/>
  <c r="N1112" i="6" s="1"/>
  <c r="M1111" i="6"/>
  <c r="L1111" i="6"/>
  <c r="N1111" i="6" s="1"/>
  <c r="N1110" i="6"/>
  <c r="M1110" i="6"/>
  <c r="L1110" i="6"/>
  <c r="N1109" i="6"/>
  <c r="M1109" i="6"/>
  <c r="L1109" i="6"/>
  <c r="M1108" i="6"/>
  <c r="L1108" i="6"/>
  <c r="N1108" i="6" s="1"/>
  <c r="N1107" i="6"/>
  <c r="M1107" i="6"/>
  <c r="L1107" i="6"/>
  <c r="N1106" i="6"/>
  <c r="M1106" i="6"/>
  <c r="L1106" i="6"/>
  <c r="M1105" i="6"/>
  <c r="L1105" i="6"/>
  <c r="N1105" i="6" s="1"/>
  <c r="M1104" i="6"/>
  <c r="L1104" i="6"/>
  <c r="N1104" i="6" s="1"/>
  <c r="M1103" i="6"/>
  <c r="L1103" i="6"/>
  <c r="N1103" i="6" s="1"/>
  <c r="N1102" i="6"/>
  <c r="M1102" i="6"/>
  <c r="L1102" i="6"/>
  <c r="N1101" i="6"/>
  <c r="M1101" i="6"/>
  <c r="L1101" i="6"/>
  <c r="M1100" i="6"/>
  <c r="L1100" i="6"/>
  <c r="N1100" i="6" s="1"/>
  <c r="N1099" i="6"/>
  <c r="M1099" i="6"/>
  <c r="L1099" i="6"/>
  <c r="N1098" i="6"/>
  <c r="M1098" i="6"/>
  <c r="L1098" i="6"/>
  <c r="M1097" i="6"/>
  <c r="L1097" i="6"/>
  <c r="N1097" i="6" s="1"/>
  <c r="M1096" i="6"/>
  <c r="L1096" i="6"/>
  <c r="N1096" i="6" s="1"/>
  <c r="M1095" i="6"/>
  <c r="L1095" i="6"/>
  <c r="N1095" i="6" s="1"/>
  <c r="N1094" i="6"/>
  <c r="M1094" i="6"/>
  <c r="L1094" i="6"/>
  <c r="N1093" i="6"/>
  <c r="M1093" i="6"/>
  <c r="L1093" i="6"/>
  <c r="M1092" i="6"/>
  <c r="L1092" i="6"/>
  <c r="N1092" i="6" s="1"/>
  <c r="N1091" i="6"/>
  <c r="M1091" i="6"/>
  <c r="L1091" i="6"/>
  <c r="N1090" i="6"/>
  <c r="M1090" i="6"/>
  <c r="L1090" i="6"/>
  <c r="M1089" i="6"/>
  <c r="L1089" i="6"/>
  <c r="N1089" i="6" s="1"/>
  <c r="M1088" i="6"/>
  <c r="L1088" i="6"/>
  <c r="N1088" i="6" s="1"/>
  <c r="M1087" i="6"/>
  <c r="L1087" i="6"/>
  <c r="N1087" i="6" s="1"/>
  <c r="N1086" i="6"/>
  <c r="M1086" i="6"/>
  <c r="L1086" i="6"/>
  <c r="N1085" i="6"/>
  <c r="M1085" i="6"/>
  <c r="L1085" i="6"/>
  <c r="M1084" i="6"/>
  <c r="L1084" i="6"/>
  <c r="N1084" i="6" s="1"/>
  <c r="N1083" i="6"/>
  <c r="M1083" i="6"/>
  <c r="L1083" i="6"/>
  <c r="N1082" i="6"/>
  <c r="M1082" i="6"/>
  <c r="L1082" i="6"/>
  <c r="M1081" i="6"/>
  <c r="L1081" i="6"/>
  <c r="N1081" i="6" s="1"/>
  <c r="M1080" i="6"/>
  <c r="L1080" i="6"/>
  <c r="N1080" i="6" s="1"/>
  <c r="M1079" i="6"/>
  <c r="L1079" i="6"/>
  <c r="N1079" i="6" s="1"/>
  <c r="N1078" i="6"/>
  <c r="M1078" i="6"/>
  <c r="L1078" i="6"/>
  <c r="N1077" i="6"/>
  <c r="M1077" i="6"/>
  <c r="L1077" i="6"/>
  <c r="M1076" i="6"/>
  <c r="L1076" i="6"/>
  <c r="N1076" i="6" s="1"/>
  <c r="N1075" i="6"/>
  <c r="M1075" i="6"/>
  <c r="L1075" i="6"/>
  <c r="N1074" i="6"/>
  <c r="M1074" i="6"/>
  <c r="L1074" i="6"/>
  <c r="M1073" i="6"/>
  <c r="L1073" i="6"/>
  <c r="N1073" i="6" s="1"/>
  <c r="M1072" i="6"/>
  <c r="L1072" i="6"/>
  <c r="N1072" i="6" s="1"/>
  <c r="M1071" i="6"/>
  <c r="L1071" i="6"/>
  <c r="N1071" i="6" s="1"/>
  <c r="N1070" i="6"/>
  <c r="M1070" i="6"/>
  <c r="L1070" i="6"/>
  <c r="N1069" i="6"/>
  <c r="M1069" i="6"/>
  <c r="L1069" i="6"/>
  <c r="M1068" i="6"/>
  <c r="L1068" i="6"/>
  <c r="N1068" i="6" s="1"/>
  <c r="N1067" i="6"/>
  <c r="M1067" i="6"/>
  <c r="L1067" i="6"/>
  <c r="N1066" i="6"/>
  <c r="M1066" i="6"/>
  <c r="L1066" i="6"/>
  <c r="M1065" i="6"/>
  <c r="L1065" i="6"/>
  <c r="N1065" i="6" s="1"/>
  <c r="M1064" i="6"/>
  <c r="L1064" i="6"/>
  <c r="N1064" i="6" s="1"/>
  <c r="M1063" i="6"/>
  <c r="L1063" i="6"/>
  <c r="N1063" i="6" s="1"/>
  <c r="N1062" i="6"/>
  <c r="M1062" i="6"/>
  <c r="L1062" i="6"/>
  <c r="N1061" i="6"/>
  <c r="M1061" i="6"/>
  <c r="L1061" i="6"/>
  <c r="M1060" i="6"/>
  <c r="L1060" i="6"/>
  <c r="N1060" i="6" s="1"/>
  <c r="N1059" i="6"/>
  <c r="M1059" i="6"/>
  <c r="L1059" i="6"/>
  <c r="N1058" i="6"/>
  <c r="M1058" i="6"/>
  <c r="L1058" i="6"/>
  <c r="M1057" i="6"/>
  <c r="L1057" i="6"/>
  <c r="N1057" i="6" s="1"/>
  <c r="M1056" i="6"/>
  <c r="L1056" i="6"/>
  <c r="N1056" i="6" s="1"/>
  <c r="M1055" i="6"/>
  <c r="L1055" i="6"/>
  <c r="N1055" i="6" s="1"/>
  <c r="N1054" i="6"/>
  <c r="M1054" i="6"/>
  <c r="L1054" i="6"/>
  <c r="N1053" i="6"/>
  <c r="M1053" i="6"/>
  <c r="L1053" i="6"/>
  <c r="M1052" i="6"/>
  <c r="L1052" i="6"/>
  <c r="N1052" i="6" s="1"/>
  <c r="N1051" i="6"/>
  <c r="M1051" i="6"/>
  <c r="L1051" i="6"/>
  <c r="N1050" i="6"/>
  <c r="M1050" i="6"/>
  <c r="L1050" i="6"/>
  <c r="M1049" i="6"/>
  <c r="L1049" i="6"/>
  <c r="N1049" i="6" s="1"/>
  <c r="M1048" i="6"/>
  <c r="L1048" i="6"/>
  <c r="N1048" i="6" s="1"/>
  <c r="M1047" i="6"/>
  <c r="L1047" i="6"/>
  <c r="N1047" i="6" s="1"/>
  <c r="N1046" i="6"/>
  <c r="M1046" i="6"/>
  <c r="L1046" i="6"/>
  <c r="N1045" i="6"/>
  <c r="M1045" i="6"/>
  <c r="L1045" i="6"/>
  <c r="M1044" i="6"/>
  <c r="L1044" i="6"/>
  <c r="N1044" i="6" s="1"/>
  <c r="N1043" i="6"/>
  <c r="M1043" i="6"/>
  <c r="L1043" i="6"/>
  <c r="N1042" i="6"/>
  <c r="M1042" i="6"/>
  <c r="L1042" i="6"/>
  <c r="M1041" i="6"/>
  <c r="L1041" i="6"/>
  <c r="N1041" i="6" s="1"/>
  <c r="M1040" i="6"/>
  <c r="L1040" i="6"/>
  <c r="N1040" i="6" s="1"/>
  <c r="M1039" i="6"/>
  <c r="L1039" i="6"/>
  <c r="N1039" i="6" s="1"/>
  <c r="N1038" i="6"/>
  <c r="M1038" i="6"/>
  <c r="L1038" i="6"/>
  <c r="N1037" i="6"/>
  <c r="M1037" i="6"/>
  <c r="L1037" i="6"/>
  <c r="M1036" i="6"/>
  <c r="L1036" i="6"/>
  <c r="N1036" i="6" s="1"/>
  <c r="N1035" i="6"/>
  <c r="M1035" i="6"/>
  <c r="L1035" i="6"/>
  <c r="N1034" i="6"/>
  <c r="M1034" i="6"/>
  <c r="L1034" i="6"/>
  <c r="M1033" i="6"/>
  <c r="L1033" i="6"/>
  <c r="N1033" i="6" s="1"/>
  <c r="M1032" i="6"/>
  <c r="L1032" i="6"/>
  <c r="N1032" i="6" s="1"/>
  <c r="N1031" i="6"/>
  <c r="M1031" i="6"/>
  <c r="L1031" i="6"/>
  <c r="N1030" i="6"/>
  <c r="M1030" i="6"/>
  <c r="L1030" i="6"/>
  <c r="N1029" i="6"/>
  <c r="M1029" i="6"/>
  <c r="L1029" i="6"/>
  <c r="M1028" i="6"/>
  <c r="L1028" i="6"/>
  <c r="N1028" i="6" s="1"/>
  <c r="M1027" i="6"/>
  <c r="L1027" i="6"/>
  <c r="N1027" i="6" s="1"/>
  <c r="N1026" i="6"/>
  <c r="M1026" i="6"/>
  <c r="L1026" i="6"/>
  <c r="M1025" i="6"/>
  <c r="L1025" i="6"/>
  <c r="N1025" i="6" s="1"/>
  <c r="M1024" i="6"/>
  <c r="L1024" i="6"/>
  <c r="N1024" i="6" s="1"/>
  <c r="N1023" i="6"/>
  <c r="M1023" i="6"/>
  <c r="L1023" i="6"/>
  <c r="N1022" i="6"/>
  <c r="M1022" i="6"/>
  <c r="L1022" i="6"/>
  <c r="M1021" i="6"/>
  <c r="L1021" i="6"/>
  <c r="N1021" i="6" s="1"/>
  <c r="M1020" i="6"/>
  <c r="L1020" i="6"/>
  <c r="N1020" i="6" s="1"/>
  <c r="M1019" i="6"/>
  <c r="L1019" i="6"/>
  <c r="N1019" i="6" s="1"/>
  <c r="N1018" i="6"/>
  <c r="M1018" i="6"/>
  <c r="L1018" i="6"/>
  <c r="M1017" i="6"/>
  <c r="L1017" i="6"/>
  <c r="N1017" i="6" s="1"/>
  <c r="M1016" i="6"/>
  <c r="L1016" i="6"/>
  <c r="N1016" i="6" s="1"/>
  <c r="N1015" i="6"/>
  <c r="M1015" i="6"/>
  <c r="L1015" i="6"/>
  <c r="N1014" i="6"/>
  <c r="M1014" i="6"/>
  <c r="L1014" i="6"/>
  <c r="M1013" i="6"/>
  <c r="L1013" i="6"/>
  <c r="N1013" i="6" s="1"/>
  <c r="M1012" i="6"/>
  <c r="L1012" i="6"/>
  <c r="N1012" i="6" s="1"/>
  <c r="N1011" i="6"/>
  <c r="M1011" i="6"/>
  <c r="L1011" i="6"/>
  <c r="N1010" i="6"/>
  <c r="M1010" i="6"/>
  <c r="L1010" i="6"/>
  <c r="M1009" i="6"/>
  <c r="L1009" i="6"/>
  <c r="N1009" i="6" s="1"/>
  <c r="M1008" i="6"/>
  <c r="L1008" i="6"/>
  <c r="N1008" i="6" s="1"/>
  <c r="N1007" i="6"/>
  <c r="M1007" i="6"/>
  <c r="L1007" i="6"/>
  <c r="N1006" i="6"/>
  <c r="M1006" i="6"/>
  <c r="L1006" i="6"/>
  <c r="N1005" i="6"/>
  <c r="M1005" i="6"/>
  <c r="L1005" i="6"/>
  <c r="M1004" i="6"/>
  <c r="L1004" i="6"/>
  <c r="N1004" i="6" s="1"/>
  <c r="N1003" i="6"/>
  <c r="M1003" i="6"/>
  <c r="L1003" i="6"/>
  <c r="N1002" i="6"/>
  <c r="M1002" i="6"/>
  <c r="L1002" i="6"/>
  <c r="M1001" i="6"/>
  <c r="L1001" i="6"/>
  <c r="N1001" i="6" s="1"/>
  <c r="M1000" i="6"/>
  <c r="L1000" i="6"/>
  <c r="N1000" i="6" s="1"/>
  <c r="N999" i="6"/>
  <c r="M999" i="6"/>
  <c r="L999" i="6"/>
  <c r="N998" i="6"/>
  <c r="M998" i="6"/>
  <c r="L998" i="6"/>
  <c r="N997" i="6"/>
  <c r="M997" i="6"/>
  <c r="L997" i="6"/>
  <c r="M996" i="6"/>
  <c r="L996" i="6"/>
  <c r="N996" i="6" s="1"/>
  <c r="M995" i="6"/>
  <c r="L995" i="6"/>
  <c r="N995" i="6" s="1"/>
  <c r="N994" i="6"/>
  <c r="M994" i="6"/>
  <c r="L994" i="6"/>
  <c r="M993" i="6"/>
  <c r="L993" i="6"/>
  <c r="N993" i="6" s="1"/>
  <c r="M992" i="6"/>
  <c r="L992" i="6"/>
  <c r="N992" i="6" s="1"/>
  <c r="N991" i="6"/>
  <c r="M991" i="6"/>
  <c r="L991" i="6"/>
  <c r="N990" i="6"/>
  <c r="M990" i="6"/>
  <c r="L990" i="6"/>
  <c r="M989" i="6"/>
  <c r="L989" i="6"/>
  <c r="N989" i="6" s="1"/>
  <c r="M988" i="6"/>
  <c r="L988" i="6"/>
  <c r="N988" i="6" s="1"/>
  <c r="M987" i="6"/>
  <c r="L987" i="6"/>
  <c r="N987" i="6" s="1"/>
  <c r="N986" i="6"/>
  <c r="M986" i="6"/>
  <c r="L986" i="6"/>
  <c r="M985" i="6"/>
  <c r="L985" i="6"/>
  <c r="N985" i="6" s="1"/>
  <c r="M984" i="6"/>
  <c r="L984" i="6"/>
  <c r="N984" i="6" s="1"/>
  <c r="N983" i="6"/>
  <c r="M983" i="6"/>
  <c r="L983" i="6"/>
  <c r="N982" i="6"/>
  <c r="M982" i="6"/>
  <c r="L982" i="6"/>
  <c r="M981" i="6"/>
  <c r="L981" i="6"/>
  <c r="N981" i="6" s="1"/>
  <c r="M980" i="6"/>
  <c r="L980" i="6"/>
  <c r="N980" i="6" s="1"/>
  <c r="N979" i="6"/>
  <c r="M979" i="6"/>
  <c r="L979" i="6"/>
  <c r="N978" i="6"/>
  <c r="M978" i="6"/>
  <c r="L978" i="6"/>
  <c r="M977" i="6"/>
  <c r="L977" i="6"/>
  <c r="N977" i="6" s="1"/>
  <c r="M976" i="6"/>
  <c r="L976" i="6"/>
  <c r="N976" i="6" s="1"/>
  <c r="N975" i="6"/>
  <c r="M975" i="6"/>
  <c r="L975" i="6"/>
  <c r="N974" i="6"/>
  <c r="M974" i="6"/>
  <c r="L974" i="6"/>
  <c r="N973" i="6"/>
  <c r="M973" i="6"/>
  <c r="L973" i="6"/>
  <c r="M972" i="6"/>
  <c r="L972" i="6"/>
  <c r="N972" i="6" s="1"/>
  <c r="N971" i="6"/>
  <c r="M971" i="6"/>
  <c r="L971" i="6"/>
  <c r="N970" i="6"/>
  <c r="M970" i="6"/>
  <c r="L970" i="6"/>
  <c r="M969" i="6"/>
  <c r="L969" i="6"/>
  <c r="N969" i="6" s="1"/>
  <c r="M968" i="6"/>
  <c r="L968" i="6"/>
  <c r="N968" i="6" s="1"/>
  <c r="N967" i="6"/>
  <c r="M967" i="6"/>
  <c r="L967" i="6"/>
  <c r="N966" i="6"/>
  <c r="M966" i="6"/>
  <c r="L966" i="6"/>
  <c r="N965" i="6"/>
  <c r="M965" i="6"/>
  <c r="L965" i="6"/>
  <c r="M964" i="6"/>
  <c r="L964" i="6"/>
  <c r="N964" i="6" s="1"/>
  <c r="M963" i="6"/>
  <c r="L963" i="6"/>
  <c r="N963" i="6" s="1"/>
  <c r="N962" i="6"/>
  <c r="M962" i="6"/>
  <c r="L962" i="6"/>
  <c r="M961" i="6"/>
  <c r="L961" i="6"/>
  <c r="N961" i="6" s="1"/>
  <c r="M960" i="6"/>
  <c r="L960" i="6"/>
  <c r="N960" i="6" s="1"/>
  <c r="N959" i="6"/>
  <c r="M959" i="6"/>
  <c r="L959" i="6"/>
  <c r="N958" i="6"/>
  <c r="M958" i="6"/>
  <c r="L958" i="6"/>
  <c r="M957" i="6"/>
  <c r="L957" i="6"/>
  <c r="N957" i="6" s="1"/>
  <c r="M956" i="6"/>
  <c r="L956" i="6"/>
  <c r="N956" i="6" s="1"/>
  <c r="M955" i="6"/>
  <c r="L955" i="6"/>
  <c r="N955" i="6" s="1"/>
  <c r="N954" i="6"/>
  <c r="M954" i="6"/>
  <c r="L954" i="6"/>
  <c r="M953" i="6"/>
  <c r="L953" i="6"/>
  <c r="N953" i="6" s="1"/>
  <c r="M952" i="6"/>
  <c r="L952" i="6"/>
  <c r="N952" i="6" s="1"/>
  <c r="N951" i="6"/>
  <c r="M951" i="6"/>
  <c r="L951" i="6"/>
  <c r="N950" i="6"/>
  <c r="M950" i="6"/>
  <c r="L950" i="6"/>
  <c r="M949" i="6"/>
  <c r="L949" i="6"/>
  <c r="N949" i="6" s="1"/>
  <c r="M948" i="6"/>
  <c r="L948" i="6"/>
  <c r="N948" i="6" s="1"/>
  <c r="N947" i="6"/>
  <c r="M947" i="6"/>
  <c r="L947" i="6"/>
  <c r="N946" i="6"/>
  <c r="M946" i="6"/>
  <c r="L946" i="6"/>
  <c r="M945" i="6"/>
  <c r="L945" i="6"/>
  <c r="N945" i="6" s="1"/>
  <c r="M944" i="6"/>
  <c r="L944" i="6"/>
  <c r="N944" i="6" s="1"/>
  <c r="N943" i="6"/>
  <c r="M943" i="6"/>
  <c r="L943" i="6"/>
  <c r="N942" i="6"/>
  <c r="M942" i="6"/>
  <c r="L942" i="6"/>
  <c r="N941" i="6"/>
  <c r="M941" i="6"/>
  <c r="L941" i="6"/>
  <c r="M940" i="6"/>
  <c r="L940" i="6"/>
  <c r="N940" i="6" s="1"/>
  <c r="N939" i="6"/>
  <c r="M939" i="6"/>
  <c r="L939" i="6"/>
  <c r="N938" i="6"/>
  <c r="M938" i="6"/>
  <c r="L938" i="6"/>
  <c r="M937" i="6"/>
  <c r="L937" i="6"/>
  <c r="N937" i="6" s="1"/>
  <c r="M936" i="6"/>
  <c r="L936" i="6"/>
  <c r="N936" i="6" s="1"/>
  <c r="N935" i="6"/>
  <c r="M935" i="6"/>
  <c r="L935" i="6"/>
  <c r="N934" i="6"/>
  <c r="M934" i="6"/>
  <c r="L934" i="6"/>
  <c r="N933" i="6"/>
  <c r="M933" i="6"/>
  <c r="L933" i="6"/>
  <c r="M932" i="6"/>
  <c r="L932" i="6"/>
  <c r="N932" i="6" s="1"/>
  <c r="M931" i="6"/>
  <c r="L931" i="6"/>
  <c r="N931" i="6" s="1"/>
  <c r="N930" i="6"/>
  <c r="M930" i="6"/>
  <c r="L930" i="6"/>
  <c r="M929" i="6"/>
  <c r="L929" i="6"/>
  <c r="N929" i="6" s="1"/>
  <c r="M928" i="6"/>
  <c r="L928" i="6"/>
  <c r="N928" i="6" s="1"/>
  <c r="N927" i="6"/>
  <c r="M927" i="6"/>
  <c r="L927" i="6"/>
  <c r="N926" i="6"/>
  <c r="M926" i="6"/>
  <c r="L926" i="6"/>
  <c r="N925" i="6"/>
  <c r="M925" i="6"/>
  <c r="L925" i="6"/>
  <c r="M924" i="6"/>
  <c r="L924" i="6"/>
  <c r="N924" i="6" s="1"/>
  <c r="M923" i="6"/>
  <c r="L923" i="6"/>
  <c r="N923" i="6" s="1"/>
  <c r="N922" i="6"/>
  <c r="M922" i="6"/>
  <c r="L922" i="6"/>
  <c r="M921" i="6"/>
  <c r="L921" i="6"/>
  <c r="N921" i="6" s="1"/>
  <c r="M920" i="6"/>
  <c r="L920" i="6"/>
  <c r="N920" i="6" s="1"/>
  <c r="N919" i="6"/>
  <c r="M919" i="6"/>
  <c r="L919" i="6"/>
  <c r="N918" i="6"/>
  <c r="M918" i="6"/>
  <c r="L918" i="6"/>
  <c r="M917" i="6"/>
  <c r="L917" i="6"/>
  <c r="N917" i="6" s="1"/>
  <c r="M916" i="6"/>
  <c r="L916" i="6"/>
  <c r="N916" i="6" s="1"/>
  <c r="N915" i="6"/>
  <c r="M915" i="6"/>
  <c r="L915" i="6"/>
  <c r="N914" i="6"/>
  <c r="M914" i="6"/>
  <c r="L914" i="6"/>
  <c r="M913" i="6"/>
  <c r="L913" i="6"/>
  <c r="N913" i="6" s="1"/>
  <c r="M912" i="6"/>
  <c r="L912" i="6"/>
  <c r="N912" i="6" s="1"/>
  <c r="N911" i="6"/>
  <c r="M911" i="6"/>
  <c r="L911" i="6"/>
  <c r="N910" i="6"/>
  <c r="M910" i="6"/>
  <c r="L910" i="6"/>
  <c r="N909" i="6"/>
  <c r="M909" i="6"/>
  <c r="L909" i="6"/>
  <c r="M908" i="6"/>
  <c r="L908" i="6"/>
  <c r="N908" i="6" s="1"/>
  <c r="N907" i="6"/>
  <c r="M907" i="6"/>
  <c r="L907" i="6"/>
  <c r="N906" i="6"/>
  <c r="M906" i="6"/>
  <c r="L906" i="6"/>
  <c r="M905" i="6"/>
  <c r="L905" i="6"/>
  <c r="N905" i="6" s="1"/>
  <c r="M904" i="6"/>
  <c r="L904" i="6"/>
  <c r="N904" i="6" s="1"/>
  <c r="N903" i="6"/>
  <c r="M903" i="6"/>
  <c r="L903" i="6"/>
  <c r="N902" i="6"/>
  <c r="M902" i="6"/>
  <c r="L902" i="6"/>
  <c r="N901" i="6"/>
  <c r="M901" i="6"/>
  <c r="L901" i="6"/>
  <c r="M900" i="6"/>
  <c r="L900" i="6"/>
  <c r="N900" i="6" s="1"/>
  <c r="M899" i="6"/>
  <c r="L899" i="6"/>
  <c r="N899" i="6" s="1"/>
  <c r="N898" i="6"/>
  <c r="M898" i="6"/>
  <c r="L898" i="6"/>
  <c r="M897" i="6"/>
  <c r="L897" i="6"/>
  <c r="N897" i="6" s="1"/>
  <c r="M896" i="6"/>
  <c r="L896" i="6"/>
  <c r="N896" i="6" s="1"/>
  <c r="N895" i="6"/>
  <c r="M895" i="6"/>
  <c r="L895" i="6"/>
  <c r="N894" i="6"/>
  <c r="M894" i="6"/>
  <c r="L894" i="6"/>
  <c r="M893" i="6"/>
  <c r="L893" i="6"/>
  <c r="N893" i="6" s="1"/>
  <c r="M892" i="6"/>
  <c r="L892" i="6"/>
  <c r="N892" i="6" s="1"/>
  <c r="M891" i="6"/>
  <c r="L891" i="6"/>
  <c r="N891" i="6" s="1"/>
  <c r="N890" i="6"/>
  <c r="M890" i="6"/>
  <c r="L890" i="6"/>
  <c r="M889" i="6"/>
  <c r="L889" i="6"/>
  <c r="N889" i="6" s="1"/>
  <c r="M888" i="6"/>
  <c r="L888" i="6"/>
  <c r="N888" i="6" s="1"/>
  <c r="N887" i="6"/>
  <c r="M887" i="6"/>
  <c r="L887" i="6"/>
  <c r="N886" i="6"/>
  <c r="M886" i="6"/>
  <c r="L886" i="6"/>
  <c r="M885" i="6"/>
  <c r="L885" i="6"/>
  <c r="N885" i="6" s="1"/>
  <c r="M884" i="6"/>
  <c r="L884" i="6"/>
  <c r="N884" i="6" s="1"/>
  <c r="M883" i="6"/>
  <c r="L883" i="6"/>
  <c r="N883" i="6" s="1"/>
  <c r="N882" i="6"/>
  <c r="M882" i="6"/>
  <c r="L882" i="6"/>
  <c r="M881" i="6"/>
  <c r="L881" i="6"/>
  <c r="N881" i="6" s="1"/>
  <c r="M880" i="6"/>
  <c r="L880" i="6"/>
  <c r="N880" i="6" s="1"/>
  <c r="N879" i="6"/>
  <c r="M879" i="6"/>
  <c r="L879" i="6"/>
  <c r="N878" i="6"/>
  <c r="M878" i="6"/>
  <c r="L878" i="6"/>
  <c r="M877" i="6"/>
  <c r="L877" i="6"/>
  <c r="N877" i="6" s="1"/>
  <c r="M876" i="6"/>
  <c r="L876" i="6"/>
  <c r="N876" i="6" s="1"/>
  <c r="N875" i="6"/>
  <c r="M875" i="6"/>
  <c r="L875" i="6"/>
  <c r="N874" i="6"/>
  <c r="M874" i="6"/>
  <c r="L874" i="6"/>
  <c r="M873" i="6"/>
  <c r="L873" i="6"/>
  <c r="N873" i="6" s="1"/>
  <c r="M872" i="6"/>
  <c r="L872" i="6"/>
  <c r="N872" i="6" s="1"/>
  <c r="N871" i="6"/>
  <c r="M871" i="6"/>
  <c r="L871" i="6"/>
  <c r="N870" i="6"/>
  <c r="M870" i="6"/>
  <c r="L870" i="6"/>
  <c r="N869" i="6"/>
  <c r="M869" i="6"/>
  <c r="L869" i="6"/>
  <c r="M868" i="6"/>
  <c r="L868" i="6"/>
  <c r="N868" i="6" s="1"/>
  <c r="N867" i="6"/>
  <c r="M867" i="6"/>
  <c r="L867" i="6"/>
  <c r="N866" i="6"/>
  <c r="M866" i="6"/>
  <c r="L866" i="6"/>
  <c r="M865" i="6"/>
  <c r="L865" i="6"/>
  <c r="N865" i="6" s="1"/>
  <c r="M864" i="6"/>
  <c r="L864" i="6"/>
  <c r="N864" i="6" s="1"/>
  <c r="N863" i="6"/>
  <c r="M863" i="6"/>
  <c r="L863" i="6"/>
  <c r="N862" i="6"/>
  <c r="M862" i="6"/>
  <c r="L862" i="6"/>
  <c r="N861" i="6"/>
  <c r="M861" i="6"/>
  <c r="L861" i="6"/>
  <c r="M860" i="6"/>
  <c r="L860" i="6"/>
  <c r="N860" i="6" s="1"/>
  <c r="M859" i="6"/>
  <c r="L859" i="6"/>
  <c r="N859" i="6" s="1"/>
  <c r="N858" i="6"/>
  <c r="M858" i="6"/>
  <c r="L858" i="6"/>
  <c r="M857" i="6"/>
  <c r="L857" i="6"/>
  <c r="N857" i="6" s="1"/>
  <c r="M856" i="6"/>
  <c r="L856" i="6"/>
  <c r="N856" i="6" s="1"/>
  <c r="N855" i="6"/>
  <c r="M855" i="6"/>
  <c r="L855" i="6"/>
  <c r="N854" i="6"/>
  <c r="M854" i="6"/>
  <c r="L854" i="6"/>
  <c r="M853" i="6"/>
  <c r="L853" i="6"/>
  <c r="N853" i="6" s="1"/>
  <c r="M852" i="6"/>
  <c r="L852" i="6"/>
  <c r="N852" i="6" s="1"/>
  <c r="N851" i="6"/>
  <c r="M851" i="6"/>
  <c r="L851" i="6"/>
  <c r="N850" i="6"/>
  <c r="M850" i="6"/>
  <c r="L850" i="6"/>
  <c r="M849" i="6"/>
  <c r="L849" i="6"/>
  <c r="N849" i="6" s="1"/>
  <c r="M848" i="6"/>
  <c r="L848" i="6"/>
  <c r="N848" i="6" s="1"/>
  <c r="N847" i="6"/>
  <c r="M847" i="6"/>
  <c r="L847" i="6"/>
  <c r="N846" i="6"/>
  <c r="M846" i="6"/>
  <c r="L846" i="6"/>
  <c r="N845" i="6"/>
  <c r="M845" i="6"/>
  <c r="L845" i="6"/>
  <c r="M844" i="6"/>
  <c r="L844" i="6"/>
  <c r="N844" i="6" s="1"/>
  <c r="N843" i="6"/>
  <c r="M843" i="6"/>
  <c r="L843" i="6"/>
  <c r="N842" i="6"/>
  <c r="M842" i="6"/>
  <c r="L842" i="6"/>
  <c r="M841" i="6"/>
  <c r="L841" i="6"/>
  <c r="N841" i="6" s="1"/>
  <c r="M840" i="6"/>
  <c r="L840" i="6"/>
  <c r="N840" i="6" s="1"/>
  <c r="N839" i="6"/>
  <c r="M839" i="6"/>
  <c r="L839" i="6"/>
  <c r="N838" i="6"/>
  <c r="M838" i="6"/>
  <c r="L838" i="6"/>
  <c r="N837" i="6"/>
  <c r="M837" i="6"/>
  <c r="L837" i="6"/>
  <c r="M836" i="6"/>
  <c r="L836" i="6"/>
  <c r="N836" i="6" s="1"/>
  <c r="M835" i="6"/>
  <c r="L835" i="6"/>
  <c r="N835" i="6" s="1"/>
  <c r="N834" i="6"/>
  <c r="M834" i="6"/>
  <c r="L834" i="6"/>
  <c r="M833" i="6"/>
  <c r="L833" i="6"/>
  <c r="N833" i="6" s="1"/>
  <c r="M832" i="6"/>
  <c r="L832" i="6"/>
  <c r="N832" i="6" s="1"/>
  <c r="N831" i="6"/>
  <c r="M831" i="6"/>
  <c r="L831" i="6"/>
  <c r="N830" i="6"/>
  <c r="M830" i="6"/>
  <c r="L830" i="6"/>
  <c r="M829" i="6"/>
  <c r="L829" i="6"/>
  <c r="N829" i="6" s="1"/>
  <c r="M828" i="6"/>
  <c r="L828" i="6"/>
  <c r="N828" i="6" s="1"/>
  <c r="M827" i="6"/>
  <c r="L827" i="6"/>
  <c r="N827" i="6" s="1"/>
  <c r="N826" i="6"/>
  <c r="M826" i="6"/>
  <c r="L826" i="6"/>
  <c r="M825" i="6"/>
  <c r="L825" i="6"/>
  <c r="N825" i="6" s="1"/>
  <c r="M824" i="6"/>
  <c r="L824" i="6"/>
  <c r="N824" i="6" s="1"/>
  <c r="N823" i="6"/>
  <c r="M823" i="6"/>
  <c r="L823" i="6"/>
  <c r="N822" i="6"/>
  <c r="M822" i="6"/>
  <c r="L822" i="6"/>
  <c r="M821" i="6"/>
  <c r="L821" i="6"/>
  <c r="N821" i="6" s="1"/>
  <c r="M820" i="6"/>
  <c r="L820" i="6"/>
  <c r="N820" i="6" s="1"/>
  <c r="M819" i="6"/>
  <c r="L819" i="6"/>
  <c r="N819" i="6" s="1"/>
  <c r="N818" i="6"/>
  <c r="M818" i="6"/>
  <c r="L818" i="6"/>
  <c r="M817" i="6"/>
  <c r="L817" i="6"/>
  <c r="N817" i="6" s="1"/>
  <c r="M816" i="6"/>
  <c r="L816" i="6"/>
  <c r="N816" i="6" s="1"/>
  <c r="N815" i="6"/>
  <c r="M815" i="6"/>
  <c r="L815" i="6"/>
  <c r="N814" i="6"/>
  <c r="M814" i="6"/>
  <c r="L814" i="6"/>
  <c r="M813" i="6"/>
  <c r="L813" i="6"/>
  <c r="N813" i="6" s="1"/>
  <c r="M812" i="6"/>
  <c r="L812" i="6"/>
  <c r="N812" i="6" s="1"/>
  <c r="N811" i="6"/>
  <c r="M811" i="6"/>
  <c r="L811" i="6"/>
  <c r="N810" i="6"/>
  <c r="M810" i="6"/>
  <c r="L810" i="6"/>
  <c r="M809" i="6"/>
  <c r="L809" i="6"/>
  <c r="N809" i="6" s="1"/>
  <c r="M808" i="6"/>
  <c r="L808" i="6"/>
  <c r="N808" i="6" s="1"/>
  <c r="N807" i="6"/>
  <c r="M807" i="6"/>
  <c r="L807" i="6"/>
  <c r="N806" i="6"/>
  <c r="M806" i="6"/>
  <c r="L806" i="6"/>
  <c r="N805" i="6"/>
  <c r="M805" i="6"/>
  <c r="L805" i="6"/>
  <c r="M804" i="6"/>
  <c r="L804" i="6"/>
  <c r="N804" i="6" s="1"/>
  <c r="N803" i="6"/>
  <c r="M803" i="6"/>
  <c r="L803" i="6"/>
  <c r="N802" i="6"/>
  <c r="M802" i="6"/>
  <c r="L802" i="6"/>
  <c r="M801" i="6"/>
  <c r="L801" i="6"/>
  <c r="N801" i="6" s="1"/>
  <c r="M800" i="6"/>
  <c r="L800" i="6"/>
  <c r="N800" i="6" s="1"/>
  <c r="N799" i="6"/>
  <c r="M799" i="6"/>
  <c r="L799" i="6"/>
  <c r="N798" i="6"/>
  <c r="M798" i="6"/>
  <c r="L798" i="6"/>
  <c r="N797" i="6"/>
  <c r="M797" i="6"/>
  <c r="L797" i="6"/>
  <c r="M796" i="6"/>
  <c r="L796" i="6"/>
  <c r="N796" i="6" s="1"/>
  <c r="M795" i="6"/>
  <c r="L795" i="6"/>
  <c r="N795" i="6" s="1"/>
  <c r="N794" i="6"/>
  <c r="M794" i="6"/>
  <c r="L794" i="6"/>
  <c r="M793" i="6"/>
  <c r="L793" i="6"/>
  <c r="N793" i="6" s="1"/>
  <c r="M792" i="6"/>
  <c r="L792" i="6"/>
  <c r="N792" i="6" s="1"/>
  <c r="N791" i="6"/>
  <c r="M791" i="6"/>
  <c r="L791" i="6"/>
  <c r="N790" i="6"/>
  <c r="M790" i="6"/>
  <c r="L790" i="6"/>
  <c r="M789" i="6"/>
  <c r="L789" i="6"/>
  <c r="N789" i="6" s="1"/>
  <c r="M788" i="6"/>
  <c r="L788" i="6"/>
  <c r="N788" i="6" s="1"/>
  <c r="N787" i="6"/>
  <c r="M787" i="6"/>
  <c r="L787" i="6"/>
  <c r="N786" i="6"/>
  <c r="M786" i="6"/>
  <c r="L786" i="6"/>
  <c r="M785" i="6"/>
  <c r="L785" i="6"/>
  <c r="N785" i="6" s="1"/>
  <c r="M784" i="6"/>
  <c r="L784" i="6"/>
  <c r="N784" i="6" s="1"/>
  <c r="N783" i="6"/>
  <c r="M783" i="6"/>
  <c r="L783" i="6"/>
  <c r="N782" i="6"/>
  <c r="M782" i="6"/>
  <c r="L782" i="6"/>
  <c r="N781" i="6"/>
  <c r="M781" i="6"/>
  <c r="L781" i="6"/>
  <c r="M780" i="6"/>
  <c r="L780" i="6"/>
  <c r="N780" i="6" s="1"/>
  <c r="N779" i="6"/>
  <c r="M779" i="6"/>
  <c r="L779" i="6"/>
  <c r="N778" i="6"/>
  <c r="M778" i="6"/>
  <c r="L778" i="6"/>
  <c r="M777" i="6"/>
  <c r="L777" i="6"/>
  <c r="N777" i="6" s="1"/>
  <c r="M776" i="6"/>
  <c r="L776" i="6"/>
  <c r="N776" i="6" s="1"/>
  <c r="N775" i="6"/>
  <c r="M775" i="6"/>
  <c r="L775" i="6"/>
  <c r="N774" i="6"/>
  <c r="M774" i="6"/>
  <c r="L774" i="6"/>
  <c r="N773" i="6"/>
  <c r="M773" i="6"/>
  <c r="L773" i="6"/>
  <c r="M772" i="6"/>
  <c r="L772" i="6"/>
  <c r="N772" i="6" s="1"/>
  <c r="M771" i="6"/>
  <c r="L771" i="6"/>
  <c r="N771" i="6" s="1"/>
  <c r="N770" i="6"/>
  <c r="M770" i="6"/>
  <c r="L770" i="6"/>
  <c r="M769" i="6"/>
  <c r="L769" i="6"/>
  <c r="N769" i="6" s="1"/>
  <c r="M768" i="6"/>
  <c r="L768" i="6"/>
  <c r="N768" i="6" s="1"/>
  <c r="N767" i="6"/>
  <c r="M767" i="6"/>
  <c r="L767" i="6"/>
  <c r="N766" i="6"/>
  <c r="M766" i="6"/>
  <c r="L766" i="6"/>
  <c r="M765" i="6"/>
  <c r="L765" i="6"/>
  <c r="N765" i="6" s="1"/>
  <c r="M764" i="6"/>
  <c r="L764" i="6"/>
  <c r="N764" i="6" s="1"/>
  <c r="M763" i="6"/>
  <c r="L763" i="6"/>
  <c r="N763" i="6" s="1"/>
  <c r="N762" i="6"/>
  <c r="M762" i="6"/>
  <c r="L762" i="6"/>
  <c r="M761" i="6"/>
  <c r="L761" i="6"/>
  <c r="N761" i="6" s="1"/>
  <c r="M760" i="6"/>
  <c r="L760" i="6"/>
  <c r="N760" i="6" s="1"/>
  <c r="N759" i="6"/>
  <c r="M759" i="6"/>
  <c r="L759" i="6"/>
  <c r="N758" i="6"/>
  <c r="M758" i="6"/>
  <c r="L758" i="6"/>
  <c r="M757" i="6"/>
  <c r="L757" i="6"/>
  <c r="N757" i="6" s="1"/>
  <c r="M756" i="6"/>
  <c r="L756" i="6"/>
  <c r="N756" i="6" s="1"/>
  <c r="M755" i="6"/>
  <c r="L755" i="6"/>
  <c r="N755" i="6" s="1"/>
  <c r="N754" i="6"/>
  <c r="M754" i="6"/>
  <c r="L754" i="6"/>
  <c r="M753" i="6"/>
  <c r="L753" i="6"/>
  <c r="N753" i="6" s="1"/>
  <c r="M752" i="6"/>
  <c r="L752" i="6"/>
  <c r="N752" i="6" s="1"/>
  <c r="N751" i="6"/>
  <c r="M751" i="6"/>
  <c r="L751" i="6"/>
  <c r="N750" i="6"/>
  <c r="M750" i="6"/>
  <c r="L750" i="6"/>
  <c r="M749" i="6"/>
  <c r="L749" i="6"/>
  <c r="N749" i="6" s="1"/>
  <c r="M748" i="6"/>
  <c r="L748" i="6"/>
  <c r="N748" i="6" s="1"/>
  <c r="N747" i="6"/>
  <c r="M747" i="6"/>
  <c r="L747" i="6"/>
  <c r="N746" i="6"/>
  <c r="M746" i="6"/>
  <c r="L746" i="6"/>
  <c r="M745" i="6"/>
  <c r="L745" i="6"/>
  <c r="N745" i="6" s="1"/>
  <c r="M744" i="6"/>
  <c r="L744" i="6"/>
  <c r="N744" i="6" s="1"/>
  <c r="N743" i="6"/>
  <c r="M743" i="6"/>
  <c r="L743" i="6"/>
  <c r="N742" i="6"/>
  <c r="M742" i="6"/>
  <c r="L742" i="6"/>
  <c r="N741" i="6"/>
  <c r="M741" i="6"/>
  <c r="L741" i="6"/>
  <c r="M740" i="6"/>
  <c r="L740" i="6"/>
  <c r="N740" i="6" s="1"/>
  <c r="N739" i="6"/>
  <c r="M739" i="6"/>
  <c r="L739" i="6"/>
  <c r="N738" i="6"/>
  <c r="M738" i="6"/>
  <c r="L738" i="6"/>
  <c r="M737" i="6"/>
  <c r="L737" i="6"/>
  <c r="N737" i="6" s="1"/>
  <c r="M736" i="6"/>
  <c r="L736" i="6"/>
  <c r="N736" i="6" s="1"/>
  <c r="N735" i="6"/>
  <c r="M735" i="6"/>
  <c r="L735" i="6"/>
  <c r="N734" i="6"/>
  <c r="M734" i="6"/>
  <c r="L734" i="6"/>
  <c r="N733" i="6"/>
  <c r="M733" i="6"/>
  <c r="L733" i="6"/>
  <c r="M732" i="6"/>
  <c r="L732" i="6"/>
  <c r="N732" i="6" s="1"/>
  <c r="M731" i="6"/>
  <c r="L731" i="6"/>
  <c r="N731" i="6" s="1"/>
  <c r="N730" i="6"/>
  <c r="M730" i="6"/>
  <c r="L730" i="6"/>
  <c r="M729" i="6"/>
  <c r="L729" i="6"/>
  <c r="N729" i="6" s="1"/>
  <c r="M728" i="6"/>
  <c r="L728" i="6"/>
  <c r="N728" i="6" s="1"/>
  <c r="N727" i="6"/>
  <c r="M727" i="6"/>
  <c r="L727" i="6"/>
  <c r="N726" i="6"/>
  <c r="M726" i="6"/>
  <c r="L726" i="6"/>
  <c r="M725" i="6"/>
  <c r="L725" i="6"/>
  <c r="N725" i="6" s="1"/>
  <c r="M724" i="6"/>
  <c r="L724" i="6"/>
  <c r="N724" i="6" s="1"/>
  <c r="N723" i="6"/>
  <c r="M723" i="6"/>
  <c r="L723" i="6"/>
  <c r="N722" i="6"/>
  <c r="M722" i="6"/>
  <c r="L722" i="6"/>
  <c r="M721" i="6"/>
  <c r="L721" i="6"/>
  <c r="N721" i="6" s="1"/>
  <c r="M720" i="6"/>
  <c r="L720" i="6"/>
  <c r="N720" i="6" s="1"/>
  <c r="N719" i="6"/>
  <c r="M719" i="6"/>
  <c r="L719" i="6"/>
  <c r="N718" i="6"/>
  <c r="M718" i="6"/>
  <c r="L718" i="6"/>
  <c r="N717" i="6"/>
  <c r="M717" i="6"/>
  <c r="L717" i="6"/>
  <c r="M716" i="6"/>
  <c r="L716" i="6"/>
  <c r="N716" i="6" s="1"/>
  <c r="N715" i="6"/>
  <c r="M715" i="6"/>
  <c r="L715" i="6"/>
  <c r="N714" i="6"/>
  <c r="M714" i="6"/>
  <c r="L714" i="6"/>
  <c r="M713" i="6"/>
  <c r="L713" i="6"/>
  <c r="N713" i="6" s="1"/>
  <c r="M712" i="6"/>
  <c r="L712" i="6"/>
  <c r="N712" i="6" s="1"/>
  <c r="N711" i="6"/>
  <c r="M711" i="6"/>
  <c r="L711" i="6"/>
  <c r="N710" i="6"/>
  <c r="M710" i="6"/>
  <c r="L710" i="6"/>
  <c r="N709" i="6"/>
  <c r="M709" i="6"/>
  <c r="L709" i="6"/>
  <c r="M708" i="6"/>
  <c r="L708" i="6"/>
  <c r="N708" i="6" s="1"/>
  <c r="M707" i="6"/>
  <c r="L707" i="6"/>
  <c r="N707" i="6" s="1"/>
  <c r="N706" i="6"/>
  <c r="M706" i="6"/>
  <c r="L706" i="6"/>
  <c r="M705" i="6"/>
  <c r="L705" i="6"/>
  <c r="N705" i="6" s="1"/>
  <c r="M704" i="6"/>
  <c r="L704" i="6"/>
  <c r="N704" i="6" s="1"/>
  <c r="N703" i="6"/>
  <c r="M703" i="6"/>
  <c r="L703" i="6"/>
  <c r="N702" i="6"/>
  <c r="M702" i="6"/>
  <c r="L702" i="6"/>
  <c r="M701" i="6"/>
  <c r="L701" i="6"/>
  <c r="N701" i="6" s="1"/>
  <c r="M700" i="6"/>
  <c r="L700" i="6"/>
  <c r="N700" i="6" s="1"/>
  <c r="M699" i="6"/>
  <c r="L699" i="6"/>
  <c r="N699" i="6" s="1"/>
  <c r="N698" i="6"/>
  <c r="M698" i="6"/>
  <c r="L698" i="6"/>
  <c r="M697" i="6"/>
  <c r="L697" i="6"/>
  <c r="N697" i="6" s="1"/>
  <c r="M696" i="6"/>
  <c r="L696" i="6"/>
  <c r="N696" i="6" s="1"/>
  <c r="N695" i="6"/>
  <c r="M695" i="6"/>
  <c r="L695" i="6"/>
  <c r="N694" i="6"/>
  <c r="M694" i="6"/>
  <c r="L694" i="6"/>
  <c r="M693" i="6"/>
  <c r="L693" i="6"/>
  <c r="N693" i="6" s="1"/>
  <c r="M692" i="6"/>
  <c r="L692" i="6"/>
  <c r="N692" i="6" s="1"/>
  <c r="M691" i="6"/>
  <c r="L691" i="6"/>
  <c r="N691" i="6" s="1"/>
  <c r="N690" i="6"/>
  <c r="M690" i="6"/>
  <c r="L690" i="6"/>
  <c r="M689" i="6"/>
  <c r="L689" i="6"/>
  <c r="N689" i="6" s="1"/>
  <c r="M688" i="6"/>
  <c r="L688" i="6"/>
  <c r="N688" i="6" s="1"/>
  <c r="N687" i="6"/>
  <c r="M687" i="6"/>
  <c r="L687" i="6"/>
  <c r="N686" i="6"/>
  <c r="M686" i="6"/>
  <c r="L686" i="6"/>
  <c r="M685" i="6"/>
  <c r="L685" i="6"/>
  <c r="N685" i="6" s="1"/>
  <c r="M684" i="6"/>
  <c r="L684" i="6"/>
  <c r="N684" i="6" s="1"/>
  <c r="N683" i="6"/>
  <c r="M683" i="6"/>
  <c r="L683" i="6"/>
  <c r="N682" i="6"/>
  <c r="M682" i="6"/>
  <c r="L682" i="6"/>
  <c r="M681" i="6"/>
  <c r="L681" i="6"/>
  <c r="N681" i="6" s="1"/>
  <c r="M680" i="6"/>
  <c r="L680" i="6"/>
  <c r="N680" i="6" s="1"/>
  <c r="N679" i="6"/>
  <c r="M679" i="6"/>
  <c r="L679" i="6"/>
  <c r="N678" i="6"/>
  <c r="M678" i="6"/>
  <c r="L678" i="6"/>
  <c r="N677" i="6"/>
  <c r="M677" i="6"/>
  <c r="L677" i="6"/>
  <c r="M676" i="6"/>
  <c r="L676" i="6"/>
  <c r="N676" i="6" s="1"/>
  <c r="N675" i="6"/>
  <c r="M675" i="6"/>
  <c r="L675" i="6"/>
  <c r="N674" i="6"/>
  <c r="M674" i="6"/>
  <c r="L674" i="6"/>
  <c r="M673" i="6"/>
  <c r="L673" i="6"/>
  <c r="N673" i="6" s="1"/>
  <c r="M672" i="6"/>
  <c r="L672" i="6"/>
  <c r="N672" i="6" s="1"/>
  <c r="N671" i="6"/>
  <c r="M671" i="6"/>
  <c r="L671" i="6"/>
  <c r="N670" i="6"/>
  <c r="M670" i="6"/>
  <c r="L670" i="6"/>
  <c r="N669" i="6"/>
  <c r="M669" i="6"/>
  <c r="L669" i="6"/>
  <c r="M668" i="6"/>
  <c r="L668" i="6"/>
  <c r="N668" i="6" s="1"/>
  <c r="M667" i="6"/>
  <c r="L667" i="6"/>
  <c r="N667" i="6" s="1"/>
  <c r="N666" i="6"/>
  <c r="M666" i="6"/>
  <c r="L666" i="6"/>
  <c r="M665" i="6"/>
  <c r="L665" i="6"/>
  <c r="N665" i="6" s="1"/>
  <c r="M664" i="6"/>
  <c r="L664" i="6"/>
  <c r="N664" i="6" s="1"/>
  <c r="N663" i="6"/>
  <c r="M663" i="6"/>
  <c r="L663" i="6"/>
  <c r="N662" i="6"/>
  <c r="M662" i="6"/>
  <c r="L662" i="6"/>
  <c r="M661" i="6"/>
  <c r="L661" i="6"/>
  <c r="N661" i="6" s="1"/>
  <c r="M660" i="6"/>
  <c r="L660" i="6"/>
  <c r="N660" i="6" s="1"/>
  <c r="N659" i="6"/>
  <c r="M659" i="6"/>
  <c r="L659" i="6"/>
  <c r="N658" i="6"/>
  <c r="M658" i="6"/>
  <c r="L658" i="6"/>
  <c r="M657" i="6"/>
  <c r="L657" i="6"/>
  <c r="N657" i="6" s="1"/>
  <c r="M656" i="6"/>
  <c r="L656" i="6"/>
  <c r="N656" i="6" s="1"/>
  <c r="N655" i="6"/>
  <c r="M655" i="6"/>
  <c r="L655" i="6"/>
  <c r="N654" i="6"/>
  <c r="M654" i="6"/>
  <c r="L654" i="6"/>
  <c r="N653" i="6"/>
  <c r="M653" i="6"/>
  <c r="L653" i="6"/>
  <c r="M652" i="6"/>
  <c r="L652" i="6"/>
  <c r="N652" i="6" s="1"/>
  <c r="N651" i="6"/>
  <c r="M651" i="6"/>
  <c r="L651" i="6"/>
  <c r="N650" i="6"/>
  <c r="M650" i="6"/>
  <c r="L650" i="6"/>
  <c r="M649" i="6"/>
  <c r="L649" i="6"/>
  <c r="N649" i="6" s="1"/>
  <c r="M648" i="6"/>
  <c r="L648" i="6"/>
  <c r="N648" i="6" s="1"/>
  <c r="N647" i="6"/>
  <c r="M647" i="6"/>
  <c r="L647" i="6"/>
  <c r="N646" i="6"/>
  <c r="M646" i="6"/>
  <c r="L646" i="6"/>
  <c r="N645" i="6"/>
  <c r="M645" i="6"/>
  <c r="L645" i="6"/>
  <c r="N644" i="6"/>
  <c r="M644" i="6"/>
  <c r="L644" i="6"/>
  <c r="M643" i="6"/>
  <c r="L643" i="6"/>
  <c r="N643" i="6" s="1"/>
  <c r="N642" i="6"/>
  <c r="M642" i="6"/>
  <c r="L642" i="6"/>
  <c r="M641" i="6"/>
  <c r="L641" i="6"/>
  <c r="N641" i="6" s="1"/>
  <c r="M640" i="6"/>
  <c r="L640" i="6"/>
  <c r="N640" i="6" s="1"/>
  <c r="N639" i="6"/>
  <c r="M639" i="6"/>
  <c r="L639" i="6"/>
  <c r="N638" i="6"/>
  <c r="M638" i="6"/>
  <c r="L638" i="6"/>
  <c r="M637" i="6"/>
  <c r="L637" i="6"/>
  <c r="N637" i="6" s="1"/>
  <c r="N636" i="6"/>
  <c r="M636" i="6"/>
  <c r="L636" i="6"/>
  <c r="N635" i="6"/>
  <c r="M635" i="6"/>
  <c r="L635" i="6"/>
  <c r="M634" i="6"/>
  <c r="L634" i="6"/>
  <c r="N634" i="6" s="1"/>
  <c r="M633" i="6"/>
  <c r="L633" i="6"/>
  <c r="N633" i="6" s="1"/>
  <c r="M632" i="6"/>
  <c r="L632" i="6"/>
  <c r="N632" i="6" s="1"/>
  <c r="N631" i="6"/>
  <c r="M631" i="6"/>
  <c r="L631" i="6"/>
  <c r="N630" i="6"/>
  <c r="M630" i="6"/>
  <c r="L630" i="6"/>
  <c r="N629" i="6"/>
  <c r="M629" i="6"/>
  <c r="L629" i="6"/>
  <c r="M628" i="6"/>
  <c r="L628" i="6"/>
  <c r="N628" i="6" s="1"/>
  <c r="M627" i="6"/>
  <c r="L627" i="6"/>
  <c r="N627" i="6" s="1"/>
  <c r="M626" i="6"/>
  <c r="L626" i="6"/>
  <c r="N626" i="6" s="1"/>
  <c r="M625" i="6"/>
  <c r="L625" i="6"/>
  <c r="N625" i="6" s="1"/>
  <c r="M624" i="6"/>
  <c r="L624" i="6"/>
  <c r="N624" i="6" s="1"/>
  <c r="N623" i="6"/>
  <c r="M623" i="6"/>
  <c r="L623" i="6"/>
  <c r="M622" i="6"/>
  <c r="L622" i="6"/>
  <c r="N622" i="6" s="1"/>
  <c r="M621" i="6"/>
  <c r="L621" i="6"/>
  <c r="N621" i="6" s="1"/>
  <c r="M620" i="6"/>
  <c r="L620" i="6"/>
  <c r="N620" i="6" s="1"/>
  <c r="N619" i="6"/>
  <c r="M619" i="6"/>
  <c r="L619" i="6"/>
  <c r="N618" i="6"/>
  <c r="M618" i="6"/>
  <c r="L618" i="6"/>
  <c r="M617" i="6"/>
  <c r="L617" i="6"/>
  <c r="N617" i="6" s="1"/>
  <c r="N616" i="6"/>
  <c r="M616" i="6"/>
  <c r="L616" i="6"/>
  <c r="N615" i="6"/>
  <c r="M615" i="6"/>
  <c r="L615" i="6"/>
  <c r="M614" i="6"/>
  <c r="L614" i="6"/>
  <c r="N614" i="6" s="1"/>
  <c r="M613" i="6"/>
  <c r="L613" i="6"/>
  <c r="N613" i="6" s="1"/>
  <c r="M612" i="6"/>
  <c r="L612" i="6"/>
  <c r="N612" i="6" s="1"/>
  <c r="N611" i="6"/>
  <c r="M611" i="6"/>
  <c r="L611" i="6"/>
  <c r="N610" i="6"/>
  <c r="M610" i="6"/>
  <c r="L610" i="6"/>
  <c r="M609" i="6"/>
  <c r="L609" i="6"/>
  <c r="N609" i="6" s="1"/>
  <c r="N608" i="6"/>
  <c r="M608" i="6"/>
  <c r="L608" i="6"/>
  <c r="N607" i="6"/>
  <c r="M607" i="6"/>
  <c r="L607" i="6"/>
  <c r="M606" i="6"/>
  <c r="L606" i="6"/>
  <c r="N606" i="6" s="1"/>
  <c r="M605" i="6"/>
  <c r="L605" i="6"/>
  <c r="N605" i="6" s="1"/>
  <c r="M604" i="6"/>
  <c r="L604" i="6"/>
  <c r="N604" i="6" s="1"/>
  <c r="N603" i="6"/>
  <c r="M603" i="6"/>
  <c r="L603" i="6"/>
  <c r="N602" i="6"/>
  <c r="M602" i="6"/>
  <c r="L602" i="6"/>
  <c r="M601" i="6"/>
  <c r="L601" i="6"/>
  <c r="N601" i="6" s="1"/>
  <c r="N600" i="6"/>
  <c r="M600" i="6"/>
  <c r="L600" i="6"/>
  <c r="N599" i="6"/>
  <c r="M599" i="6"/>
  <c r="L599" i="6"/>
  <c r="M598" i="6"/>
  <c r="L598" i="6"/>
  <c r="N598" i="6" s="1"/>
  <c r="M597" i="6"/>
  <c r="L597" i="6"/>
  <c r="N597" i="6" s="1"/>
  <c r="M596" i="6"/>
  <c r="L596" i="6"/>
  <c r="N596" i="6" s="1"/>
  <c r="N595" i="6"/>
  <c r="M595" i="6"/>
  <c r="L595" i="6"/>
  <c r="N594" i="6"/>
  <c r="M594" i="6"/>
  <c r="L594" i="6"/>
  <c r="M593" i="6"/>
  <c r="L593" i="6"/>
  <c r="N593" i="6" s="1"/>
  <c r="N592" i="6"/>
  <c r="M592" i="6"/>
  <c r="L592" i="6"/>
  <c r="N591" i="6"/>
  <c r="M591" i="6"/>
  <c r="L591" i="6"/>
  <c r="M590" i="6"/>
  <c r="L590" i="6"/>
  <c r="N590" i="6" s="1"/>
  <c r="M589" i="6"/>
  <c r="L589" i="6"/>
  <c r="N589" i="6" s="1"/>
  <c r="M588" i="6"/>
  <c r="L588" i="6"/>
  <c r="N588" i="6" s="1"/>
  <c r="N587" i="6"/>
  <c r="M587" i="6"/>
  <c r="L587" i="6"/>
  <c r="N586" i="6"/>
  <c r="M586" i="6"/>
  <c r="L586" i="6"/>
  <c r="M585" i="6"/>
  <c r="L585" i="6"/>
  <c r="N585" i="6" s="1"/>
  <c r="N584" i="6"/>
  <c r="M584" i="6"/>
  <c r="L584" i="6"/>
  <c r="N583" i="6"/>
  <c r="M583" i="6"/>
  <c r="L583" i="6"/>
  <c r="M582" i="6"/>
  <c r="L582" i="6"/>
  <c r="N582" i="6" s="1"/>
  <c r="M581" i="6"/>
  <c r="L581" i="6"/>
  <c r="N581" i="6" s="1"/>
  <c r="M580" i="6"/>
  <c r="L580" i="6"/>
  <c r="N580" i="6" s="1"/>
  <c r="N579" i="6"/>
  <c r="M579" i="6"/>
  <c r="L579" i="6"/>
  <c r="N578" i="6"/>
  <c r="M578" i="6"/>
  <c r="L578" i="6"/>
  <c r="M577" i="6"/>
  <c r="L577" i="6"/>
  <c r="N577" i="6" s="1"/>
  <c r="N576" i="6"/>
  <c r="M576" i="6"/>
  <c r="L576" i="6"/>
  <c r="N575" i="6"/>
  <c r="M575" i="6"/>
  <c r="L575" i="6"/>
  <c r="M574" i="6"/>
  <c r="L574" i="6"/>
  <c r="N574" i="6" s="1"/>
  <c r="M573" i="6"/>
  <c r="L573" i="6"/>
  <c r="N573" i="6" s="1"/>
  <c r="M572" i="6"/>
  <c r="L572" i="6"/>
  <c r="N572" i="6" s="1"/>
  <c r="N571" i="6"/>
  <c r="M571" i="6"/>
  <c r="L571" i="6"/>
  <c r="N570" i="6"/>
  <c r="M570" i="6"/>
  <c r="L570" i="6"/>
  <c r="M569" i="6"/>
  <c r="L569" i="6"/>
  <c r="N569" i="6" s="1"/>
  <c r="N568" i="6"/>
  <c r="M568" i="6"/>
  <c r="L568" i="6"/>
  <c r="N567" i="6"/>
  <c r="M567" i="6"/>
  <c r="L567" i="6"/>
  <c r="M566" i="6"/>
  <c r="L566" i="6"/>
  <c r="N566" i="6" s="1"/>
  <c r="M565" i="6"/>
  <c r="L565" i="6"/>
  <c r="N565" i="6" s="1"/>
  <c r="M564" i="6"/>
  <c r="L564" i="6"/>
  <c r="N564" i="6" s="1"/>
  <c r="N563" i="6"/>
  <c r="M563" i="6"/>
  <c r="L563" i="6"/>
  <c r="N562" i="6"/>
  <c r="M562" i="6"/>
  <c r="L562" i="6"/>
  <c r="M561" i="6"/>
  <c r="L561" i="6"/>
  <c r="N561" i="6" s="1"/>
  <c r="N560" i="6"/>
  <c r="M560" i="6"/>
  <c r="L560" i="6"/>
  <c r="N559" i="6"/>
  <c r="M559" i="6"/>
  <c r="L559" i="6"/>
  <c r="M558" i="6"/>
  <c r="L558" i="6"/>
  <c r="N558" i="6" s="1"/>
  <c r="M557" i="6"/>
  <c r="L557" i="6"/>
  <c r="N557" i="6" s="1"/>
  <c r="M556" i="6"/>
  <c r="L556" i="6"/>
  <c r="N556" i="6" s="1"/>
  <c r="N555" i="6"/>
  <c r="M555" i="6"/>
  <c r="L555" i="6"/>
  <c r="N554" i="6"/>
  <c r="M554" i="6"/>
  <c r="L554" i="6"/>
  <c r="M553" i="6"/>
  <c r="L553" i="6"/>
  <c r="N553" i="6" s="1"/>
  <c r="N552" i="6"/>
  <c r="M552" i="6"/>
  <c r="L552" i="6"/>
  <c r="N551" i="6"/>
  <c r="M551" i="6"/>
  <c r="L551" i="6"/>
  <c r="M550" i="6"/>
  <c r="L550" i="6"/>
  <c r="N550" i="6" s="1"/>
  <c r="M549" i="6"/>
  <c r="L549" i="6"/>
  <c r="N549" i="6" s="1"/>
  <c r="M548" i="6"/>
  <c r="L548" i="6"/>
  <c r="N548" i="6" s="1"/>
  <c r="N547" i="6"/>
  <c r="M547" i="6"/>
  <c r="L547" i="6"/>
  <c r="N546" i="6"/>
  <c r="M546" i="6"/>
  <c r="L546" i="6"/>
  <c r="M545" i="6"/>
  <c r="L545" i="6"/>
  <c r="N545" i="6" s="1"/>
  <c r="N544" i="6"/>
  <c r="M544" i="6"/>
  <c r="L544" i="6"/>
  <c r="N543" i="6"/>
  <c r="M543" i="6"/>
  <c r="L543" i="6"/>
  <c r="M542" i="6"/>
  <c r="L542" i="6"/>
  <c r="N542" i="6" s="1"/>
  <c r="M541" i="6"/>
  <c r="L541" i="6"/>
  <c r="N541" i="6" s="1"/>
  <c r="M540" i="6"/>
  <c r="L540" i="6"/>
  <c r="N540" i="6" s="1"/>
  <c r="N539" i="6"/>
  <c r="M539" i="6"/>
  <c r="L539" i="6"/>
  <c r="N538" i="6"/>
  <c r="M538" i="6"/>
  <c r="L538" i="6"/>
  <c r="M537" i="6"/>
  <c r="L537" i="6"/>
  <c r="N537" i="6" s="1"/>
  <c r="N536" i="6"/>
  <c r="M536" i="6"/>
  <c r="L536" i="6"/>
  <c r="N535" i="6"/>
  <c r="M535" i="6"/>
  <c r="L535" i="6"/>
  <c r="M534" i="6"/>
  <c r="L534" i="6"/>
  <c r="N534" i="6" s="1"/>
  <c r="M533" i="6"/>
  <c r="L533" i="6"/>
  <c r="N533" i="6" s="1"/>
  <c r="M532" i="6"/>
  <c r="L532" i="6"/>
  <c r="N532" i="6" s="1"/>
  <c r="N531" i="6"/>
  <c r="M531" i="6"/>
  <c r="L531" i="6"/>
  <c r="N530" i="6"/>
  <c r="M530" i="6"/>
  <c r="L530" i="6"/>
  <c r="M529" i="6"/>
  <c r="L529" i="6"/>
  <c r="N529" i="6" s="1"/>
  <c r="N528" i="6"/>
  <c r="M528" i="6"/>
  <c r="L528" i="6"/>
  <c r="N527" i="6"/>
  <c r="M527" i="6"/>
  <c r="L527" i="6"/>
  <c r="M526" i="6"/>
  <c r="L526" i="6"/>
  <c r="N526" i="6" s="1"/>
  <c r="M525" i="6"/>
  <c r="L525" i="6"/>
  <c r="N525" i="6" s="1"/>
  <c r="M524" i="6"/>
  <c r="L524" i="6"/>
  <c r="N524" i="6" s="1"/>
  <c r="N523" i="6"/>
  <c r="M523" i="6"/>
  <c r="L523" i="6"/>
  <c r="N522" i="6"/>
  <c r="M522" i="6"/>
  <c r="L522" i="6"/>
  <c r="M521" i="6"/>
  <c r="L521" i="6"/>
  <c r="N521" i="6" s="1"/>
  <c r="N520" i="6"/>
  <c r="M520" i="6"/>
  <c r="L520" i="6"/>
  <c r="N519" i="6"/>
  <c r="M519" i="6"/>
  <c r="L519" i="6"/>
  <c r="M518" i="6"/>
  <c r="L518" i="6"/>
  <c r="N518" i="6" s="1"/>
  <c r="M517" i="6"/>
  <c r="L517" i="6"/>
  <c r="N517" i="6" s="1"/>
  <c r="M516" i="6"/>
  <c r="L516" i="6"/>
  <c r="N516" i="6" s="1"/>
  <c r="N515" i="6"/>
  <c r="M515" i="6"/>
  <c r="L515" i="6"/>
  <c r="N514" i="6"/>
  <c r="M514" i="6"/>
  <c r="L514" i="6"/>
  <c r="M513" i="6"/>
  <c r="L513" i="6"/>
  <c r="N513" i="6" s="1"/>
  <c r="N512" i="6"/>
  <c r="M512" i="6"/>
  <c r="L512" i="6"/>
  <c r="N511" i="6"/>
  <c r="M511" i="6"/>
  <c r="L511" i="6"/>
  <c r="M510" i="6"/>
  <c r="L510" i="6"/>
  <c r="N510" i="6" s="1"/>
  <c r="M509" i="6"/>
  <c r="L509" i="6"/>
  <c r="N509" i="6" s="1"/>
  <c r="M508" i="6"/>
  <c r="L508" i="6"/>
  <c r="N508" i="6" s="1"/>
  <c r="N507" i="6"/>
  <c r="M507" i="6"/>
  <c r="L507" i="6"/>
  <c r="N506" i="6"/>
  <c r="M506" i="6"/>
  <c r="L506" i="6"/>
  <c r="M505" i="6"/>
  <c r="L505" i="6"/>
  <c r="N505" i="6" s="1"/>
  <c r="N504" i="6"/>
  <c r="M504" i="6"/>
  <c r="L504" i="6"/>
  <c r="N503" i="6"/>
  <c r="M503" i="6"/>
  <c r="L503" i="6"/>
  <c r="M502" i="6"/>
  <c r="L502" i="6"/>
  <c r="N502" i="6" s="1"/>
  <c r="M501" i="6"/>
  <c r="L501" i="6"/>
  <c r="N501" i="6" s="1"/>
  <c r="M500" i="6"/>
  <c r="L500" i="6"/>
  <c r="N500" i="6" s="1"/>
  <c r="N499" i="6"/>
  <c r="M499" i="6"/>
  <c r="L499" i="6"/>
  <c r="N498" i="6"/>
  <c r="M498" i="6"/>
  <c r="L498" i="6"/>
  <c r="M497" i="6"/>
  <c r="L497" i="6"/>
  <c r="N497" i="6" s="1"/>
  <c r="N496" i="6"/>
  <c r="M496" i="6"/>
  <c r="L496" i="6"/>
  <c r="N495" i="6"/>
  <c r="M495" i="6"/>
  <c r="L495" i="6"/>
  <c r="M494" i="6"/>
  <c r="L494" i="6"/>
  <c r="N494" i="6" s="1"/>
  <c r="M493" i="6"/>
  <c r="L493" i="6"/>
  <c r="N493" i="6" s="1"/>
  <c r="M492" i="6"/>
  <c r="L492" i="6"/>
  <c r="N492" i="6" s="1"/>
  <c r="N491" i="6"/>
  <c r="M491" i="6"/>
  <c r="L491" i="6"/>
  <c r="N490" i="6"/>
  <c r="M490" i="6"/>
  <c r="L490" i="6"/>
  <c r="M489" i="6"/>
  <c r="L489" i="6"/>
  <c r="N489" i="6" s="1"/>
  <c r="N488" i="6"/>
  <c r="M488" i="6"/>
  <c r="L488" i="6"/>
  <c r="N487" i="6"/>
  <c r="M487" i="6"/>
  <c r="L487" i="6"/>
  <c r="M486" i="6"/>
  <c r="L486" i="6"/>
  <c r="N486" i="6" s="1"/>
  <c r="M485" i="6"/>
  <c r="L485" i="6"/>
  <c r="N485" i="6" s="1"/>
  <c r="M484" i="6"/>
  <c r="L484" i="6"/>
  <c r="N484" i="6" s="1"/>
  <c r="N483" i="6"/>
  <c r="M483" i="6"/>
  <c r="L483" i="6"/>
  <c r="N482" i="6"/>
  <c r="M482" i="6"/>
  <c r="L482" i="6"/>
  <c r="M481" i="6"/>
  <c r="L481" i="6"/>
  <c r="N481" i="6" s="1"/>
  <c r="N480" i="6"/>
  <c r="M480" i="6"/>
  <c r="L480" i="6"/>
  <c r="N479" i="6"/>
  <c r="M479" i="6"/>
  <c r="L479" i="6"/>
  <c r="M478" i="6"/>
  <c r="L478" i="6"/>
  <c r="N478" i="6" s="1"/>
  <c r="M477" i="6"/>
  <c r="L477" i="6"/>
  <c r="N477" i="6" s="1"/>
  <c r="M476" i="6"/>
  <c r="L476" i="6"/>
  <c r="N476" i="6" s="1"/>
  <c r="N475" i="6"/>
  <c r="M475" i="6"/>
  <c r="L475" i="6"/>
  <c r="N474" i="6"/>
  <c r="M474" i="6"/>
  <c r="L474" i="6"/>
  <c r="M473" i="6"/>
  <c r="L473" i="6"/>
  <c r="N473" i="6" s="1"/>
  <c r="N472" i="6"/>
  <c r="M472" i="6"/>
  <c r="L472" i="6"/>
  <c r="N471" i="6"/>
  <c r="M471" i="6"/>
  <c r="L471" i="6"/>
  <c r="M470" i="6"/>
  <c r="L470" i="6"/>
  <c r="N470" i="6" s="1"/>
  <c r="M469" i="6"/>
  <c r="L469" i="6"/>
  <c r="N469" i="6" s="1"/>
  <c r="M468" i="6"/>
  <c r="L468" i="6"/>
  <c r="N468" i="6" s="1"/>
  <c r="N467" i="6"/>
  <c r="M467" i="6"/>
  <c r="L467" i="6"/>
  <c r="N466" i="6"/>
  <c r="M466" i="6"/>
  <c r="L466" i="6"/>
  <c r="M465" i="6"/>
  <c r="L465" i="6"/>
  <c r="N465" i="6" s="1"/>
  <c r="N464" i="6"/>
  <c r="M464" i="6"/>
  <c r="L464" i="6"/>
  <c r="N463" i="6"/>
  <c r="M463" i="6"/>
  <c r="L463" i="6"/>
  <c r="M462" i="6"/>
  <c r="L462" i="6"/>
  <c r="N462" i="6" s="1"/>
  <c r="M461" i="6"/>
  <c r="L461" i="6"/>
  <c r="N461" i="6" s="1"/>
  <c r="M460" i="6"/>
  <c r="L460" i="6"/>
  <c r="N460" i="6" s="1"/>
  <c r="N459" i="6"/>
  <c r="M459" i="6"/>
  <c r="L459" i="6"/>
  <c r="N458" i="6"/>
  <c r="M458" i="6"/>
  <c r="L458" i="6"/>
  <c r="M457" i="6"/>
  <c r="L457" i="6"/>
  <c r="N457" i="6" s="1"/>
  <c r="N456" i="6"/>
  <c r="M456" i="6"/>
  <c r="L456" i="6"/>
  <c r="N455" i="6"/>
  <c r="M455" i="6"/>
  <c r="L455" i="6"/>
  <c r="M454" i="6"/>
  <c r="L454" i="6"/>
  <c r="N454" i="6" s="1"/>
  <c r="M453" i="6"/>
  <c r="L453" i="6"/>
  <c r="N453" i="6" s="1"/>
  <c r="M452" i="6"/>
  <c r="L452" i="6"/>
  <c r="N452" i="6" s="1"/>
  <c r="N451" i="6"/>
  <c r="M451" i="6"/>
  <c r="L451" i="6"/>
  <c r="N450" i="6"/>
  <c r="M450" i="6"/>
  <c r="L450" i="6"/>
  <c r="M449" i="6"/>
  <c r="L449" i="6"/>
  <c r="N449" i="6" s="1"/>
  <c r="N448" i="6"/>
  <c r="M448" i="6"/>
  <c r="L448" i="6"/>
  <c r="N447" i="6"/>
  <c r="M447" i="6"/>
  <c r="L447" i="6"/>
  <c r="M446" i="6"/>
  <c r="L446" i="6"/>
  <c r="N446" i="6" s="1"/>
  <c r="M445" i="6"/>
  <c r="L445" i="6"/>
  <c r="N445" i="6" s="1"/>
  <c r="M444" i="6"/>
  <c r="L444" i="6"/>
  <c r="N444" i="6" s="1"/>
  <c r="N443" i="6"/>
  <c r="M443" i="6"/>
  <c r="L443" i="6"/>
  <c r="N442" i="6"/>
  <c r="M442" i="6"/>
  <c r="L442" i="6"/>
  <c r="M441" i="6"/>
  <c r="L441" i="6"/>
  <c r="N441" i="6" s="1"/>
  <c r="N440" i="6"/>
  <c r="M440" i="6"/>
  <c r="L440" i="6"/>
  <c r="N439" i="6"/>
  <c r="M439" i="6"/>
  <c r="L439" i="6"/>
  <c r="M438" i="6"/>
  <c r="L438" i="6"/>
  <c r="N438" i="6" s="1"/>
  <c r="M437" i="6"/>
  <c r="L437" i="6"/>
  <c r="N437" i="6" s="1"/>
  <c r="M436" i="6"/>
  <c r="L436" i="6"/>
  <c r="N436" i="6" s="1"/>
  <c r="N435" i="6"/>
  <c r="M435" i="6"/>
  <c r="L435" i="6"/>
  <c r="N434" i="6"/>
  <c r="M434" i="6"/>
  <c r="L434" i="6"/>
  <c r="M433" i="6"/>
  <c r="L433" i="6"/>
  <c r="N433" i="6" s="1"/>
  <c r="N432" i="6"/>
  <c r="M432" i="6"/>
  <c r="L432" i="6"/>
  <c r="N431" i="6"/>
  <c r="M431" i="6"/>
  <c r="L431" i="6"/>
  <c r="M430" i="6"/>
  <c r="L430" i="6"/>
  <c r="N430" i="6" s="1"/>
  <c r="M429" i="6"/>
  <c r="L429" i="6"/>
  <c r="N429" i="6" s="1"/>
  <c r="M428" i="6"/>
  <c r="L428" i="6"/>
  <c r="N428" i="6" s="1"/>
  <c r="N427" i="6"/>
  <c r="M427" i="6"/>
  <c r="L427" i="6"/>
  <c r="N426" i="6"/>
  <c r="M426" i="6"/>
  <c r="L426" i="6"/>
  <c r="M425" i="6"/>
  <c r="L425" i="6"/>
  <c r="N425" i="6" s="1"/>
  <c r="N424" i="6"/>
  <c r="M424" i="6"/>
  <c r="L424" i="6"/>
  <c r="N423" i="6"/>
  <c r="M423" i="6"/>
  <c r="L423" i="6"/>
  <c r="M422" i="6"/>
  <c r="L422" i="6"/>
  <c r="N422" i="6" s="1"/>
  <c r="M421" i="6"/>
  <c r="L421" i="6"/>
  <c r="N421" i="6" s="1"/>
  <c r="M420" i="6"/>
  <c r="L420" i="6"/>
  <c r="N420" i="6" s="1"/>
  <c r="N419" i="6"/>
  <c r="M419" i="6"/>
  <c r="L419" i="6"/>
  <c r="N418" i="6"/>
  <c r="M418" i="6"/>
  <c r="L418" i="6"/>
  <c r="M417" i="6"/>
  <c r="L417" i="6"/>
  <c r="N417" i="6" s="1"/>
  <c r="N416" i="6"/>
  <c r="M416" i="6"/>
  <c r="L416" i="6"/>
  <c r="N415" i="6"/>
  <c r="M415" i="6"/>
  <c r="L415" i="6"/>
  <c r="M414" i="6"/>
  <c r="L414" i="6"/>
  <c r="N414" i="6" s="1"/>
  <c r="M413" i="6"/>
  <c r="L413" i="6"/>
  <c r="N413" i="6" s="1"/>
  <c r="M412" i="6"/>
  <c r="L412" i="6"/>
  <c r="N412" i="6" s="1"/>
  <c r="N411" i="6"/>
  <c r="M411" i="6"/>
  <c r="L411" i="6"/>
  <c r="N410" i="6"/>
  <c r="M410" i="6"/>
  <c r="L410" i="6"/>
  <c r="M409" i="6"/>
  <c r="L409" i="6"/>
  <c r="N409" i="6" s="1"/>
  <c r="N408" i="6"/>
  <c r="M408" i="6"/>
  <c r="L408" i="6"/>
  <c r="N407" i="6"/>
  <c r="M407" i="6"/>
  <c r="L407" i="6"/>
  <c r="M406" i="6"/>
  <c r="L406" i="6"/>
  <c r="N406" i="6" s="1"/>
  <c r="M405" i="6"/>
  <c r="L405" i="6"/>
  <c r="N405" i="6" s="1"/>
  <c r="M404" i="6"/>
  <c r="L404" i="6"/>
  <c r="N404" i="6" s="1"/>
  <c r="N403" i="6"/>
  <c r="M403" i="6"/>
  <c r="L403" i="6"/>
  <c r="N402" i="6"/>
  <c r="M402" i="6"/>
  <c r="L402" i="6"/>
  <c r="M401" i="6"/>
  <c r="L401" i="6"/>
  <c r="N401" i="6" s="1"/>
  <c r="N400" i="6"/>
  <c r="M400" i="6"/>
  <c r="L400" i="6"/>
  <c r="N399" i="6"/>
  <c r="M399" i="6"/>
  <c r="L399" i="6"/>
  <c r="M398" i="6"/>
  <c r="L398" i="6"/>
  <c r="N398" i="6" s="1"/>
  <c r="M397" i="6"/>
  <c r="L397" i="6"/>
  <c r="N397" i="6" s="1"/>
  <c r="M396" i="6"/>
  <c r="L396" i="6"/>
  <c r="N396" i="6" s="1"/>
  <c r="N395" i="6"/>
  <c r="M395" i="6"/>
  <c r="L395" i="6"/>
  <c r="N394" i="6"/>
  <c r="M394" i="6"/>
  <c r="L394" i="6"/>
  <c r="M393" i="6"/>
  <c r="L393" i="6"/>
  <c r="N393" i="6" s="1"/>
  <c r="N392" i="6"/>
  <c r="M392" i="6"/>
  <c r="L392" i="6"/>
  <c r="N391" i="6"/>
  <c r="M391" i="6"/>
  <c r="L391" i="6"/>
  <c r="M390" i="6"/>
  <c r="L390" i="6"/>
  <c r="N390" i="6" s="1"/>
  <c r="M389" i="6"/>
  <c r="L389" i="6"/>
  <c r="N389" i="6" s="1"/>
  <c r="M388" i="6"/>
  <c r="L388" i="6"/>
  <c r="N388" i="6" s="1"/>
  <c r="N387" i="6"/>
  <c r="M387" i="6"/>
  <c r="L387" i="6"/>
  <c r="N386" i="6"/>
  <c r="M386" i="6"/>
  <c r="L386" i="6"/>
  <c r="M385" i="6"/>
  <c r="L385" i="6"/>
  <c r="N385" i="6" s="1"/>
  <c r="N384" i="6"/>
  <c r="M384" i="6"/>
  <c r="L384" i="6"/>
  <c r="N383" i="6"/>
  <c r="M383" i="6"/>
  <c r="L383" i="6"/>
  <c r="M382" i="6"/>
  <c r="L382" i="6"/>
  <c r="N382" i="6" s="1"/>
  <c r="M381" i="6"/>
  <c r="L381" i="6"/>
  <c r="N381" i="6" s="1"/>
  <c r="M380" i="6"/>
  <c r="L380" i="6"/>
  <c r="N380" i="6" s="1"/>
  <c r="N379" i="6"/>
  <c r="M379" i="6"/>
  <c r="L379" i="6"/>
  <c r="N378" i="6"/>
  <c r="M378" i="6"/>
  <c r="L378" i="6"/>
  <c r="M377" i="6"/>
  <c r="L377" i="6"/>
  <c r="N377" i="6" s="1"/>
  <c r="N376" i="6"/>
  <c r="M376" i="6"/>
  <c r="L376" i="6"/>
  <c r="N375" i="6"/>
  <c r="M375" i="6"/>
  <c r="L375" i="6"/>
  <c r="M374" i="6"/>
  <c r="L374" i="6"/>
  <c r="N374" i="6" s="1"/>
  <c r="M373" i="6"/>
  <c r="L373" i="6"/>
  <c r="N373" i="6" s="1"/>
  <c r="M372" i="6"/>
  <c r="L372" i="6"/>
  <c r="N372" i="6" s="1"/>
  <c r="N371" i="6"/>
  <c r="M371" i="6"/>
  <c r="L371" i="6"/>
  <c r="N370" i="6"/>
  <c r="M370" i="6"/>
  <c r="L370" i="6"/>
  <c r="M369" i="6"/>
  <c r="L369" i="6"/>
  <c r="N369" i="6" s="1"/>
  <c r="N368" i="6"/>
  <c r="M368" i="6"/>
  <c r="L368" i="6"/>
  <c r="N367" i="6"/>
  <c r="M367" i="6"/>
  <c r="L367" i="6"/>
  <c r="M366" i="6"/>
  <c r="L366" i="6"/>
  <c r="N366" i="6" s="1"/>
  <c r="M365" i="6"/>
  <c r="L365" i="6"/>
  <c r="N365" i="6" s="1"/>
  <c r="M364" i="6"/>
  <c r="L364" i="6"/>
  <c r="N364" i="6" s="1"/>
  <c r="N363" i="6"/>
  <c r="M363" i="6"/>
  <c r="L363" i="6"/>
  <c r="N362" i="6"/>
  <c r="M362" i="6"/>
  <c r="L362" i="6"/>
  <c r="M361" i="6"/>
  <c r="L361" i="6"/>
  <c r="N361" i="6" s="1"/>
  <c r="N360" i="6"/>
  <c r="M360" i="6"/>
  <c r="L360" i="6"/>
  <c r="N359" i="6"/>
  <c r="M359" i="6"/>
  <c r="L359" i="6"/>
  <c r="M358" i="6"/>
  <c r="L358" i="6"/>
  <c r="N358" i="6" s="1"/>
  <c r="M357" i="6"/>
  <c r="L357" i="6"/>
  <c r="N357" i="6" s="1"/>
  <c r="M356" i="6"/>
  <c r="L356" i="6"/>
  <c r="N356" i="6" s="1"/>
  <c r="N355" i="6"/>
  <c r="M355" i="6"/>
  <c r="L355" i="6"/>
  <c r="N354" i="6"/>
  <c r="M354" i="6"/>
  <c r="L354" i="6"/>
  <c r="M353" i="6"/>
  <c r="L353" i="6"/>
  <c r="N353" i="6" s="1"/>
  <c r="N352" i="6"/>
  <c r="M352" i="6"/>
  <c r="L352" i="6"/>
  <c r="N351" i="6"/>
  <c r="M351" i="6"/>
  <c r="L351" i="6"/>
  <c r="M350" i="6"/>
  <c r="L350" i="6"/>
  <c r="N350" i="6" s="1"/>
  <c r="M349" i="6"/>
  <c r="L349" i="6"/>
  <c r="N349" i="6" s="1"/>
  <c r="M348" i="6"/>
  <c r="L348" i="6"/>
  <c r="N348" i="6" s="1"/>
  <c r="N347" i="6"/>
  <c r="M347" i="6"/>
  <c r="L347" i="6"/>
  <c r="N346" i="6"/>
  <c r="M346" i="6"/>
  <c r="L346" i="6"/>
  <c r="M345" i="6"/>
  <c r="L345" i="6"/>
  <c r="N345" i="6" s="1"/>
  <c r="N344" i="6"/>
  <c r="M344" i="6"/>
  <c r="L344" i="6"/>
  <c r="N343" i="6"/>
  <c r="M343" i="6"/>
  <c r="L343" i="6"/>
  <c r="M342" i="6"/>
  <c r="L342" i="6"/>
  <c r="N342" i="6" s="1"/>
  <c r="M341" i="6"/>
  <c r="L341" i="6"/>
  <c r="N341" i="6" s="1"/>
  <c r="M340" i="6"/>
  <c r="L340" i="6"/>
  <c r="N340" i="6" s="1"/>
  <c r="N339" i="6"/>
  <c r="M339" i="6"/>
  <c r="L339" i="6"/>
  <c r="N338" i="6"/>
  <c r="M338" i="6"/>
  <c r="L338" i="6"/>
  <c r="M337" i="6"/>
  <c r="L337" i="6"/>
  <c r="N337" i="6" s="1"/>
  <c r="N336" i="6"/>
  <c r="M336" i="6"/>
  <c r="L336" i="6"/>
  <c r="N335" i="6"/>
  <c r="M335" i="6"/>
  <c r="L335" i="6"/>
  <c r="M334" i="6"/>
  <c r="L334" i="6"/>
  <c r="N334" i="6" s="1"/>
  <c r="M333" i="6"/>
  <c r="L333" i="6"/>
  <c r="N333" i="6" s="1"/>
  <c r="M332" i="6"/>
  <c r="L332" i="6"/>
  <c r="N332" i="6" s="1"/>
  <c r="N331" i="6"/>
  <c r="M331" i="6"/>
  <c r="L331" i="6"/>
  <c r="N330" i="6"/>
  <c r="M330" i="6"/>
  <c r="L330" i="6"/>
  <c r="M329" i="6"/>
  <c r="L329" i="6"/>
  <c r="N329" i="6" s="1"/>
  <c r="N328" i="6"/>
  <c r="M328" i="6"/>
  <c r="L328" i="6"/>
  <c r="N327" i="6"/>
  <c r="M327" i="6"/>
  <c r="L327" i="6"/>
  <c r="M326" i="6"/>
  <c r="L326" i="6"/>
  <c r="N326" i="6" s="1"/>
  <c r="M325" i="6"/>
  <c r="L325" i="6"/>
  <c r="N325" i="6" s="1"/>
  <c r="M324" i="6"/>
  <c r="L324" i="6"/>
  <c r="N324" i="6" s="1"/>
  <c r="N323" i="6"/>
  <c r="M323" i="6"/>
  <c r="L323" i="6"/>
  <c r="N322" i="6"/>
  <c r="M322" i="6"/>
  <c r="L322" i="6"/>
  <c r="M321" i="6"/>
  <c r="L321" i="6"/>
  <c r="N321" i="6" s="1"/>
  <c r="N320" i="6"/>
  <c r="M320" i="6"/>
  <c r="L320" i="6"/>
  <c r="N319" i="6"/>
  <c r="M319" i="6"/>
  <c r="L319" i="6"/>
  <c r="M318" i="6"/>
  <c r="L318" i="6"/>
  <c r="N318" i="6" s="1"/>
  <c r="M317" i="6"/>
  <c r="L317" i="6"/>
  <c r="N317" i="6" s="1"/>
  <c r="M316" i="6"/>
  <c r="L316" i="6"/>
  <c r="N316" i="6" s="1"/>
  <c r="N315" i="6"/>
  <c r="M315" i="6"/>
  <c r="L315" i="6"/>
  <c r="N314" i="6"/>
  <c r="M314" i="6"/>
  <c r="L314" i="6"/>
  <c r="M313" i="6"/>
  <c r="L313" i="6"/>
  <c r="N313" i="6" s="1"/>
  <c r="N312" i="6"/>
  <c r="M312" i="6"/>
  <c r="L312" i="6"/>
  <c r="N311" i="6"/>
  <c r="M311" i="6"/>
  <c r="L311" i="6"/>
  <c r="M310" i="6"/>
  <c r="L310" i="6"/>
  <c r="N310" i="6" s="1"/>
  <c r="M309" i="6"/>
  <c r="L309" i="6"/>
  <c r="N309" i="6" s="1"/>
  <c r="M308" i="6"/>
  <c r="L308" i="6"/>
  <c r="N308" i="6" s="1"/>
  <c r="N307" i="6"/>
  <c r="M307" i="6"/>
  <c r="L307" i="6"/>
  <c r="N306" i="6"/>
  <c r="M306" i="6"/>
  <c r="L306" i="6"/>
  <c r="M305" i="6"/>
  <c r="L305" i="6"/>
  <c r="N305" i="6" s="1"/>
  <c r="N304" i="6"/>
  <c r="M304" i="6"/>
  <c r="L304" i="6"/>
  <c r="N303" i="6"/>
  <c r="M303" i="6"/>
  <c r="L303" i="6"/>
  <c r="M302" i="6"/>
  <c r="L302" i="6"/>
  <c r="N302" i="6" s="1"/>
  <c r="M301" i="6"/>
  <c r="L301" i="6"/>
  <c r="N301" i="6" s="1"/>
  <c r="M300" i="6"/>
  <c r="L300" i="6"/>
  <c r="N300" i="6" s="1"/>
  <c r="N299" i="6"/>
  <c r="M299" i="6"/>
  <c r="L299" i="6"/>
  <c r="N298" i="6"/>
  <c r="M298" i="6"/>
  <c r="L298" i="6"/>
  <c r="M297" i="6"/>
  <c r="L297" i="6"/>
  <c r="N297" i="6" s="1"/>
  <c r="N296" i="6"/>
  <c r="M296" i="6"/>
  <c r="L296" i="6"/>
  <c r="N295" i="6"/>
  <c r="M295" i="6"/>
  <c r="L295" i="6"/>
  <c r="M294" i="6"/>
  <c r="L294" i="6"/>
  <c r="N294" i="6" s="1"/>
  <c r="M293" i="6"/>
  <c r="L293" i="6"/>
  <c r="N293" i="6" s="1"/>
  <c r="M292" i="6"/>
  <c r="L292" i="6"/>
  <c r="N292" i="6" s="1"/>
  <c r="N291" i="6"/>
  <c r="M291" i="6"/>
  <c r="L291" i="6"/>
  <c r="N290" i="6"/>
  <c r="M290" i="6"/>
  <c r="L290" i="6"/>
  <c r="M289" i="6"/>
  <c r="L289" i="6"/>
  <c r="N289" i="6" s="1"/>
  <c r="N288" i="6"/>
  <c r="M288" i="6"/>
  <c r="L288" i="6"/>
  <c r="N287" i="6"/>
  <c r="M287" i="6"/>
  <c r="L287" i="6"/>
  <c r="M286" i="6"/>
  <c r="L286" i="6"/>
  <c r="N286" i="6" s="1"/>
  <c r="M285" i="6"/>
  <c r="L285" i="6"/>
  <c r="N285" i="6" s="1"/>
  <c r="M284" i="6"/>
  <c r="L284" i="6"/>
  <c r="N284" i="6" s="1"/>
  <c r="N283" i="6"/>
  <c r="M283" i="6"/>
  <c r="L283" i="6"/>
  <c r="N282" i="6"/>
  <c r="M282" i="6"/>
  <c r="L282" i="6"/>
  <c r="M281" i="6"/>
  <c r="L281" i="6"/>
  <c r="N281" i="6" s="1"/>
  <c r="N280" i="6"/>
  <c r="M280" i="6"/>
  <c r="L280" i="6"/>
  <c r="N279" i="6"/>
  <c r="M279" i="6"/>
  <c r="L279" i="6"/>
  <c r="M278" i="6"/>
  <c r="L278" i="6"/>
  <c r="N278" i="6" s="1"/>
  <c r="M277" i="6"/>
  <c r="L277" i="6"/>
  <c r="N277" i="6" s="1"/>
  <c r="M276" i="6"/>
  <c r="L276" i="6"/>
  <c r="N276" i="6" s="1"/>
  <c r="N275" i="6"/>
  <c r="M275" i="6"/>
  <c r="L275" i="6"/>
  <c r="N274" i="6"/>
  <c r="M274" i="6"/>
  <c r="L274" i="6"/>
  <c r="M273" i="6"/>
  <c r="L273" i="6"/>
  <c r="N273" i="6" s="1"/>
  <c r="N272" i="6"/>
  <c r="M272" i="6"/>
  <c r="L272" i="6"/>
  <c r="N271" i="6"/>
  <c r="M271" i="6"/>
  <c r="L271" i="6"/>
  <c r="M270" i="6"/>
  <c r="L270" i="6"/>
  <c r="N270" i="6" s="1"/>
  <c r="M269" i="6"/>
  <c r="L269" i="6"/>
  <c r="N269" i="6" s="1"/>
  <c r="M268" i="6"/>
  <c r="L268" i="6"/>
  <c r="N268" i="6" s="1"/>
  <c r="N267" i="6"/>
  <c r="M267" i="6"/>
  <c r="L267" i="6"/>
  <c r="N266" i="6"/>
  <c r="M266" i="6"/>
  <c r="L266" i="6"/>
  <c r="M265" i="6"/>
  <c r="L265" i="6"/>
  <c r="N265" i="6" s="1"/>
  <c r="N264" i="6"/>
  <c r="M264" i="6"/>
  <c r="L264" i="6"/>
  <c r="N263" i="6"/>
  <c r="M263" i="6"/>
  <c r="L263" i="6"/>
  <c r="M262" i="6"/>
  <c r="L262" i="6"/>
  <c r="N262" i="6" s="1"/>
  <c r="M261" i="6"/>
  <c r="L261" i="6"/>
  <c r="N261" i="6" s="1"/>
  <c r="M260" i="6"/>
  <c r="L260" i="6"/>
  <c r="N260" i="6" s="1"/>
  <c r="N259" i="6"/>
  <c r="M259" i="6"/>
  <c r="L259" i="6"/>
  <c r="N258" i="6"/>
  <c r="M258" i="6"/>
  <c r="L258" i="6"/>
  <c r="M257" i="6"/>
  <c r="L257" i="6"/>
  <c r="N257" i="6" s="1"/>
  <c r="N256" i="6"/>
  <c r="M256" i="6"/>
  <c r="L256" i="6"/>
  <c r="N255" i="6"/>
  <c r="M255" i="6"/>
  <c r="L255" i="6"/>
  <c r="M254" i="6"/>
  <c r="L254" i="6"/>
  <c r="N254" i="6" s="1"/>
  <c r="M253" i="6"/>
  <c r="L253" i="6"/>
  <c r="N253" i="6" s="1"/>
  <c r="M252" i="6"/>
  <c r="L252" i="6"/>
  <c r="N252" i="6" s="1"/>
  <c r="N251" i="6"/>
  <c r="M251" i="6"/>
  <c r="L251" i="6"/>
  <c r="N250" i="6"/>
  <c r="M250" i="6"/>
  <c r="L250" i="6"/>
  <c r="M249" i="6"/>
  <c r="L249" i="6"/>
  <c r="N249" i="6" s="1"/>
  <c r="N248" i="6"/>
  <c r="M248" i="6"/>
  <c r="L248" i="6"/>
  <c r="N247" i="6"/>
  <c r="M247" i="6"/>
  <c r="L247" i="6"/>
  <c r="M246" i="6"/>
  <c r="L246" i="6"/>
  <c r="N246" i="6" s="1"/>
  <c r="M245" i="6"/>
  <c r="L245" i="6"/>
  <c r="N245" i="6" s="1"/>
  <c r="M244" i="6"/>
  <c r="L244" i="6"/>
  <c r="N244" i="6" s="1"/>
  <c r="N243" i="6"/>
  <c r="M243" i="6"/>
  <c r="L243" i="6"/>
  <c r="N242" i="6"/>
  <c r="M242" i="6"/>
  <c r="L242" i="6"/>
  <c r="M241" i="6"/>
  <c r="L241" i="6"/>
  <c r="N241" i="6" s="1"/>
  <c r="M240" i="6"/>
  <c r="L240" i="6"/>
  <c r="N240" i="6" s="1"/>
  <c r="N239" i="6"/>
  <c r="M239" i="6"/>
  <c r="L239" i="6"/>
  <c r="N238" i="6"/>
  <c r="M238" i="6"/>
  <c r="L238" i="6"/>
  <c r="M237" i="6"/>
  <c r="L237" i="6"/>
  <c r="N237" i="6" s="1"/>
  <c r="M236" i="6"/>
  <c r="L236" i="6"/>
  <c r="N236" i="6" s="1"/>
  <c r="N235" i="6"/>
  <c r="M235" i="6"/>
  <c r="L235" i="6"/>
  <c r="N234" i="6"/>
  <c r="M234" i="6"/>
  <c r="L234" i="6"/>
  <c r="M233" i="6"/>
  <c r="L233" i="6"/>
  <c r="N233" i="6" s="1"/>
  <c r="M232" i="6"/>
  <c r="L232" i="6"/>
  <c r="N232" i="6" s="1"/>
  <c r="N231" i="6"/>
  <c r="M231" i="6"/>
  <c r="L231" i="6"/>
  <c r="N230" i="6"/>
  <c r="M230" i="6"/>
  <c r="L230" i="6"/>
  <c r="M229" i="6"/>
  <c r="L229" i="6"/>
  <c r="N229" i="6" s="1"/>
  <c r="M228" i="6"/>
  <c r="L228" i="6"/>
  <c r="N228" i="6" s="1"/>
  <c r="N227" i="6"/>
  <c r="M227" i="6"/>
  <c r="L227" i="6"/>
  <c r="N226" i="6"/>
  <c r="M226" i="6"/>
  <c r="L226" i="6"/>
  <c r="M225" i="6"/>
  <c r="L225" i="6"/>
  <c r="N225" i="6" s="1"/>
  <c r="M224" i="6"/>
  <c r="L224" i="6"/>
  <c r="N224" i="6" s="1"/>
  <c r="N223" i="6"/>
  <c r="M223" i="6"/>
  <c r="L223" i="6"/>
  <c r="M222" i="6"/>
  <c r="L222" i="6"/>
  <c r="N222" i="6" s="1"/>
  <c r="M221" i="6"/>
  <c r="L221" i="6"/>
  <c r="N221" i="6" s="1"/>
  <c r="M220" i="6"/>
  <c r="L220" i="6"/>
  <c r="N220" i="6" s="1"/>
  <c r="N219" i="6"/>
  <c r="M219" i="6"/>
  <c r="L219" i="6"/>
  <c r="N218" i="6"/>
  <c r="M218" i="6"/>
  <c r="L218" i="6"/>
  <c r="M217" i="6"/>
  <c r="L217" i="6"/>
  <c r="N217" i="6" s="1"/>
  <c r="N216" i="6"/>
  <c r="M216" i="6"/>
  <c r="L216" i="6"/>
  <c r="N215" i="6"/>
  <c r="M215" i="6"/>
  <c r="L215" i="6"/>
  <c r="M214" i="6"/>
  <c r="L214" i="6"/>
  <c r="N214" i="6" s="1"/>
  <c r="M213" i="6"/>
  <c r="L213" i="6"/>
  <c r="N213" i="6" s="1"/>
  <c r="M212" i="6"/>
  <c r="L212" i="6"/>
  <c r="N212" i="6" s="1"/>
  <c r="N211" i="6"/>
  <c r="M211" i="6"/>
  <c r="L211" i="6"/>
  <c r="N210" i="6"/>
  <c r="M210" i="6"/>
  <c r="L210" i="6"/>
  <c r="M209" i="6"/>
  <c r="L209" i="6"/>
  <c r="N209" i="6" s="1"/>
  <c r="N208" i="6"/>
  <c r="M208" i="6"/>
  <c r="L208" i="6"/>
  <c r="N207" i="6"/>
  <c r="M207" i="6"/>
  <c r="L207" i="6"/>
  <c r="M206" i="6"/>
  <c r="L206" i="6"/>
  <c r="N206" i="6" s="1"/>
  <c r="M205" i="6"/>
  <c r="L205" i="6"/>
  <c r="N205" i="6" s="1"/>
  <c r="M204" i="6"/>
  <c r="L204" i="6"/>
  <c r="N204" i="6" s="1"/>
  <c r="N203" i="6"/>
  <c r="M203" i="6"/>
  <c r="L203" i="6"/>
  <c r="N202" i="6"/>
  <c r="M202" i="6"/>
  <c r="L202" i="6"/>
  <c r="M201" i="6"/>
  <c r="L201" i="6"/>
  <c r="N201" i="6" s="1"/>
  <c r="M200" i="6"/>
  <c r="L200" i="6"/>
  <c r="N200" i="6" s="1"/>
  <c r="N199" i="6"/>
  <c r="M199" i="6"/>
  <c r="L199" i="6"/>
  <c r="N198" i="6"/>
  <c r="M198" i="6"/>
  <c r="L198" i="6"/>
  <c r="M197" i="6"/>
  <c r="L197" i="6"/>
  <c r="N197" i="6" s="1"/>
  <c r="M196" i="6"/>
  <c r="L196" i="6"/>
  <c r="N196" i="6" s="1"/>
  <c r="N195" i="6"/>
  <c r="M195" i="6"/>
  <c r="L195" i="6"/>
  <c r="N194" i="6"/>
  <c r="M194" i="6"/>
  <c r="L194" i="6"/>
  <c r="M193" i="6"/>
  <c r="L193" i="6"/>
  <c r="N193" i="6" s="1"/>
  <c r="N192" i="6"/>
  <c r="M192" i="6"/>
  <c r="L192" i="6"/>
  <c r="N191" i="6"/>
  <c r="M191" i="6"/>
  <c r="L191" i="6"/>
  <c r="N190" i="6"/>
  <c r="M190" i="6"/>
  <c r="L190" i="6"/>
  <c r="M189" i="6"/>
  <c r="L189" i="6"/>
  <c r="N189" i="6" s="1"/>
  <c r="M188" i="6"/>
  <c r="L188" i="6"/>
  <c r="N188" i="6" s="1"/>
  <c r="N187" i="6"/>
  <c r="M187" i="6"/>
  <c r="L187" i="6"/>
  <c r="N186" i="6"/>
  <c r="M186" i="6"/>
  <c r="L186" i="6"/>
  <c r="M185" i="6"/>
  <c r="L185" i="6"/>
  <c r="N185" i="6" s="1"/>
  <c r="N184" i="6"/>
  <c r="M184" i="6"/>
  <c r="L184" i="6"/>
  <c r="N183" i="6"/>
  <c r="M183" i="6"/>
  <c r="L183" i="6"/>
  <c r="M182" i="6"/>
  <c r="L182" i="6"/>
  <c r="N182" i="6" s="1"/>
  <c r="M181" i="6"/>
  <c r="L181" i="6"/>
  <c r="N181" i="6" s="1"/>
  <c r="M180" i="6"/>
  <c r="L180" i="6"/>
  <c r="N180" i="6" s="1"/>
  <c r="N179" i="6"/>
  <c r="M179" i="6"/>
  <c r="L179" i="6"/>
  <c r="N178" i="6"/>
  <c r="M178" i="6"/>
  <c r="L178" i="6"/>
  <c r="M177" i="6"/>
  <c r="L177" i="6"/>
  <c r="N177" i="6" s="1"/>
  <c r="M176" i="6"/>
  <c r="L176" i="6"/>
  <c r="N176" i="6" s="1"/>
  <c r="N175" i="6"/>
  <c r="M175" i="6"/>
  <c r="L175" i="6"/>
  <c r="N174" i="6"/>
  <c r="M174" i="6"/>
  <c r="L174" i="6"/>
  <c r="M173" i="6"/>
  <c r="L173" i="6"/>
  <c r="N173" i="6" s="1"/>
  <c r="M172" i="6"/>
  <c r="L172" i="6"/>
  <c r="N172" i="6" s="1"/>
  <c r="N171" i="6"/>
  <c r="M171" i="6"/>
  <c r="L171" i="6"/>
  <c r="N170" i="6"/>
  <c r="M170" i="6"/>
  <c r="L170" i="6"/>
  <c r="M169" i="6"/>
  <c r="L169" i="6"/>
  <c r="N169" i="6" s="1"/>
  <c r="M168" i="6"/>
  <c r="L168" i="6"/>
  <c r="N168" i="6" s="1"/>
  <c r="N167" i="6"/>
  <c r="M167" i="6"/>
  <c r="L167" i="6"/>
  <c r="N166" i="6"/>
  <c r="M166" i="6"/>
  <c r="L166" i="6"/>
  <c r="M165" i="6"/>
  <c r="L165" i="6"/>
  <c r="N165" i="6" s="1"/>
  <c r="M164" i="6"/>
  <c r="L164" i="6"/>
  <c r="N164" i="6" s="1"/>
  <c r="N163" i="6"/>
  <c r="M163" i="6"/>
  <c r="L163" i="6"/>
  <c r="N162" i="6"/>
  <c r="M162" i="6"/>
  <c r="L162" i="6"/>
  <c r="M161" i="6"/>
  <c r="L161" i="6"/>
  <c r="N161" i="6" s="1"/>
  <c r="M160" i="6"/>
  <c r="L160" i="6"/>
  <c r="N160" i="6" s="1"/>
  <c r="N159" i="6"/>
  <c r="M159" i="6"/>
  <c r="L159" i="6"/>
  <c r="M158" i="6"/>
  <c r="L158" i="6"/>
  <c r="N158" i="6" s="1"/>
  <c r="M157" i="6"/>
  <c r="L157" i="6"/>
  <c r="N157" i="6" s="1"/>
  <c r="M156" i="6"/>
  <c r="L156" i="6"/>
  <c r="N156" i="6" s="1"/>
  <c r="N155" i="6"/>
  <c r="M155" i="6"/>
  <c r="L155" i="6"/>
  <c r="N154" i="6"/>
  <c r="M154" i="6"/>
  <c r="L154" i="6"/>
  <c r="M153" i="6"/>
  <c r="L153" i="6"/>
  <c r="N153" i="6" s="1"/>
  <c r="N152" i="6"/>
  <c r="M152" i="6"/>
  <c r="L152" i="6"/>
  <c r="N151" i="6"/>
  <c r="M151" i="6"/>
  <c r="L151" i="6"/>
  <c r="M150" i="6"/>
  <c r="L150" i="6"/>
  <c r="N150" i="6" s="1"/>
  <c r="M149" i="6"/>
  <c r="L149" i="6"/>
  <c r="N149" i="6" s="1"/>
  <c r="M148" i="6"/>
  <c r="L148" i="6"/>
  <c r="N148" i="6" s="1"/>
  <c r="N147" i="6"/>
  <c r="M147" i="6"/>
  <c r="L147" i="6"/>
  <c r="N146" i="6"/>
  <c r="M146" i="6"/>
  <c r="L146" i="6"/>
  <c r="M145" i="6"/>
  <c r="L145" i="6"/>
  <c r="N145" i="6" s="1"/>
  <c r="N144" i="6"/>
  <c r="M144" i="6"/>
  <c r="L144" i="6"/>
  <c r="N143" i="6"/>
  <c r="M143" i="6"/>
  <c r="L143" i="6"/>
  <c r="M142" i="6"/>
  <c r="L142" i="6"/>
  <c r="N142" i="6" s="1"/>
  <c r="M141" i="6"/>
  <c r="L141" i="6"/>
  <c r="N141" i="6" s="1"/>
  <c r="M140" i="6"/>
  <c r="L140" i="6"/>
  <c r="N140" i="6" s="1"/>
  <c r="N139" i="6"/>
  <c r="M139" i="6"/>
  <c r="L139" i="6"/>
  <c r="N138" i="6"/>
  <c r="M138" i="6"/>
  <c r="L138" i="6"/>
  <c r="M137" i="6"/>
  <c r="L137" i="6"/>
  <c r="N137" i="6" s="1"/>
  <c r="M136" i="6"/>
  <c r="L136" i="6"/>
  <c r="N136" i="6" s="1"/>
  <c r="N135" i="6"/>
  <c r="M135" i="6"/>
  <c r="L135" i="6"/>
  <c r="N134" i="6"/>
  <c r="M134" i="6"/>
  <c r="L134" i="6"/>
  <c r="M133" i="6"/>
  <c r="L133" i="6"/>
  <c r="N133" i="6" s="1"/>
  <c r="M132" i="6"/>
  <c r="L132" i="6"/>
  <c r="N132" i="6" s="1"/>
  <c r="N131" i="6"/>
  <c r="M131" i="6"/>
  <c r="L131" i="6"/>
  <c r="N130" i="6"/>
  <c r="M130" i="6"/>
  <c r="L130" i="6"/>
  <c r="M129" i="6"/>
  <c r="L129" i="6"/>
  <c r="N129" i="6" s="1"/>
  <c r="N128" i="6"/>
  <c r="M128" i="6"/>
  <c r="L128" i="6"/>
  <c r="N127" i="6"/>
  <c r="M127" i="6"/>
  <c r="L127" i="6"/>
  <c r="N126" i="6"/>
  <c r="M126" i="6"/>
  <c r="L126" i="6"/>
  <c r="M125" i="6"/>
  <c r="L125" i="6"/>
  <c r="N125" i="6" s="1"/>
  <c r="M124" i="6"/>
  <c r="L124" i="6"/>
  <c r="N124" i="6" s="1"/>
  <c r="N123" i="6"/>
  <c r="M123" i="6"/>
  <c r="L123" i="6"/>
  <c r="N122" i="6"/>
  <c r="M122" i="6"/>
  <c r="L122" i="6"/>
  <c r="M121" i="6"/>
  <c r="L121" i="6"/>
  <c r="N121" i="6" s="1"/>
  <c r="N120" i="6"/>
  <c r="M120" i="6"/>
  <c r="L120" i="6"/>
  <c r="N119" i="6"/>
  <c r="M119" i="6"/>
  <c r="L119" i="6"/>
  <c r="M118" i="6"/>
  <c r="L118" i="6"/>
  <c r="N118" i="6" s="1"/>
  <c r="M117" i="6"/>
  <c r="L117" i="6"/>
  <c r="N117" i="6" s="1"/>
  <c r="N116" i="6"/>
  <c r="M116" i="6"/>
  <c r="L116" i="6"/>
  <c r="N115" i="6"/>
  <c r="M115" i="6"/>
  <c r="L115" i="6"/>
  <c r="N114" i="6"/>
  <c r="M114" i="6"/>
  <c r="L114" i="6"/>
  <c r="M113" i="6"/>
  <c r="L113" i="6"/>
  <c r="N113" i="6" s="1"/>
  <c r="M112" i="6"/>
  <c r="L112" i="6"/>
  <c r="N112" i="6" s="1"/>
  <c r="N111" i="6"/>
  <c r="M111" i="6"/>
  <c r="L111" i="6"/>
  <c r="N110" i="6"/>
  <c r="M110" i="6"/>
  <c r="L110" i="6"/>
  <c r="M109" i="6"/>
  <c r="L109" i="6"/>
  <c r="N109" i="6" s="1"/>
  <c r="N108" i="6"/>
  <c r="M108" i="6"/>
  <c r="L108" i="6"/>
  <c r="N107" i="6"/>
  <c r="M107" i="6"/>
  <c r="L107" i="6"/>
  <c r="M106" i="6"/>
  <c r="L106" i="6"/>
  <c r="N106" i="6" s="1"/>
  <c r="M105" i="6"/>
  <c r="L105" i="6"/>
  <c r="N105" i="6" s="1"/>
  <c r="N104" i="6"/>
  <c r="M104" i="6"/>
  <c r="L104" i="6"/>
  <c r="N103" i="6"/>
  <c r="M103" i="6"/>
  <c r="L103" i="6"/>
  <c r="M102" i="6"/>
  <c r="L102" i="6"/>
  <c r="N102" i="6" s="1"/>
  <c r="M101" i="6"/>
  <c r="L101" i="6"/>
  <c r="N101" i="6" s="1"/>
  <c r="M100" i="6"/>
  <c r="L100" i="6"/>
  <c r="N100" i="6" s="1"/>
  <c r="N99" i="6"/>
  <c r="M99" i="6"/>
  <c r="L99" i="6"/>
  <c r="M98" i="6"/>
  <c r="L98" i="6"/>
  <c r="N98" i="6" s="1"/>
  <c r="M97" i="6"/>
  <c r="L97" i="6"/>
  <c r="N97" i="6" s="1"/>
  <c r="M96" i="6"/>
  <c r="L96" i="6"/>
  <c r="N96" i="6" s="1"/>
  <c r="N95" i="6"/>
  <c r="M95" i="6"/>
  <c r="L95" i="6"/>
  <c r="N94" i="6"/>
  <c r="M94" i="6"/>
  <c r="L94" i="6"/>
  <c r="M93" i="6"/>
  <c r="L93" i="6"/>
  <c r="N93" i="6" s="1"/>
  <c r="M92" i="6"/>
  <c r="L92" i="6"/>
  <c r="N92" i="6" s="1"/>
  <c r="N91" i="6"/>
  <c r="M91" i="6"/>
  <c r="L91" i="6"/>
  <c r="N90" i="6"/>
  <c r="M90" i="6"/>
  <c r="L90" i="6"/>
  <c r="M89" i="6"/>
  <c r="L89" i="6"/>
  <c r="N89" i="6" s="1"/>
  <c r="N88" i="6"/>
  <c r="M88" i="6"/>
  <c r="L88" i="6"/>
  <c r="N87" i="6"/>
  <c r="M87" i="6"/>
  <c r="L87" i="6"/>
  <c r="M86" i="6"/>
  <c r="L86" i="6"/>
  <c r="N86" i="6" s="1"/>
  <c r="M85" i="6"/>
  <c r="L85" i="6"/>
  <c r="N85" i="6" s="1"/>
  <c r="N84" i="6"/>
  <c r="M84" i="6"/>
  <c r="L84" i="6"/>
  <c r="N83" i="6"/>
  <c r="M83" i="6"/>
  <c r="L83" i="6"/>
  <c r="N82" i="6"/>
  <c r="M82" i="6"/>
  <c r="L82" i="6"/>
  <c r="M81" i="6"/>
  <c r="L81" i="6"/>
  <c r="N81" i="6" s="1"/>
  <c r="M80" i="6"/>
  <c r="L80" i="6"/>
  <c r="N80" i="6" s="1"/>
  <c r="N79" i="6"/>
  <c r="M79" i="6"/>
  <c r="L79" i="6"/>
  <c r="N78" i="6"/>
  <c r="M78" i="6"/>
  <c r="L78" i="6"/>
  <c r="M77" i="6"/>
  <c r="L77" i="6"/>
  <c r="N77" i="6" s="1"/>
  <c r="N76" i="6"/>
  <c r="M76" i="6"/>
  <c r="L76" i="6"/>
  <c r="N75" i="6"/>
  <c r="M75" i="6"/>
  <c r="L75" i="6"/>
  <c r="M74" i="6"/>
  <c r="L74" i="6"/>
  <c r="N74" i="6" s="1"/>
  <c r="M73" i="6"/>
  <c r="L73" i="6"/>
  <c r="N73" i="6" s="1"/>
  <c r="N72" i="6"/>
  <c r="M72" i="6"/>
  <c r="L72" i="6"/>
  <c r="N71" i="6"/>
  <c r="M71" i="6"/>
  <c r="L71" i="6"/>
  <c r="M70" i="6"/>
  <c r="L70" i="6"/>
  <c r="N70" i="6" s="1"/>
  <c r="M69" i="6"/>
  <c r="L69" i="6"/>
  <c r="N69" i="6" s="1"/>
  <c r="M68" i="6"/>
  <c r="L68" i="6"/>
  <c r="N68" i="6" s="1"/>
  <c r="N67" i="6"/>
  <c r="M67" i="6"/>
  <c r="L67" i="6"/>
  <c r="M66" i="6"/>
  <c r="L66" i="6"/>
  <c r="N66" i="6" s="1"/>
  <c r="M65" i="6"/>
  <c r="L65" i="6"/>
  <c r="N65" i="6" s="1"/>
  <c r="M64" i="6"/>
  <c r="L64" i="6"/>
  <c r="N64" i="6" s="1"/>
  <c r="N63" i="6"/>
  <c r="M63" i="6"/>
  <c r="L63" i="6"/>
  <c r="N62" i="6"/>
  <c r="M62" i="6"/>
  <c r="L62" i="6"/>
  <c r="M61" i="6"/>
  <c r="L61" i="6"/>
  <c r="N61" i="6" s="1"/>
  <c r="M60" i="6"/>
  <c r="L60" i="6"/>
  <c r="N60" i="6" s="1"/>
  <c r="N59" i="6"/>
  <c r="M59" i="6"/>
  <c r="L59" i="6"/>
  <c r="N58" i="6"/>
  <c r="M58" i="6"/>
  <c r="L58" i="6"/>
  <c r="M57" i="6"/>
  <c r="L57" i="6"/>
  <c r="N57" i="6" s="1"/>
  <c r="N56" i="6"/>
  <c r="M56" i="6"/>
  <c r="L56" i="6"/>
  <c r="N55" i="6"/>
  <c r="M55" i="6"/>
  <c r="L55" i="6"/>
  <c r="M54" i="6"/>
  <c r="L54" i="6"/>
  <c r="N54" i="6" s="1"/>
  <c r="N53" i="6"/>
  <c r="M53" i="6"/>
  <c r="L53" i="6"/>
  <c r="N52" i="6"/>
  <c r="M52" i="6"/>
  <c r="L52" i="6"/>
  <c r="M51" i="6"/>
  <c r="L51" i="6"/>
  <c r="N51" i="6" s="1"/>
  <c r="M50" i="6"/>
  <c r="L50" i="6"/>
  <c r="N50" i="6" s="1"/>
  <c r="M49" i="6"/>
  <c r="L49" i="6"/>
  <c r="N49" i="6" s="1"/>
  <c r="N48" i="6"/>
  <c r="M48" i="6"/>
  <c r="L48" i="6"/>
  <c r="N47" i="6"/>
  <c r="M47" i="6"/>
  <c r="L47" i="6"/>
  <c r="M46" i="6"/>
  <c r="L46" i="6"/>
  <c r="N46" i="6" s="1"/>
  <c r="N45" i="6"/>
  <c r="M45" i="6"/>
  <c r="L45" i="6"/>
  <c r="N44" i="6"/>
  <c r="M44" i="6"/>
  <c r="L44" i="6"/>
  <c r="M43" i="6"/>
  <c r="L43" i="6"/>
  <c r="N43" i="6" s="1"/>
  <c r="M42" i="6"/>
  <c r="L42" i="6"/>
  <c r="N42" i="6" s="1"/>
  <c r="M41" i="6"/>
  <c r="L41" i="6"/>
  <c r="N41" i="6" s="1"/>
  <c r="N40" i="6"/>
  <c r="M40" i="6"/>
  <c r="L40" i="6"/>
  <c r="N39" i="6"/>
  <c r="M39" i="6"/>
  <c r="L39" i="6"/>
  <c r="M38" i="6"/>
  <c r="L38" i="6"/>
  <c r="N38" i="6" s="1"/>
  <c r="N37" i="6"/>
  <c r="M37" i="6"/>
  <c r="L37" i="6"/>
  <c r="N36" i="6"/>
  <c r="M36" i="6"/>
  <c r="L36" i="6"/>
  <c r="M35" i="6"/>
  <c r="L35" i="6"/>
  <c r="N35" i="6" s="1"/>
  <c r="M34" i="6"/>
  <c r="L34" i="6"/>
  <c r="N34" i="6" s="1"/>
  <c r="M33" i="6"/>
  <c r="L33" i="6"/>
  <c r="N33" i="6" s="1"/>
  <c r="N32" i="6"/>
  <c r="M32" i="6"/>
  <c r="L32" i="6"/>
  <c r="N31" i="6"/>
  <c r="M31" i="6"/>
  <c r="L31" i="6"/>
  <c r="M30" i="6"/>
  <c r="L30" i="6"/>
  <c r="N30" i="6" s="1"/>
  <c r="N29" i="6"/>
  <c r="M29" i="6"/>
  <c r="L29" i="6"/>
  <c r="N28" i="6"/>
  <c r="M28" i="6"/>
  <c r="L28" i="6"/>
  <c r="M27" i="6"/>
  <c r="L27" i="6"/>
  <c r="N27" i="6" s="1"/>
  <c r="M26" i="6"/>
  <c r="L26" i="6"/>
  <c r="N26" i="6" s="1"/>
  <c r="M25" i="6"/>
  <c r="L25" i="6"/>
  <c r="N25" i="6" s="1"/>
  <c r="N24" i="6"/>
  <c r="M24" i="6"/>
  <c r="L24" i="6"/>
  <c r="N23" i="6"/>
  <c r="M23" i="6"/>
  <c r="L23" i="6"/>
  <c r="M22" i="6"/>
  <c r="L22" i="6"/>
  <c r="N22" i="6" s="1"/>
  <c r="N21" i="6"/>
  <c r="M21" i="6"/>
  <c r="L21" i="6"/>
  <c r="N20" i="6"/>
  <c r="M20" i="6"/>
  <c r="L20" i="6"/>
  <c r="M19" i="6"/>
  <c r="L19" i="6"/>
  <c r="N19" i="6" s="1"/>
  <c r="M18" i="6"/>
  <c r="L18" i="6"/>
  <c r="N18" i="6" s="1"/>
  <c r="M17" i="6"/>
  <c r="L17" i="6"/>
  <c r="N17" i="6" s="1"/>
  <c r="N16" i="6"/>
  <c r="M16" i="6"/>
  <c r="L16" i="6"/>
  <c r="N15" i="6"/>
  <c r="M15" i="6"/>
  <c r="L15" i="6"/>
  <c r="M14" i="6"/>
  <c r="L14" i="6"/>
  <c r="N14" i="6" s="1"/>
  <c r="N13" i="6"/>
  <c r="M13" i="6"/>
  <c r="L13" i="6"/>
  <c r="N12" i="6"/>
  <c r="M12" i="6"/>
  <c r="L12" i="6"/>
  <c r="M11" i="6"/>
  <c r="L11" i="6"/>
  <c r="N11" i="6" s="1"/>
  <c r="M10" i="6"/>
  <c r="L10" i="6"/>
  <c r="N10" i="6" s="1"/>
  <c r="M9" i="6"/>
  <c r="L9" i="6"/>
  <c r="N9" i="6" s="1"/>
  <c r="N8" i="6"/>
  <c r="M8" i="6"/>
  <c r="L8" i="6"/>
  <c r="N7" i="6"/>
  <c r="M7" i="6"/>
  <c r="L7" i="6"/>
  <c r="M6" i="6"/>
  <c r="L6" i="6"/>
  <c r="N6" i="6" s="1"/>
  <c r="N5" i="6"/>
  <c r="M5" i="6"/>
  <c r="L5" i="6"/>
  <c r="N4" i="6"/>
  <c r="M4" i="6"/>
  <c r="L4" i="6"/>
  <c r="M3" i="6"/>
  <c r="L3" i="6"/>
  <c r="N3" i="6" s="1"/>
  <c r="M2" i="6"/>
  <c r="L2" i="6"/>
  <c r="N2" i="6" s="1"/>
  <c r="Q1188" i="5"/>
  <c r="P1188" i="5"/>
  <c r="R1188" i="5" s="1"/>
  <c r="R1187" i="5"/>
  <c r="Q1187" i="5"/>
  <c r="P1187" i="5"/>
  <c r="R1186" i="5"/>
  <c r="Q1186" i="5"/>
  <c r="P1186" i="5"/>
  <c r="Q1185" i="5"/>
  <c r="P1185" i="5"/>
  <c r="R1185" i="5" s="1"/>
  <c r="R1184" i="5"/>
  <c r="Q1184" i="5"/>
  <c r="P1184" i="5"/>
  <c r="R1183" i="5"/>
  <c r="Q1183" i="5"/>
  <c r="P1183" i="5"/>
  <c r="Q1182" i="5"/>
  <c r="P1182" i="5"/>
  <c r="R1182" i="5" s="1"/>
  <c r="Q1181" i="5"/>
  <c r="P1181" i="5"/>
  <c r="R1181" i="5" s="1"/>
  <c r="Q1180" i="5"/>
  <c r="P1180" i="5"/>
  <c r="R1180" i="5" s="1"/>
  <c r="R1179" i="5"/>
  <c r="Q1179" i="5"/>
  <c r="P1179" i="5"/>
  <c r="R1178" i="5"/>
  <c r="Q1178" i="5"/>
  <c r="P1178" i="5"/>
  <c r="Q1177" i="5"/>
  <c r="P1177" i="5"/>
  <c r="R1177" i="5" s="1"/>
  <c r="R1176" i="5"/>
  <c r="Q1176" i="5"/>
  <c r="P1176" i="5"/>
  <c r="R1175" i="5"/>
  <c r="Q1175" i="5"/>
  <c r="P1175" i="5"/>
  <c r="Q1174" i="5"/>
  <c r="P1174" i="5"/>
  <c r="R1174" i="5" s="1"/>
  <c r="Q1173" i="5"/>
  <c r="P1173" i="5"/>
  <c r="R1173" i="5" s="1"/>
  <c r="Q1172" i="5"/>
  <c r="P1172" i="5"/>
  <c r="R1172" i="5" s="1"/>
  <c r="R1171" i="5"/>
  <c r="Q1171" i="5"/>
  <c r="P1171" i="5"/>
  <c r="R1170" i="5"/>
  <c r="Q1170" i="5"/>
  <c r="P1170" i="5"/>
  <c r="Q1169" i="5"/>
  <c r="P1169" i="5"/>
  <c r="R1169" i="5" s="1"/>
  <c r="R1168" i="5"/>
  <c r="Q1168" i="5"/>
  <c r="P1168" i="5"/>
  <c r="R1167" i="5"/>
  <c r="Q1167" i="5"/>
  <c r="P1167" i="5"/>
  <c r="Q1166" i="5"/>
  <c r="P1166" i="5"/>
  <c r="R1166" i="5" s="1"/>
  <c r="Q1165" i="5"/>
  <c r="P1165" i="5"/>
  <c r="R1165" i="5" s="1"/>
  <c r="Q1164" i="5"/>
  <c r="P1164" i="5"/>
  <c r="R1164" i="5" s="1"/>
  <c r="R1163" i="5"/>
  <c r="Q1163" i="5"/>
  <c r="P1163" i="5"/>
  <c r="R1162" i="5"/>
  <c r="Q1162" i="5"/>
  <c r="P1162" i="5"/>
  <c r="Q1161" i="5"/>
  <c r="P1161" i="5"/>
  <c r="R1161" i="5" s="1"/>
  <c r="R1160" i="5"/>
  <c r="Q1160" i="5"/>
  <c r="P1160" i="5"/>
  <c r="R1159" i="5"/>
  <c r="Q1159" i="5"/>
  <c r="P1159" i="5"/>
  <c r="Q1158" i="5"/>
  <c r="P1158" i="5"/>
  <c r="R1158" i="5" s="1"/>
  <c r="Q1157" i="5"/>
  <c r="P1157" i="5"/>
  <c r="R1157" i="5" s="1"/>
  <c r="Q1156" i="5"/>
  <c r="P1156" i="5"/>
  <c r="R1156" i="5" s="1"/>
  <c r="R1155" i="5"/>
  <c r="Q1155" i="5"/>
  <c r="P1155" i="5"/>
  <c r="R1154" i="5"/>
  <c r="Q1154" i="5"/>
  <c r="P1154" i="5"/>
  <c r="Q1153" i="5"/>
  <c r="P1153" i="5"/>
  <c r="R1153" i="5" s="1"/>
  <c r="R1152" i="5"/>
  <c r="Q1152" i="5"/>
  <c r="P1152" i="5"/>
  <c r="R1151" i="5"/>
  <c r="Q1151" i="5"/>
  <c r="P1151" i="5"/>
  <c r="Q1150" i="5"/>
  <c r="P1150" i="5"/>
  <c r="R1150" i="5" s="1"/>
  <c r="Q1149" i="5"/>
  <c r="P1149" i="5"/>
  <c r="R1149" i="5" s="1"/>
  <c r="Q1148" i="5"/>
  <c r="P1148" i="5"/>
  <c r="R1148" i="5" s="1"/>
  <c r="R1147" i="5"/>
  <c r="Q1147" i="5"/>
  <c r="P1147" i="5"/>
  <c r="R1146" i="5"/>
  <c r="Q1146" i="5"/>
  <c r="P1146" i="5"/>
  <c r="Q1145" i="5"/>
  <c r="P1145" i="5"/>
  <c r="R1145" i="5" s="1"/>
  <c r="R1144" i="5"/>
  <c r="Q1144" i="5"/>
  <c r="P1144" i="5"/>
  <c r="R1143" i="5"/>
  <c r="Q1143" i="5"/>
  <c r="P1143" i="5"/>
  <c r="Q1142" i="5"/>
  <c r="P1142" i="5"/>
  <c r="R1142" i="5" s="1"/>
  <c r="Q1141" i="5"/>
  <c r="P1141" i="5"/>
  <c r="R1141" i="5" s="1"/>
  <c r="Q1140" i="5"/>
  <c r="P1140" i="5"/>
  <c r="R1140" i="5" s="1"/>
  <c r="R1139" i="5"/>
  <c r="Q1139" i="5"/>
  <c r="P1139" i="5"/>
  <c r="R1138" i="5"/>
  <c r="Q1138" i="5"/>
  <c r="P1138" i="5"/>
  <c r="Q1137" i="5"/>
  <c r="P1137" i="5"/>
  <c r="R1137" i="5" s="1"/>
  <c r="R1136" i="5"/>
  <c r="Q1136" i="5"/>
  <c r="P1136" i="5"/>
  <c r="R1135" i="5"/>
  <c r="Q1135" i="5"/>
  <c r="P1135" i="5"/>
  <c r="Q1134" i="5"/>
  <c r="P1134" i="5"/>
  <c r="R1134" i="5" s="1"/>
  <c r="Q1133" i="5"/>
  <c r="P1133" i="5"/>
  <c r="R1133" i="5" s="1"/>
  <c r="Q1132" i="5"/>
  <c r="P1132" i="5"/>
  <c r="R1132" i="5" s="1"/>
  <c r="R1131" i="5"/>
  <c r="Q1131" i="5"/>
  <c r="P1131" i="5"/>
  <c r="R1130" i="5"/>
  <c r="Q1130" i="5"/>
  <c r="P1130" i="5"/>
  <c r="Q1129" i="5"/>
  <c r="P1129" i="5"/>
  <c r="R1129" i="5" s="1"/>
  <c r="R1128" i="5"/>
  <c r="Q1128" i="5"/>
  <c r="P1128" i="5"/>
  <c r="R1127" i="5"/>
  <c r="Q1127" i="5"/>
  <c r="P1127" i="5"/>
  <c r="Q1126" i="5"/>
  <c r="P1126" i="5"/>
  <c r="R1126" i="5" s="1"/>
  <c r="Q1125" i="5"/>
  <c r="P1125" i="5"/>
  <c r="R1125" i="5" s="1"/>
  <c r="Q1124" i="5"/>
  <c r="P1124" i="5"/>
  <c r="R1124" i="5" s="1"/>
  <c r="R1123" i="5"/>
  <c r="Q1123" i="5"/>
  <c r="P1123" i="5"/>
  <c r="R1122" i="5"/>
  <c r="Q1122" i="5"/>
  <c r="P1122" i="5"/>
  <c r="Q1121" i="5"/>
  <c r="P1121" i="5"/>
  <c r="R1121" i="5" s="1"/>
  <c r="R1120" i="5"/>
  <c r="Q1120" i="5"/>
  <c r="P1120" i="5"/>
  <c r="R1119" i="5"/>
  <c r="Q1119" i="5"/>
  <c r="P1119" i="5"/>
  <c r="Q1118" i="5"/>
  <c r="P1118" i="5"/>
  <c r="R1118" i="5" s="1"/>
  <c r="Q1117" i="5"/>
  <c r="P1117" i="5"/>
  <c r="R1117" i="5" s="1"/>
  <c r="Q1116" i="5"/>
  <c r="P1116" i="5"/>
  <c r="R1116" i="5" s="1"/>
  <c r="R1115" i="5"/>
  <c r="Q1115" i="5"/>
  <c r="P1115" i="5"/>
  <c r="R1114" i="5"/>
  <c r="Q1114" i="5"/>
  <c r="P1114" i="5"/>
  <c r="Q1113" i="5"/>
  <c r="P1113" i="5"/>
  <c r="R1113" i="5" s="1"/>
  <c r="R1112" i="5"/>
  <c r="Q1112" i="5"/>
  <c r="P1112" i="5"/>
  <c r="R1111" i="5"/>
  <c r="Q1111" i="5"/>
  <c r="P1111" i="5"/>
  <c r="Q1110" i="5"/>
  <c r="P1110" i="5"/>
  <c r="R1110" i="5" s="1"/>
  <c r="Q1109" i="5"/>
  <c r="P1109" i="5"/>
  <c r="R1109" i="5" s="1"/>
  <c r="Q1108" i="5"/>
  <c r="P1108" i="5"/>
  <c r="R1108" i="5" s="1"/>
  <c r="R1107" i="5"/>
  <c r="Q1107" i="5"/>
  <c r="P1107" i="5"/>
  <c r="R1106" i="5"/>
  <c r="Q1106" i="5"/>
  <c r="P1106" i="5"/>
  <c r="Q1105" i="5"/>
  <c r="P1105" i="5"/>
  <c r="R1105" i="5" s="1"/>
  <c r="R1104" i="5"/>
  <c r="Q1104" i="5"/>
  <c r="P1104" i="5"/>
  <c r="R1103" i="5"/>
  <c r="Q1103" i="5"/>
  <c r="P1103" i="5"/>
  <c r="Q1102" i="5"/>
  <c r="P1102" i="5"/>
  <c r="R1102" i="5" s="1"/>
  <c r="Q1101" i="5"/>
  <c r="P1101" i="5"/>
  <c r="R1101" i="5" s="1"/>
  <c r="Q1100" i="5"/>
  <c r="P1100" i="5"/>
  <c r="R1100" i="5" s="1"/>
  <c r="R1099" i="5"/>
  <c r="Q1099" i="5"/>
  <c r="P1099" i="5"/>
  <c r="R1098" i="5"/>
  <c r="Q1098" i="5"/>
  <c r="P1098" i="5"/>
  <c r="Q1097" i="5"/>
  <c r="P1097" i="5"/>
  <c r="R1097" i="5" s="1"/>
  <c r="R1096" i="5"/>
  <c r="Q1096" i="5"/>
  <c r="P1096" i="5"/>
  <c r="R1095" i="5"/>
  <c r="Q1095" i="5"/>
  <c r="P1095" i="5"/>
  <c r="Q1094" i="5"/>
  <c r="P1094" i="5"/>
  <c r="R1094" i="5" s="1"/>
  <c r="Q1093" i="5"/>
  <c r="P1093" i="5"/>
  <c r="R1093" i="5" s="1"/>
  <c r="Q1092" i="5"/>
  <c r="P1092" i="5"/>
  <c r="R1092" i="5" s="1"/>
  <c r="R1091" i="5"/>
  <c r="Q1091" i="5"/>
  <c r="P1091" i="5"/>
  <c r="R1090" i="5"/>
  <c r="Q1090" i="5"/>
  <c r="P1090" i="5"/>
  <c r="Q1089" i="5"/>
  <c r="P1089" i="5"/>
  <c r="R1089" i="5" s="1"/>
  <c r="R1088" i="5"/>
  <c r="Q1088" i="5"/>
  <c r="P1088" i="5"/>
  <c r="R1087" i="5"/>
  <c r="Q1087" i="5"/>
  <c r="P1087" i="5"/>
  <c r="Q1086" i="5"/>
  <c r="P1086" i="5"/>
  <c r="R1086" i="5" s="1"/>
  <c r="Q1085" i="5"/>
  <c r="P1085" i="5"/>
  <c r="R1085" i="5" s="1"/>
  <c r="Q1084" i="5"/>
  <c r="P1084" i="5"/>
  <c r="R1084" i="5" s="1"/>
  <c r="R1083" i="5"/>
  <c r="Q1083" i="5"/>
  <c r="P1083" i="5"/>
  <c r="R1082" i="5"/>
  <c r="Q1082" i="5"/>
  <c r="P1082" i="5"/>
  <c r="Q1081" i="5"/>
  <c r="P1081" i="5"/>
  <c r="R1081" i="5" s="1"/>
  <c r="R1080" i="5"/>
  <c r="Q1080" i="5"/>
  <c r="P1080" i="5"/>
  <c r="R1079" i="5"/>
  <c r="Q1079" i="5"/>
  <c r="P1079" i="5"/>
  <c r="Q1078" i="5"/>
  <c r="P1078" i="5"/>
  <c r="R1078" i="5" s="1"/>
  <c r="Q1077" i="5"/>
  <c r="P1077" i="5"/>
  <c r="R1077" i="5" s="1"/>
  <c r="Q1076" i="5"/>
  <c r="P1076" i="5"/>
  <c r="R1076" i="5" s="1"/>
  <c r="R1075" i="5"/>
  <c r="Q1075" i="5"/>
  <c r="P1075" i="5"/>
  <c r="R1074" i="5"/>
  <c r="Q1074" i="5"/>
  <c r="P1074" i="5"/>
  <c r="Q1073" i="5"/>
  <c r="P1073" i="5"/>
  <c r="R1073" i="5" s="1"/>
  <c r="R1072" i="5"/>
  <c r="Q1072" i="5"/>
  <c r="P1072" i="5"/>
  <c r="R1071" i="5"/>
  <c r="Q1071" i="5"/>
  <c r="P1071" i="5"/>
  <c r="Q1070" i="5"/>
  <c r="P1070" i="5"/>
  <c r="R1070" i="5" s="1"/>
  <c r="Q1069" i="5"/>
  <c r="P1069" i="5"/>
  <c r="R1069" i="5" s="1"/>
  <c r="Q1068" i="5"/>
  <c r="P1068" i="5"/>
  <c r="R1068" i="5" s="1"/>
  <c r="R1067" i="5"/>
  <c r="Q1067" i="5"/>
  <c r="P1067" i="5"/>
  <c r="R1066" i="5"/>
  <c r="Q1066" i="5"/>
  <c r="P1066" i="5"/>
  <c r="Q1065" i="5"/>
  <c r="P1065" i="5"/>
  <c r="R1065" i="5" s="1"/>
  <c r="R1064" i="5"/>
  <c r="Q1064" i="5"/>
  <c r="P1064" i="5"/>
  <c r="R1063" i="5"/>
  <c r="Q1063" i="5"/>
  <c r="P1063" i="5"/>
  <c r="Q1062" i="5"/>
  <c r="P1062" i="5"/>
  <c r="R1062" i="5" s="1"/>
  <c r="Q1061" i="5"/>
  <c r="P1061" i="5"/>
  <c r="R1061" i="5" s="1"/>
  <c r="Q1060" i="5"/>
  <c r="P1060" i="5"/>
  <c r="R1060" i="5" s="1"/>
  <c r="R1059" i="5"/>
  <c r="Q1059" i="5"/>
  <c r="P1059" i="5"/>
  <c r="R1058" i="5"/>
  <c r="Q1058" i="5"/>
  <c r="P1058" i="5"/>
  <c r="Q1057" i="5"/>
  <c r="P1057" i="5"/>
  <c r="R1057" i="5" s="1"/>
  <c r="R1056" i="5"/>
  <c r="Q1056" i="5"/>
  <c r="P1056" i="5"/>
  <c r="R1055" i="5"/>
  <c r="Q1055" i="5"/>
  <c r="P1055" i="5"/>
  <c r="Q1054" i="5"/>
  <c r="P1054" i="5"/>
  <c r="R1054" i="5" s="1"/>
  <c r="Q1053" i="5"/>
  <c r="P1053" i="5"/>
  <c r="R1053" i="5" s="1"/>
  <c r="Q1052" i="5"/>
  <c r="P1052" i="5"/>
  <c r="R1052" i="5" s="1"/>
  <c r="R1051" i="5"/>
  <c r="Q1051" i="5"/>
  <c r="P1051" i="5"/>
  <c r="R1050" i="5"/>
  <c r="Q1050" i="5"/>
  <c r="P1050" i="5"/>
  <c r="Q1049" i="5"/>
  <c r="P1049" i="5"/>
  <c r="R1049" i="5" s="1"/>
  <c r="R1048" i="5"/>
  <c r="Q1048" i="5"/>
  <c r="P1048" i="5"/>
  <c r="R1047" i="5"/>
  <c r="Q1047" i="5"/>
  <c r="P1047" i="5"/>
  <c r="Q1046" i="5"/>
  <c r="P1046" i="5"/>
  <c r="R1046" i="5" s="1"/>
  <c r="Q1045" i="5"/>
  <c r="P1045" i="5"/>
  <c r="R1045" i="5" s="1"/>
  <c r="Q1044" i="5"/>
  <c r="P1044" i="5"/>
  <c r="R1044" i="5" s="1"/>
  <c r="R1043" i="5"/>
  <c r="Q1043" i="5"/>
  <c r="P1043" i="5"/>
  <c r="R1042" i="5"/>
  <c r="Q1042" i="5"/>
  <c r="P1042" i="5"/>
  <c r="Q1041" i="5"/>
  <c r="P1041" i="5"/>
  <c r="R1041" i="5" s="1"/>
  <c r="R1040" i="5"/>
  <c r="Q1040" i="5"/>
  <c r="P1040" i="5"/>
  <c r="R1039" i="5"/>
  <c r="Q1039" i="5"/>
  <c r="P1039" i="5"/>
  <c r="Q1038" i="5"/>
  <c r="P1038" i="5"/>
  <c r="R1038" i="5" s="1"/>
  <c r="Q1037" i="5"/>
  <c r="P1037" i="5"/>
  <c r="R1037" i="5" s="1"/>
  <c r="Q1036" i="5"/>
  <c r="P1036" i="5"/>
  <c r="R1036" i="5" s="1"/>
  <c r="R1035" i="5"/>
  <c r="Q1035" i="5"/>
  <c r="P1035" i="5"/>
  <c r="R1034" i="5"/>
  <c r="Q1034" i="5"/>
  <c r="P1034" i="5"/>
  <c r="Q1033" i="5"/>
  <c r="P1033" i="5"/>
  <c r="R1033" i="5" s="1"/>
  <c r="R1032" i="5"/>
  <c r="Q1032" i="5"/>
  <c r="P1032" i="5"/>
  <c r="R1031" i="5"/>
  <c r="Q1031" i="5"/>
  <c r="P1031" i="5"/>
  <c r="Q1030" i="5"/>
  <c r="P1030" i="5"/>
  <c r="R1030" i="5" s="1"/>
  <c r="Q1029" i="5"/>
  <c r="P1029" i="5"/>
  <c r="R1029" i="5" s="1"/>
  <c r="Q1028" i="5"/>
  <c r="P1028" i="5"/>
  <c r="R1028" i="5" s="1"/>
  <c r="R1027" i="5"/>
  <c r="Q1027" i="5"/>
  <c r="P1027" i="5"/>
  <c r="R1026" i="5"/>
  <c r="Q1026" i="5"/>
  <c r="P1026" i="5"/>
  <c r="Q1025" i="5"/>
  <c r="P1025" i="5"/>
  <c r="R1025" i="5" s="1"/>
  <c r="R1024" i="5"/>
  <c r="Q1024" i="5"/>
  <c r="P1024" i="5"/>
  <c r="R1023" i="5"/>
  <c r="Q1023" i="5"/>
  <c r="P1023" i="5"/>
  <c r="Q1022" i="5"/>
  <c r="P1022" i="5"/>
  <c r="R1022" i="5" s="1"/>
  <c r="Q1021" i="5"/>
  <c r="P1021" i="5"/>
  <c r="R1021" i="5" s="1"/>
  <c r="Q1020" i="5"/>
  <c r="P1020" i="5"/>
  <c r="R1020" i="5" s="1"/>
  <c r="R1019" i="5"/>
  <c r="Q1019" i="5"/>
  <c r="P1019" i="5"/>
  <c r="R1018" i="5"/>
  <c r="Q1018" i="5"/>
  <c r="P1018" i="5"/>
  <c r="Q1017" i="5"/>
  <c r="P1017" i="5"/>
  <c r="R1017" i="5" s="1"/>
  <c r="R1016" i="5"/>
  <c r="Q1016" i="5"/>
  <c r="P1016" i="5"/>
  <c r="R1015" i="5"/>
  <c r="Q1015" i="5"/>
  <c r="P1015" i="5"/>
  <c r="Q1014" i="5"/>
  <c r="P1014" i="5"/>
  <c r="R1014" i="5" s="1"/>
  <c r="Q1013" i="5"/>
  <c r="P1013" i="5"/>
  <c r="R1013" i="5" s="1"/>
  <c r="Q1012" i="5"/>
  <c r="P1012" i="5"/>
  <c r="R1012" i="5" s="1"/>
  <c r="R1011" i="5"/>
  <c r="Q1011" i="5"/>
  <c r="P1011" i="5"/>
  <c r="R1010" i="5"/>
  <c r="Q1010" i="5"/>
  <c r="P1010" i="5"/>
  <c r="Q1009" i="5"/>
  <c r="P1009" i="5"/>
  <c r="R1009" i="5" s="1"/>
  <c r="R1008" i="5"/>
  <c r="Q1008" i="5"/>
  <c r="P1008" i="5"/>
  <c r="R1007" i="5"/>
  <c r="Q1007" i="5"/>
  <c r="P1007" i="5"/>
  <c r="Q1006" i="5"/>
  <c r="P1006" i="5"/>
  <c r="R1006" i="5" s="1"/>
  <c r="Q1005" i="5"/>
  <c r="P1005" i="5"/>
  <c r="R1005" i="5" s="1"/>
  <c r="Q1004" i="5"/>
  <c r="P1004" i="5"/>
  <c r="R1004" i="5" s="1"/>
  <c r="R1003" i="5"/>
  <c r="Q1003" i="5"/>
  <c r="P1003" i="5"/>
  <c r="R1002" i="5"/>
  <c r="Q1002" i="5"/>
  <c r="P1002" i="5"/>
  <c r="Q1001" i="5"/>
  <c r="P1001" i="5"/>
  <c r="R1001" i="5" s="1"/>
  <c r="R1000" i="5"/>
  <c r="Q1000" i="5"/>
  <c r="P1000" i="5"/>
  <c r="R999" i="5"/>
  <c r="Q999" i="5"/>
  <c r="P999" i="5"/>
  <c r="Q998" i="5"/>
  <c r="P998" i="5"/>
  <c r="R998" i="5" s="1"/>
  <c r="Q997" i="5"/>
  <c r="P997" i="5"/>
  <c r="R997" i="5" s="1"/>
  <c r="Q996" i="5"/>
  <c r="P996" i="5"/>
  <c r="R996" i="5" s="1"/>
  <c r="R995" i="5"/>
  <c r="Q995" i="5"/>
  <c r="P995" i="5"/>
  <c r="R994" i="5"/>
  <c r="Q994" i="5"/>
  <c r="P994" i="5"/>
  <c r="Q993" i="5"/>
  <c r="P993" i="5"/>
  <c r="R993" i="5" s="1"/>
  <c r="R992" i="5"/>
  <c r="Q992" i="5"/>
  <c r="P992" i="5"/>
  <c r="R991" i="5"/>
  <c r="Q991" i="5"/>
  <c r="P991" i="5"/>
  <c r="Q990" i="5"/>
  <c r="P990" i="5"/>
  <c r="R990" i="5" s="1"/>
  <c r="Q989" i="5"/>
  <c r="P989" i="5"/>
  <c r="R989" i="5" s="1"/>
  <c r="Q988" i="5"/>
  <c r="P988" i="5"/>
  <c r="R988" i="5" s="1"/>
  <c r="R987" i="5"/>
  <c r="Q987" i="5"/>
  <c r="P987" i="5"/>
  <c r="R986" i="5"/>
  <c r="Q986" i="5"/>
  <c r="P986" i="5"/>
  <c r="Q985" i="5"/>
  <c r="P985" i="5"/>
  <c r="R985" i="5" s="1"/>
  <c r="R984" i="5"/>
  <c r="Q984" i="5"/>
  <c r="P984" i="5"/>
  <c r="R983" i="5"/>
  <c r="Q983" i="5"/>
  <c r="P983" i="5"/>
  <c r="Q982" i="5"/>
  <c r="P982" i="5"/>
  <c r="R982" i="5" s="1"/>
  <c r="Q981" i="5"/>
  <c r="P981" i="5"/>
  <c r="R981" i="5" s="1"/>
  <c r="Q980" i="5"/>
  <c r="P980" i="5"/>
  <c r="R980" i="5" s="1"/>
  <c r="R979" i="5"/>
  <c r="Q979" i="5"/>
  <c r="P979" i="5"/>
  <c r="R978" i="5"/>
  <c r="Q978" i="5"/>
  <c r="P978" i="5"/>
  <c r="Q977" i="5"/>
  <c r="P977" i="5"/>
  <c r="R977" i="5" s="1"/>
  <c r="R976" i="5"/>
  <c r="Q976" i="5"/>
  <c r="P976" i="5"/>
  <c r="R975" i="5"/>
  <c r="Q975" i="5"/>
  <c r="P975" i="5"/>
  <c r="Q974" i="5"/>
  <c r="P974" i="5"/>
  <c r="R974" i="5" s="1"/>
  <c r="Q973" i="5"/>
  <c r="P973" i="5"/>
  <c r="R973" i="5" s="1"/>
  <c r="Q972" i="5"/>
  <c r="P972" i="5"/>
  <c r="R972" i="5" s="1"/>
  <c r="R971" i="5"/>
  <c r="Q971" i="5"/>
  <c r="P971" i="5"/>
  <c r="R970" i="5"/>
  <c r="Q970" i="5"/>
  <c r="P970" i="5"/>
  <c r="Q969" i="5"/>
  <c r="P969" i="5"/>
  <c r="R969" i="5" s="1"/>
  <c r="R968" i="5"/>
  <c r="Q968" i="5"/>
  <c r="P968" i="5"/>
  <c r="R967" i="5"/>
  <c r="Q967" i="5"/>
  <c r="P967" i="5"/>
  <c r="Q966" i="5"/>
  <c r="P966" i="5"/>
  <c r="R966" i="5" s="1"/>
  <c r="Q965" i="5"/>
  <c r="P965" i="5"/>
  <c r="R965" i="5" s="1"/>
  <c r="Q964" i="5"/>
  <c r="P964" i="5"/>
  <c r="R964" i="5" s="1"/>
  <c r="R963" i="5"/>
  <c r="Q963" i="5"/>
  <c r="P963" i="5"/>
  <c r="R962" i="5"/>
  <c r="Q962" i="5"/>
  <c r="P962" i="5"/>
  <c r="Q961" i="5"/>
  <c r="P961" i="5"/>
  <c r="R961" i="5" s="1"/>
  <c r="R960" i="5"/>
  <c r="Q960" i="5"/>
  <c r="P960" i="5"/>
  <c r="R959" i="5"/>
  <c r="Q959" i="5"/>
  <c r="P959" i="5"/>
  <c r="Q958" i="5"/>
  <c r="P958" i="5"/>
  <c r="R958" i="5" s="1"/>
  <c r="Q957" i="5"/>
  <c r="P957" i="5"/>
  <c r="R957" i="5" s="1"/>
  <c r="Q956" i="5"/>
  <c r="P956" i="5"/>
  <c r="R956" i="5" s="1"/>
  <c r="R955" i="5"/>
  <c r="Q955" i="5"/>
  <c r="P955" i="5"/>
  <c r="R954" i="5"/>
  <c r="Q954" i="5"/>
  <c r="P954" i="5"/>
  <c r="Q953" i="5"/>
  <c r="P953" i="5"/>
  <c r="R953" i="5" s="1"/>
  <c r="R952" i="5"/>
  <c r="Q952" i="5"/>
  <c r="P952" i="5"/>
  <c r="R951" i="5"/>
  <c r="Q951" i="5"/>
  <c r="P951" i="5"/>
  <c r="Q950" i="5"/>
  <c r="P950" i="5"/>
  <c r="R950" i="5" s="1"/>
  <c r="Q949" i="5"/>
  <c r="P949" i="5"/>
  <c r="R949" i="5" s="1"/>
  <c r="Q948" i="5"/>
  <c r="P948" i="5"/>
  <c r="R948" i="5" s="1"/>
  <c r="R947" i="5"/>
  <c r="Q947" i="5"/>
  <c r="P947" i="5"/>
  <c r="R946" i="5"/>
  <c r="Q946" i="5"/>
  <c r="P946" i="5"/>
  <c r="Q945" i="5"/>
  <c r="P945" i="5"/>
  <c r="R945" i="5" s="1"/>
  <c r="R944" i="5"/>
  <c r="Q944" i="5"/>
  <c r="P944" i="5"/>
  <c r="R943" i="5"/>
  <c r="Q943" i="5"/>
  <c r="P943" i="5"/>
  <c r="Q942" i="5"/>
  <c r="P942" i="5"/>
  <c r="R942" i="5" s="1"/>
  <c r="Q941" i="5"/>
  <c r="P941" i="5"/>
  <c r="R941" i="5" s="1"/>
  <c r="Q940" i="5"/>
  <c r="P940" i="5"/>
  <c r="R940" i="5" s="1"/>
  <c r="R939" i="5"/>
  <c r="Q939" i="5"/>
  <c r="P939" i="5"/>
  <c r="R938" i="5"/>
  <c r="Q938" i="5"/>
  <c r="P938" i="5"/>
  <c r="Q937" i="5"/>
  <c r="P937" i="5"/>
  <c r="R937" i="5" s="1"/>
  <c r="R936" i="5"/>
  <c r="Q936" i="5"/>
  <c r="P936" i="5"/>
  <c r="R935" i="5"/>
  <c r="Q935" i="5"/>
  <c r="P935" i="5"/>
  <c r="Q934" i="5"/>
  <c r="P934" i="5"/>
  <c r="R934" i="5" s="1"/>
  <c r="Q933" i="5"/>
  <c r="P933" i="5"/>
  <c r="R933" i="5" s="1"/>
  <c r="Q932" i="5"/>
  <c r="P932" i="5"/>
  <c r="R932" i="5" s="1"/>
  <c r="R931" i="5"/>
  <c r="Q931" i="5"/>
  <c r="P931" i="5"/>
  <c r="R930" i="5"/>
  <c r="Q930" i="5"/>
  <c r="P930" i="5"/>
  <c r="Q929" i="5"/>
  <c r="P929" i="5"/>
  <c r="R929" i="5" s="1"/>
  <c r="R928" i="5"/>
  <c r="Q928" i="5"/>
  <c r="P928" i="5"/>
  <c r="R927" i="5"/>
  <c r="Q927" i="5"/>
  <c r="P927" i="5"/>
  <c r="Q926" i="5"/>
  <c r="P926" i="5"/>
  <c r="R926" i="5" s="1"/>
  <c r="Q925" i="5"/>
  <c r="P925" i="5"/>
  <c r="R925" i="5" s="1"/>
  <c r="Q924" i="5"/>
  <c r="P924" i="5"/>
  <c r="R924" i="5" s="1"/>
  <c r="R923" i="5"/>
  <c r="Q923" i="5"/>
  <c r="P923" i="5"/>
  <c r="R922" i="5"/>
  <c r="Q922" i="5"/>
  <c r="P922" i="5"/>
  <c r="Q921" i="5"/>
  <c r="P921" i="5"/>
  <c r="R921" i="5" s="1"/>
  <c r="R920" i="5"/>
  <c r="Q920" i="5"/>
  <c r="P920" i="5"/>
  <c r="R919" i="5"/>
  <c r="Q919" i="5"/>
  <c r="P919" i="5"/>
  <c r="Q918" i="5"/>
  <c r="P918" i="5"/>
  <c r="R918" i="5" s="1"/>
  <c r="Q917" i="5"/>
  <c r="P917" i="5"/>
  <c r="R917" i="5" s="1"/>
  <c r="Q916" i="5"/>
  <c r="P916" i="5"/>
  <c r="R916" i="5" s="1"/>
  <c r="R915" i="5"/>
  <c r="Q915" i="5"/>
  <c r="P915" i="5"/>
  <c r="R914" i="5"/>
  <c r="Q914" i="5"/>
  <c r="P914" i="5"/>
  <c r="Q913" i="5"/>
  <c r="P913" i="5"/>
  <c r="R913" i="5" s="1"/>
  <c r="R912" i="5"/>
  <c r="Q912" i="5"/>
  <c r="P912" i="5"/>
  <c r="R911" i="5"/>
  <c r="Q911" i="5"/>
  <c r="P911" i="5"/>
  <c r="Q910" i="5"/>
  <c r="P910" i="5"/>
  <c r="R910" i="5" s="1"/>
  <c r="Q909" i="5"/>
  <c r="P909" i="5"/>
  <c r="R909" i="5" s="1"/>
  <c r="Q908" i="5"/>
  <c r="P908" i="5"/>
  <c r="R908" i="5" s="1"/>
  <c r="R907" i="5"/>
  <c r="Q907" i="5"/>
  <c r="P907" i="5"/>
  <c r="R906" i="5"/>
  <c r="Q906" i="5"/>
  <c r="P906" i="5"/>
  <c r="Q905" i="5"/>
  <c r="P905" i="5"/>
  <c r="R905" i="5" s="1"/>
  <c r="R904" i="5"/>
  <c r="Q904" i="5"/>
  <c r="P904" i="5"/>
  <c r="R903" i="5"/>
  <c r="Q903" i="5"/>
  <c r="P903" i="5"/>
  <c r="Q902" i="5"/>
  <c r="P902" i="5"/>
  <c r="R902" i="5" s="1"/>
  <c r="Q901" i="5"/>
  <c r="P901" i="5"/>
  <c r="R901" i="5" s="1"/>
  <c r="Q900" i="5"/>
  <c r="P900" i="5"/>
  <c r="R900" i="5" s="1"/>
  <c r="R899" i="5"/>
  <c r="Q899" i="5"/>
  <c r="P899" i="5"/>
  <c r="R898" i="5"/>
  <c r="Q898" i="5"/>
  <c r="P898" i="5"/>
  <c r="Q897" i="5"/>
  <c r="P897" i="5"/>
  <c r="R897" i="5" s="1"/>
  <c r="R896" i="5"/>
  <c r="Q896" i="5"/>
  <c r="P896" i="5"/>
  <c r="R895" i="5"/>
  <c r="Q895" i="5"/>
  <c r="P895" i="5"/>
  <c r="Q894" i="5"/>
  <c r="P894" i="5"/>
  <c r="R894" i="5" s="1"/>
  <c r="Q893" i="5"/>
  <c r="P893" i="5"/>
  <c r="R893" i="5" s="1"/>
  <c r="Q892" i="5"/>
  <c r="P892" i="5"/>
  <c r="R892" i="5" s="1"/>
  <c r="R891" i="5"/>
  <c r="Q891" i="5"/>
  <c r="P891" i="5"/>
  <c r="R890" i="5"/>
  <c r="Q890" i="5"/>
  <c r="P890" i="5"/>
  <c r="Q889" i="5"/>
  <c r="P889" i="5"/>
  <c r="R889" i="5" s="1"/>
  <c r="R888" i="5"/>
  <c r="Q888" i="5"/>
  <c r="P888" i="5"/>
  <c r="R887" i="5"/>
  <c r="Q887" i="5"/>
  <c r="P887" i="5"/>
  <c r="Q886" i="5"/>
  <c r="P886" i="5"/>
  <c r="R886" i="5" s="1"/>
  <c r="Q885" i="5"/>
  <c r="P885" i="5"/>
  <c r="R885" i="5" s="1"/>
  <c r="Q884" i="5"/>
  <c r="P884" i="5"/>
  <c r="R884" i="5" s="1"/>
  <c r="R883" i="5"/>
  <c r="Q883" i="5"/>
  <c r="P883" i="5"/>
  <c r="R882" i="5"/>
  <c r="Q882" i="5"/>
  <c r="P882" i="5"/>
  <c r="Q881" i="5"/>
  <c r="P881" i="5"/>
  <c r="R881" i="5" s="1"/>
  <c r="R880" i="5"/>
  <c r="Q880" i="5"/>
  <c r="P880" i="5"/>
  <c r="R879" i="5"/>
  <c r="Q879" i="5"/>
  <c r="P879" i="5"/>
  <c r="Q878" i="5"/>
  <c r="P878" i="5"/>
  <c r="R878" i="5" s="1"/>
  <c r="Q877" i="5"/>
  <c r="P877" i="5"/>
  <c r="R877" i="5" s="1"/>
  <c r="Q876" i="5"/>
  <c r="P876" i="5"/>
  <c r="R876" i="5" s="1"/>
  <c r="R875" i="5"/>
  <c r="Q875" i="5"/>
  <c r="P875" i="5"/>
  <c r="R874" i="5"/>
  <c r="Q874" i="5"/>
  <c r="P874" i="5"/>
  <c r="Q873" i="5"/>
  <c r="P873" i="5"/>
  <c r="R873" i="5" s="1"/>
  <c r="R872" i="5"/>
  <c r="Q872" i="5"/>
  <c r="P872" i="5"/>
  <c r="R871" i="5"/>
  <c r="Q871" i="5"/>
  <c r="P871" i="5"/>
  <c r="Q870" i="5"/>
  <c r="P870" i="5"/>
  <c r="R870" i="5" s="1"/>
  <c r="Q869" i="5"/>
  <c r="P869" i="5"/>
  <c r="R869" i="5" s="1"/>
  <c r="Q868" i="5"/>
  <c r="P868" i="5"/>
  <c r="R868" i="5" s="1"/>
  <c r="R867" i="5"/>
  <c r="Q867" i="5"/>
  <c r="P867" i="5"/>
  <c r="R866" i="5"/>
  <c r="Q866" i="5"/>
  <c r="P866" i="5"/>
  <c r="Q865" i="5"/>
  <c r="P865" i="5"/>
  <c r="R865" i="5" s="1"/>
  <c r="R864" i="5"/>
  <c r="Q864" i="5"/>
  <c r="P864" i="5"/>
  <c r="R863" i="5"/>
  <c r="Q863" i="5"/>
  <c r="P863" i="5"/>
  <c r="Q862" i="5"/>
  <c r="P862" i="5"/>
  <c r="R862" i="5" s="1"/>
  <c r="Q861" i="5"/>
  <c r="P861" i="5"/>
  <c r="R861" i="5" s="1"/>
  <c r="Q860" i="5"/>
  <c r="P860" i="5"/>
  <c r="R860" i="5" s="1"/>
  <c r="R859" i="5"/>
  <c r="Q859" i="5"/>
  <c r="P859" i="5"/>
  <c r="R858" i="5"/>
  <c r="Q858" i="5"/>
  <c r="P858" i="5"/>
  <c r="Q857" i="5"/>
  <c r="P857" i="5"/>
  <c r="R857" i="5" s="1"/>
  <c r="R856" i="5"/>
  <c r="Q856" i="5"/>
  <c r="P856" i="5"/>
  <c r="R855" i="5"/>
  <c r="Q855" i="5"/>
  <c r="P855" i="5"/>
  <c r="Q854" i="5"/>
  <c r="P854" i="5"/>
  <c r="R854" i="5" s="1"/>
  <c r="Q853" i="5"/>
  <c r="P853" i="5"/>
  <c r="R853" i="5" s="1"/>
  <c r="Q852" i="5"/>
  <c r="P852" i="5"/>
  <c r="R852" i="5" s="1"/>
  <c r="R851" i="5"/>
  <c r="Q851" i="5"/>
  <c r="P851" i="5"/>
  <c r="R850" i="5"/>
  <c r="Q850" i="5"/>
  <c r="P850" i="5"/>
  <c r="Q849" i="5"/>
  <c r="P849" i="5"/>
  <c r="R849" i="5" s="1"/>
  <c r="R848" i="5"/>
  <c r="Q848" i="5"/>
  <c r="P848" i="5"/>
  <c r="R847" i="5"/>
  <c r="Q847" i="5"/>
  <c r="P847" i="5"/>
  <c r="Q846" i="5"/>
  <c r="P846" i="5"/>
  <c r="R846" i="5" s="1"/>
  <c r="Q845" i="5"/>
  <c r="P845" i="5"/>
  <c r="R845" i="5" s="1"/>
  <c r="Q844" i="5"/>
  <c r="P844" i="5"/>
  <c r="R844" i="5" s="1"/>
  <c r="R843" i="5"/>
  <c r="Q843" i="5"/>
  <c r="P843" i="5"/>
  <c r="R842" i="5"/>
  <c r="Q842" i="5"/>
  <c r="P842" i="5"/>
  <c r="Q841" i="5"/>
  <c r="P841" i="5"/>
  <c r="R841" i="5" s="1"/>
  <c r="R840" i="5"/>
  <c r="Q840" i="5"/>
  <c r="P840" i="5"/>
  <c r="R839" i="5"/>
  <c r="Q839" i="5"/>
  <c r="P839" i="5"/>
  <c r="Q838" i="5"/>
  <c r="P838" i="5"/>
  <c r="R838" i="5" s="1"/>
  <c r="Q837" i="5"/>
  <c r="P837" i="5"/>
  <c r="R837" i="5" s="1"/>
  <c r="Q836" i="5"/>
  <c r="P836" i="5"/>
  <c r="R836" i="5" s="1"/>
  <c r="R835" i="5"/>
  <c r="Q835" i="5"/>
  <c r="P835" i="5"/>
  <c r="R834" i="5"/>
  <c r="Q834" i="5"/>
  <c r="P834" i="5"/>
  <c r="Q833" i="5"/>
  <c r="P833" i="5"/>
  <c r="R833" i="5" s="1"/>
  <c r="R832" i="5"/>
  <c r="Q832" i="5"/>
  <c r="P832" i="5"/>
  <c r="R831" i="5"/>
  <c r="Q831" i="5"/>
  <c r="P831" i="5"/>
  <c r="Q830" i="5"/>
  <c r="P830" i="5"/>
  <c r="R830" i="5" s="1"/>
  <c r="Q829" i="5"/>
  <c r="P829" i="5"/>
  <c r="R829" i="5" s="1"/>
  <c r="Q828" i="5"/>
  <c r="P828" i="5"/>
  <c r="R828" i="5" s="1"/>
  <c r="R827" i="5"/>
  <c r="Q827" i="5"/>
  <c r="P827" i="5"/>
  <c r="R826" i="5"/>
  <c r="Q826" i="5"/>
  <c r="P826" i="5"/>
  <c r="Q825" i="5"/>
  <c r="P825" i="5"/>
  <c r="R825" i="5" s="1"/>
  <c r="R824" i="5"/>
  <c r="Q824" i="5"/>
  <c r="P824" i="5"/>
  <c r="R823" i="5"/>
  <c r="Q823" i="5"/>
  <c r="P823" i="5"/>
  <c r="Q822" i="5"/>
  <c r="P822" i="5"/>
  <c r="R822" i="5" s="1"/>
  <c r="Q821" i="5"/>
  <c r="P821" i="5"/>
  <c r="R821" i="5" s="1"/>
  <c r="Q820" i="5"/>
  <c r="P820" i="5"/>
  <c r="R820" i="5" s="1"/>
  <c r="R819" i="5"/>
  <c r="Q819" i="5"/>
  <c r="P819" i="5"/>
  <c r="R818" i="5"/>
  <c r="Q818" i="5"/>
  <c r="P818" i="5"/>
  <c r="Q817" i="5"/>
  <c r="P817" i="5"/>
  <c r="R817" i="5" s="1"/>
  <c r="R816" i="5"/>
  <c r="Q816" i="5"/>
  <c r="P816" i="5"/>
  <c r="R815" i="5"/>
  <c r="Q815" i="5"/>
  <c r="P815" i="5"/>
  <c r="Q814" i="5"/>
  <c r="P814" i="5"/>
  <c r="R814" i="5" s="1"/>
  <c r="Q813" i="5"/>
  <c r="P813" i="5"/>
  <c r="R813" i="5" s="1"/>
  <c r="Q812" i="5"/>
  <c r="P812" i="5"/>
  <c r="R812" i="5" s="1"/>
  <c r="R811" i="5"/>
  <c r="Q811" i="5"/>
  <c r="P811" i="5"/>
  <c r="R810" i="5"/>
  <c r="Q810" i="5"/>
  <c r="P810" i="5"/>
  <c r="Q809" i="5"/>
  <c r="P809" i="5"/>
  <c r="R809" i="5" s="1"/>
  <c r="R808" i="5"/>
  <c r="Q808" i="5"/>
  <c r="P808" i="5"/>
  <c r="R807" i="5"/>
  <c r="Q807" i="5"/>
  <c r="P807" i="5"/>
  <c r="Q806" i="5"/>
  <c r="P806" i="5"/>
  <c r="R806" i="5" s="1"/>
  <c r="Q805" i="5"/>
  <c r="P805" i="5"/>
  <c r="R805" i="5" s="1"/>
  <c r="Q804" i="5"/>
  <c r="P804" i="5"/>
  <c r="R804" i="5" s="1"/>
  <c r="R803" i="5"/>
  <c r="Q803" i="5"/>
  <c r="P803" i="5"/>
  <c r="R802" i="5"/>
  <c r="Q802" i="5"/>
  <c r="P802" i="5"/>
  <c r="Q801" i="5"/>
  <c r="P801" i="5"/>
  <c r="R801" i="5" s="1"/>
  <c r="Q800" i="5"/>
  <c r="P800" i="5"/>
  <c r="R800" i="5" s="1"/>
  <c r="R799" i="5"/>
  <c r="Q799" i="5"/>
  <c r="P799" i="5"/>
  <c r="R798" i="5"/>
  <c r="Q798" i="5"/>
  <c r="P798" i="5"/>
  <c r="Q797" i="5"/>
  <c r="P797" i="5"/>
  <c r="R797" i="5" s="1"/>
  <c r="Q796" i="5"/>
  <c r="P796" i="5"/>
  <c r="R796" i="5" s="1"/>
  <c r="R795" i="5"/>
  <c r="Q795" i="5"/>
  <c r="P795" i="5"/>
  <c r="R794" i="5"/>
  <c r="Q794" i="5"/>
  <c r="P794" i="5"/>
  <c r="Q793" i="5"/>
  <c r="P793" i="5"/>
  <c r="R793" i="5" s="1"/>
  <c r="Q792" i="5"/>
  <c r="P792" i="5"/>
  <c r="R792" i="5" s="1"/>
  <c r="R791" i="5"/>
  <c r="Q791" i="5"/>
  <c r="P791" i="5"/>
  <c r="R790" i="5"/>
  <c r="Q790" i="5"/>
  <c r="P790" i="5"/>
  <c r="Q789" i="5"/>
  <c r="P789" i="5"/>
  <c r="R789" i="5" s="1"/>
  <c r="Q788" i="5"/>
  <c r="P788" i="5"/>
  <c r="R788" i="5" s="1"/>
  <c r="R787" i="5"/>
  <c r="Q787" i="5"/>
  <c r="P787" i="5"/>
  <c r="R786" i="5"/>
  <c r="Q786" i="5"/>
  <c r="P786" i="5"/>
  <c r="Q785" i="5"/>
  <c r="P785" i="5"/>
  <c r="R785" i="5" s="1"/>
  <c r="R784" i="5"/>
  <c r="Q784" i="5"/>
  <c r="P784" i="5"/>
  <c r="R783" i="5"/>
  <c r="Q783" i="5"/>
  <c r="P783" i="5"/>
  <c r="Q782" i="5"/>
  <c r="P782" i="5"/>
  <c r="R782" i="5" s="1"/>
  <c r="Q781" i="5"/>
  <c r="P781" i="5"/>
  <c r="R781" i="5" s="1"/>
  <c r="Q780" i="5"/>
  <c r="P780" i="5"/>
  <c r="R780" i="5" s="1"/>
  <c r="R779" i="5"/>
  <c r="Q779" i="5"/>
  <c r="P779" i="5"/>
  <c r="R778" i="5"/>
  <c r="Q778" i="5"/>
  <c r="P778" i="5"/>
  <c r="Q777" i="5"/>
  <c r="P777" i="5"/>
  <c r="R777" i="5" s="1"/>
  <c r="R776" i="5"/>
  <c r="Q776" i="5"/>
  <c r="P776" i="5"/>
  <c r="R775" i="5"/>
  <c r="Q775" i="5"/>
  <c r="P775" i="5"/>
  <c r="Q774" i="5"/>
  <c r="P774" i="5"/>
  <c r="R774" i="5" s="1"/>
  <c r="Q773" i="5"/>
  <c r="P773" i="5"/>
  <c r="R773" i="5" s="1"/>
  <c r="Q772" i="5"/>
  <c r="P772" i="5"/>
  <c r="R772" i="5" s="1"/>
  <c r="R771" i="5"/>
  <c r="Q771" i="5"/>
  <c r="P771" i="5"/>
  <c r="R770" i="5"/>
  <c r="Q770" i="5"/>
  <c r="P770" i="5"/>
  <c r="Q769" i="5"/>
  <c r="P769" i="5"/>
  <c r="R769" i="5" s="1"/>
  <c r="Q768" i="5"/>
  <c r="P768" i="5"/>
  <c r="R768" i="5" s="1"/>
  <c r="R767" i="5"/>
  <c r="Q767" i="5"/>
  <c r="P767" i="5"/>
  <c r="R766" i="5"/>
  <c r="Q766" i="5"/>
  <c r="P766" i="5"/>
  <c r="Q765" i="5"/>
  <c r="P765" i="5"/>
  <c r="R765" i="5" s="1"/>
  <c r="Q764" i="5"/>
  <c r="P764" i="5"/>
  <c r="R764" i="5" s="1"/>
  <c r="R763" i="5"/>
  <c r="Q763" i="5"/>
  <c r="P763" i="5"/>
  <c r="R762" i="5"/>
  <c r="Q762" i="5"/>
  <c r="P762" i="5"/>
  <c r="Q761" i="5"/>
  <c r="P761" i="5"/>
  <c r="R761" i="5" s="1"/>
  <c r="Q760" i="5"/>
  <c r="P760" i="5"/>
  <c r="R760" i="5" s="1"/>
  <c r="R759" i="5"/>
  <c r="Q759" i="5"/>
  <c r="P759" i="5"/>
  <c r="R758" i="5"/>
  <c r="Q758" i="5"/>
  <c r="P758" i="5"/>
  <c r="Q757" i="5"/>
  <c r="P757" i="5"/>
  <c r="R757" i="5" s="1"/>
  <c r="Q756" i="5"/>
  <c r="P756" i="5"/>
  <c r="R756" i="5" s="1"/>
  <c r="R755" i="5"/>
  <c r="Q755" i="5"/>
  <c r="P755" i="5"/>
  <c r="R754" i="5"/>
  <c r="Q754" i="5"/>
  <c r="P754" i="5"/>
  <c r="Q753" i="5"/>
  <c r="P753" i="5"/>
  <c r="R753" i="5" s="1"/>
  <c r="R752" i="5"/>
  <c r="Q752" i="5"/>
  <c r="P752" i="5"/>
  <c r="R751" i="5"/>
  <c r="Q751" i="5"/>
  <c r="P751" i="5"/>
  <c r="Q750" i="5"/>
  <c r="P750" i="5"/>
  <c r="R750" i="5" s="1"/>
  <c r="Q749" i="5"/>
  <c r="P749" i="5"/>
  <c r="R749" i="5" s="1"/>
  <c r="Q748" i="5"/>
  <c r="P748" i="5"/>
  <c r="R748" i="5" s="1"/>
  <c r="R747" i="5"/>
  <c r="Q747" i="5"/>
  <c r="P747" i="5"/>
  <c r="R746" i="5"/>
  <c r="Q746" i="5"/>
  <c r="P746" i="5"/>
  <c r="Q745" i="5"/>
  <c r="P745" i="5"/>
  <c r="R745" i="5" s="1"/>
  <c r="R744" i="5"/>
  <c r="Q744" i="5"/>
  <c r="P744" i="5"/>
  <c r="R743" i="5"/>
  <c r="Q743" i="5"/>
  <c r="P743" i="5"/>
  <c r="Q742" i="5"/>
  <c r="P742" i="5"/>
  <c r="R742" i="5" s="1"/>
  <c r="Q741" i="5"/>
  <c r="P741" i="5"/>
  <c r="R741" i="5" s="1"/>
  <c r="Q740" i="5"/>
  <c r="P740" i="5"/>
  <c r="R740" i="5" s="1"/>
  <c r="R739" i="5"/>
  <c r="Q739" i="5"/>
  <c r="P739" i="5"/>
  <c r="R738" i="5"/>
  <c r="Q738" i="5"/>
  <c r="P738" i="5"/>
  <c r="Q737" i="5"/>
  <c r="P737" i="5"/>
  <c r="R737" i="5" s="1"/>
  <c r="Q736" i="5"/>
  <c r="P736" i="5"/>
  <c r="R736" i="5" s="1"/>
  <c r="R735" i="5"/>
  <c r="Q735" i="5"/>
  <c r="P735" i="5"/>
  <c r="R734" i="5"/>
  <c r="Q734" i="5"/>
  <c r="P734" i="5"/>
  <c r="Q733" i="5"/>
  <c r="P733" i="5"/>
  <c r="R733" i="5" s="1"/>
  <c r="Q732" i="5"/>
  <c r="P732" i="5"/>
  <c r="R732" i="5" s="1"/>
  <c r="R731" i="5"/>
  <c r="Q731" i="5"/>
  <c r="P731" i="5"/>
  <c r="R730" i="5"/>
  <c r="Q730" i="5"/>
  <c r="P730" i="5"/>
  <c r="Q729" i="5"/>
  <c r="P729" i="5"/>
  <c r="R729" i="5" s="1"/>
  <c r="Q728" i="5"/>
  <c r="P728" i="5"/>
  <c r="R728" i="5" s="1"/>
  <c r="R727" i="5"/>
  <c r="Q727" i="5"/>
  <c r="P727" i="5"/>
  <c r="R726" i="5"/>
  <c r="Q726" i="5"/>
  <c r="P726" i="5"/>
  <c r="Q725" i="5"/>
  <c r="P725" i="5"/>
  <c r="R725" i="5" s="1"/>
  <c r="Q724" i="5"/>
  <c r="P724" i="5"/>
  <c r="R724" i="5" s="1"/>
  <c r="R723" i="5"/>
  <c r="Q723" i="5"/>
  <c r="P723" i="5"/>
  <c r="R722" i="5"/>
  <c r="Q722" i="5"/>
  <c r="P722" i="5"/>
  <c r="Q721" i="5"/>
  <c r="P721" i="5"/>
  <c r="R721" i="5" s="1"/>
  <c r="R720" i="5"/>
  <c r="Q720" i="5"/>
  <c r="P720" i="5"/>
  <c r="R719" i="5"/>
  <c r="Q719" i="5"/>
  <c r="P719" i="5"/>
  <c r="Q718" i="5"/>
  <c r="P718" i="5"/>
  <c r="R718" i="5" s="1"/>
  <c r="Q717" i="5"/>
  <c r="P717" i="5"/>
  <c r="R717" i="5" s="1"/>
  <c r="Q716" i="5"/>
  <c r="P716" i="5"/>
  <c r="R716" i="5" s="1"/>
  <c r="R715" i="5"/>
  <c r="Q715" i="5"/>
  <c r="P715" i="5"/>
  <c r="R714" i="5"/>
  <c r="Q714" i="5"/>
  <c r="P714" i="5"/>
  <c r="Q713" i="5"/>
  <c r="P713" i="5"/>
  <c r="R713" i="5" s="1"/>
  <c r="R712" i="5"/>
  <c r="Q712" i="5"/>
  <c r="P712" i="5"/>
  <c r="R711" i="5"/>
  <c r="Q711" i="5"/>
  <c r="P711" i="5"/>
  <c r="Q710" i="5"/>
  <c r="P710" i="5"/>
  <c r="R710" i="5" s="1"/>
  <c r="Q709" i="5"/>
  <c r="P709" i="5"/>
  <c r="R709" i="5" s="1"/>
  <c r="Q708" i="5"/>
  <c r="P708" i="5"/>
  <c r="R708" i="5" s="1"/>
  <c r="R707" i="5"/>
  <c r="Q707" i="5"/>
  <c r="P707" i="5"/>
  <c r="R706" i="5"/>
  <c r="Q706" i="5"/>
  <c r="P706" i="5"/>
  <c r="Q705" i="5"/>
  <c r="P705" i="5"/>
  <c r="R705" i="5" s="1"/>
  <c r="Q704" i="5"/>
  <c r="P704" i="5"/>
  <c r="R704" i="5" s="1"/>
  <c r="R703" i="5"/>
  <c r="Q703" i="5"/>
  <c r="P703" i="5"/>
  <c r="R702" i="5"/>
  <c r="Q702" i="5"/>
  <c r="P702" i="5"/>
  <c r="Q701" i="5"/>
  <c r="P701" i="5"/>
  <c r="R701" i="5" s="1"/>
  <c r="Q700" i="5"/>
  <c r="P700" i="5"/>
  <c r="R700" i="5" s="1"/>
  <c r="R699" i="5"/>
  <c r="Q699" i="5"/>
  <c r="P699" i="5"/>
  <c r="R698" i="5"/>
  <c r="Q698" i="5"/>
  <c r="P698" i="5"/>
  <c r="Q697" i="5"/>
  <c r="P697" i="5"/>
  <c r="R697" i="5" s="1"/>
  <c r="Q696" i="5"/>
  <c r="P696" i="5"/>
  <c r="R696" i="5" s="1"/>
  <c r="R695" i="5"/>
  <c r="Q695" i="5"/>
  <c r="P695" i="5"/>
  <c r="R694" i="5"/>
  <c r="Q694" i="5"/>
  <c r="P694" i="5"/>
  <c r="Q693" i="5"/>
  <c r="P693" i="5"/>
  <c r="R693" i="5" s="1"/>
  <c r="Q692" i="5"/>
  <c r="P692" i="5"/>
  <c r="R692" i="5" s="1"/>
  <c r="R691" i="5"/>
  <c r="Q691" i="5"/>
  <c r="P691" i="5"/>
  <c r="R690" i="5"/>
  <c r="Q690" i="5"/>
  <c r="P690" i="5"/>
  <c r="Q689" i="5"/>
  <c r="P689" i="5"/>
  <c r="R689" i="5" s="1"/>
  <c r="R688" i="5"/>
  <c r="Q688" i="5"/>
  <c r="P688" i="5"/>
  <c r="R687" i="5"/>
  <c r="Q687" i="5"/>
  <c r="P687" i="5"/>
  <c r="Q686" i="5"/>
  <c r="P686" i="5"/>
  <c r="R686" i="5" s="1"/>
  <c r="Q685" i="5"/>
  <c r="P685" i="5"/>
  <c r="R685" i="5" s="1"/>
  <c r="Q684" i="5"/>
  <c r="P684" i="5"/>
  <c r="R684" i="5" s="1"/>
  <c r="R683" i="5"/>
  <c r="Q683" i="5"/>
  <c r="P683" i="5"/>
  <c r="R682" i="5"/>
  <c r="Q682" i="5"/>
  <c r="P682" i="5"/>
  <c r="Q681" i="5"/>
  <c r="P681" i="5"/>
  <c r="R681" i="5" s="1"/>
  <c r="R680" i="5"/>
  <c r="Q680" i="5"/>
  <c r="P680" i="5"/>
  <c r="R679" i="5"/>
  <c r="Q679" i="5"/>
  <c r="P679" i="5"/>
  <c r="Q678" i="5"/>
  <c r="P678" i="5"/>
  <c r="R678" i="5" s="1"/>
  <c r="Q677" i="5"/>
  <c r="P677" i="5"/>
  <c r="R677" i="5" s="1"/>
  <c r="Q676" i="5"/>
  <c r="P676" i="5"/>
  <c r="R676" i="5" s="1"/>
  <c r="R675" i="5"/>
  <c r="Q675" i="5"/>
  <c r="P675" i="5"/>
  <c r="R674" i="5"/>
  <c r="Q674" i="5"/>
  <c r="P674" i="5"/>
  <c r="Q673" i="5"/>
  <c r="P673" i="5"/>
  <c r="R673" i="5" s="1"/>
  <c r="Q672" i="5"/>
  <c r="P672" i="5"/>
  <c r="R672" i="5" s="1"/>
  <c r="R671" i="5"/>
  <c r="Q671" i="5"/>
  <c r="P671" i="5"/>
  <c r="R670" i="5"/>
  <c r="Q670" i="5"/>
  <c r="P670" i="5"/>
  <c r="Q669" i="5"/>
  <c r="P669" i="5"/>
  <c r="R669" i="5" s="1"/>
  <c r="Q668" i="5"/>
  <c r="P668" i="5"/>
  <c r="R668" i="5" s="1"/>
  <c r="R667" i="5"/>
  <c r="Q667" i="5"/>
  <c r="P667" i="5"/>
  <c r="R666" i="5"/>
  <c r="Q666" i="5"/>
  <c r="P666" i="5"/>
  <c r="Q665" i="5"/>
  <c r="P665" i="5"/>
  <c r="R665" i="5" s="1"/>
  <c r="Q664" i="5"/>
  <c r="P664" i="5"/>
  <c r="R664" i="5" s="1"/>
  <c r="R663" i="5"/>
  <c r="Q663" i="5"/>
  <c r="P663" i="5"/>
  <c r="R662" i="5"/>
  <c r="Q662" i="5"/>
  <c r="P662" i="5"/>
  <c r="Q661" i="5"/>
  <c r="P661" i="5"/>
  <c r="R661" i="5" s="1"/>
  <c r="Q660" i="5"/>
  <c r="P660" i="5"/>
  <c r="R660" i="5" s="1"/>
  <c r="R659" i="5"/>
  <c r="Q659" i="5"/>
  <c r="P659" i="5"/>
  <c r="R658" i="5"/>
  <c r="Q658" i="5"/>
  <c r="P658" i="5"/>
  <c r="Q657" i="5"/>
  <c r="P657" i="5"/>
  <c r="R657" i="5" s="1"/>
  <c r="R656" i="5"/>
  <c r="Q656" i="5"/>
  <c r="P656" i="5"/>
  <c r="R655" i="5"/>
  <c r="Q655" i="5"/>
  <c r="P655" i="5"/>
  <c r="Q654" i="5"/>
  <c r="P654" i="5"/>
  <c r="R654" i="5" s="1"/>
  <c r="Q653" i="5"/>
  <c r="P653" i="5"/>
  <c r="R653" i="5" s="1"/>
  <c r="Q652" i="5"/>
  <c r="P652" i="5"/>
  <c r="R652" i="5" s="1"/>
  <c r="R651" i="5"/>
  <c r="Q651" i="5"/>
  <c r="P651" i="5"/>
  <c r="R650" i="5"/>
  <c r="Q650" i="5"/>
  <c r="P650" i="5"/>
  <c r="Q649" i="5"/>
  <c r="P649" i="5"/>
  <c r="R649" i="5" s="1"/>
  <c r="R648" i="5"/>
  <c r="Q648" i="5"/>
  <c r="P648" i="5"/>
  <c r="R647" i="5"/>
  <c r="Q647" i="5"/>
  <c r="P647" i="5"/>
  <c r="Q646" i="5"/>
  <c r="P646" i="5"/>
  <c r="R646" i="5" s="1"/>
  <c r="Q645" i="5"/>
  <c r="P645" i="5"/>
  <c r="R645" i="5" s="1"/>
  <c r="Q644" i="5"/>
  <c r="P644" i="5"/>
  <c r="R644" i="5" s="1"/>
  <c r="R643" i="5"/>
  <c r="Q643" i="5"/>
  <c r="P643" i="5"/>
  <c r="R642" i="5"/>
  <c r="Q642" i="5"/>
  <c r="P642" i="5"/>
  <c r="Q641" i="5"/>
  <c r="P641" i="5"/>
  <c r="R641" i="5" s="1"/>
  <c r="Q640" i="5"/>
  <c r="P640" i="5"/>
  <c r="R640" i="5" s="1"/>
  <c r="R639" i="5"/>
  <c r="Q639" i="5"/>
  <c r="P639" i="5"/>
  <c r="R638" i="5"/>
  <c r="Q638" i="5"/>
  <c r="P638" i="5"/>
  <c r="Q637" i="5"/>
  <c r="P637" i="5"/>
  <c r="R637" i="5" s="1"/>
  <c r="Q636" i="5"/>
  <c r="P636" i="5"/>
  <c r="R636" i="5" s="1"/>
  <c r="R635" i="5"/>
  <c r="Q635" i="5"/>
  <c r="P635" i="5"/>
  <c r="R634" i="5"/>
  <c r="Q634" i="5"/>
  <c r="P634" i="5"/>
  <c r="Q633" i="5"/>
  <c r="P633" i="5"/>
  <c r="R633" i="5" s="1"/>
  <c r="Q632" i="5"/>
  <c r="P632" i="5"/>
  <c r="R632" i="5" s="1"/>
  <c r="R631" i="5"/>
  <c r="Q631" i="5"/>
  <c r="P631" i="5"/>
  <c r="R630" i="5"/>
  <c r="Q630" i="5"/>
  <c r="P630" i="5"/>
  <c r="Q629" i="5"/>
  <c r="P629" i="5"/>
  <c r="R629" i="5" s="1"/>
  <c r="Q628" i="5"/>
  <c r="P628" i="5"/>
  <c r="R628" i="5" s="1"/>
  <c r="R627" i="5"/>
  <c r="Q627" i="5"/>
  <c r="P627" i="5"/>
  <c r="Q626" i="5"/>
  <c r="P626" i="5"/>
  <c r="R626" i="5" s="1"/>
  <c r="Q625" i="5"/>
  <c r="P625" i="5"/>
  <c r="R625" i="5" s="1"/>
  <c r="R624" i="5"/>
  <c r="Q624" i="5"/>
  <c r="P624" i="5"/>
  <c r="R623" i="5"/>
  <c r="Q623" i="5"/>
  <c r="P623" i="5"/>
  <c r="Q622" i="5"/>
  <c r="P622" i="5"/>
  <c r="R622" i="5" s="1"/>
  <c r="Q621" i="5"/>
  <c r="P621" i="5"/>
  <c r="R621" i="5" s="1"/>
  <c r="Q620" i="5"/>
  <c r="P620" i="5"/>
  <c r="R620" i="5" s="1"/>
  <c r="R619" i="5"/>
  <c r="Q619" i="5"/>
  <c r="P619" i="5"/>
  <c r="R618" i="5"/>
  <c r="Q618" i="5"/>
  <c r="P618" i="5"/>
  <c r="Q617" i="5"/>
  <c r="P617" i="5"/>
  <c r="R617" i="5" s="1"/>
  <c r="Q616" i="5"/>
  <c r="P616" i="5"/>
  <c r="R616" i="5" s="1"/>
  <c r="R615" i="5"/>
  <c r="Q615" i="5"/>
  <c r="P615" i="5"/>
  <c r="R614" i="5"/>
  <c r="Q614" i="5"/>
  <c r="P614" i="5"/>
  <c r="Q613" i="5"/>
  <c r="P613" i="5"/>
  <c r="R613" i="5" s="1"/>
  <c r="R612" i="5"/>
  <c r="Q612" i="5"/>
  <c r="P612" i="5"/>
  <c r="R611" i="5"/>
  <c r="Q611" i="5"/>
  <c r="P611" i="5"/>
  <c r="Q610" i="5"/>
  <c r="P610" i="5"/>
  <c r="R610" i="5" s="1"/>
  <c r="Q609" i="5"/>
  <c r="P609" i="5"/>
  <c r="R609" i="5" s="1"/>
  <c r="R608" i="5"/>
  <c r="Q608" i="5"/>
  <c r="P608" i="5"/>
  <c r="R607" i="5"/>
  <c r="Q607" i="5"/>
  <c r="P607" i="5"/>
  <c r="Q606" i="5"/>
  <c r="P606" i="5"/>
  <c r="R606" i="5" s="1"/>
  <c r="Q605" i="5"/>
  <c r="P605" i="5"/>
  <c r="R605" i="5" s="1"/>
  <c r="Q604" i="5"/>
  <c r="P604" i="5"/>
  <c r="R604" i="5" s="1"/>
  <c r="R603" i="5"/>
  <c r="Q603" i="5"/>
  <c r="P603" i="5"/>
  <c r="R602" i="5"/>
  <c r="Q602" i="5"/>
  <c r="P602" i="5"/>
  <c r="Q601" i="5"/>
  <c r="P601" i="5"/>
  <c r="R601" i="5" s="1"/>
  <c r="Q600" i="5"/>
  <c r="P600" i="5"/>
  <c r="R600" i="5" s="1"/>
  <c r="R599" i="5"/>
  <c r="Q599" i="5"/>
  <c r="P599" i="5"/>
  <c r="R598" i="5"/>
  <c r="Q598" i="5"/>
  <c r="P598" i="5"/>
  <c r="Q597" i="5"/>
  <c r="P597" i="5"/>
  <c r="R597" i="5" s="1"/>
  <c r="R596" i="5"/>
  <c r="Q596" i="5"/>
  <c r="P596" i="5"/>
  <c r="R595" i="5"/>
  <c r="Q595" i="5"/>
  <c r="P595" i="5"/>
  <c r="Q594" i="5"/>
  <c r="P594" i="5"/>
  <c r="R594" i="5" s="1"/>
  <c r="Q593" i="5"/>
  <c r="P593" i="5"/>
  <c r="R593" i="5" s="1"/>
  <c r="R592" i="5"/>
  <c r="Q592" i="5"/>
  <c r="P592" i="5"/>
  <c r="R591" i="5"/>
  <c r="Q591" i="5"/>
  <c r="P591" i="5"/>
  <c r="Q590" i="5"/>
  <c r="P590" i="5"/>
  <c r="R590" i="5" s="1"/>
  <c r="Q589" i="5"/>
  <c r="P589" i="5"/>
  <c r="R589" i="5" s="1"/>
  <c r="Q588" i="5"/>
  <c r="P588" i="5"/>
  <c r="R588" i="5" s="1"/>
  <c r="R587" i="5"/>
  <c r="Q587" i="5"/>
  <c r="P587" i="5"/>
  <c r="R586" i="5"/>
  <c r="Q586" i="5"/>
  <c r="P586" i="5"/>
  <c r="Q585" i="5"/>
  <c r="P585" i="5"/>
  <c r="R585" i="5" s="1"/>
  <c r="Q584" i="5"/>
  <c r="P584" i="5"/>
  <c r="R584" i="5" s="1"/>
  <c r="R583" i="5"/>
  <c r="Q583" i="5"/>
  <c r="P583" i="5"/>
  <c r="R582" i="5"/>
  <c r="Q582" i="5"/>
  <c r="P582" i="5"/>
  <c r="Q581" i="5"/>
  <c r="P581" i="5"/>
  <c r="R581" i="5" s="1"/>
  <c r="R580" i="5"/>
  <c r="Q580" i="5"/>
  <c r="P580" i="5"/>
  <c r="R579" i="5"/>
  <c r="Q579" i="5"/>
  <c r="P579" i="5"/>
  <c r="Q578" i="5"/>
  <c r="P578" i="5"/>
  <c r="R578" i="5" s="1"/>
  <c r="Q577" i="5"/>
  <c r="P577" i="5"/>
  <c r="R577" i="5" s="1"/>
  <c r="R576" i="5"/>
  <c r="Q576" i="5"/>
  <c r="P576" i="5"/>
  <c r="R575" i="5"/>
  <c r="Q575" i="5"/>
  <c r="P575" i="5"/>
  <c r="Q574" i="5"/>
  <c r="P574" i="5"/>
  <c r="R574" i="5" s="1"/>
  <c r="Q573" i="5"/>
  <c r="P573" i="5"/>
  <c r="R573" i="5" s="1"/>
  <c r="Q572" i="5"/>
  <c r="P572" i="5"/>
  <c r="R572" i="5" s="1"/>
  <c r="R571" i="5"/>
  <c r="Q571" i="5"/>
  <c r="P571" i="5"/>
  <c r="R570" i="5"/>
  <c r="Q570" i="5"/>
  <c r="P570" i="5"/>
  <c r="Q569" i="5"/>
  <c r="P569" i="5"/>
  <c r="R569" i="5" s="1"/>
  <c r="Q568" i="5"/>
  <c r="P568" i="5"/>
  <c r="R568" i="5" s="1"/>
  <c r="R567" i="5"/>
  <c r="Q567" i="5"/>
  <c r="P567" i="5"/>
  <c r="R566" i="5"/>
  <c r="Q566" i="5"/>
  <c r="P566" i="5"/>
  <c r="Q565" i="5"/>
  <c r="P565" i="5"/>
  <c r="R565" i="5" s="1"/>
  <c r="R564" i="5"/>
  <c r="Q564" i="5"/>
  <c r="P564" i="5"/>
  <c r="R563" i="5"/>
  <c r="Q563" i="5"/>
  <c r="P563" i="5"/>
  <c r="Q562" i="5"/>
  <c r="P562" i="5"/>
  <c r="R562" i="5" s="1"/>
  <c r="Q561" i="5"/>
  <c r="P561" i="5"/>
  <c r="R561" i="5" s="1"/>
  <c r="R560" i="5"/>
  <c r="Q560" i="5"/>
  <c r="P560" i="5"/>
  <c r="R559" i="5"/>
  <c r="Q559" i="5"/>
  <c r="P559" i="5"/>
  <c r="Q558" i="5"/>
  <c r="P558" i="5"/>
  <c r="R558" i="5" s="1"/>
  <c r="Q557" i="5"/>
  <c r="P557" i="5"/>
  <c r="R557" i="5" s="1"/>
  <c r="Q556" i="5"/>
  <c r="P556" i="5"/>
  <c r="R556" i="5" s="1"/>
  <c r="R555" i="5"/>
  <c r="Q555" i="5"/>
  <c r="P555" i="5"/>
  <c r="R554" i="5"/>
  <c r="Q554" i="5"/>
  <c r="P554" i="5"/>
  <c r="Q553" i="5"/>
  <c r="P553" i="5"/>
  <c r="R553" i="5" s="1"/>
  <c r="Q552" i="5"/>
  <c r="P552" i="5"/>
  <c r="R552" i="5" s="1"/>
  <c r="R551" i="5"/>
  <c r="Q551" i="5"/>
  <c r="P551" i="5"/>
  <c r="R550" i="5"/>
  <c r="Q550" i="5"/>
  <c r="P550" i="5"/>
  <c r="Q549" i="5"/>
  <c r="P549" i="5"/>
  <c r="R549" i="5" s="1"/>
  <c r="R548" i="5"/>
  <c r="Q548" i="5"/>
  <c r="P548" i="5"/>
  <c r="R547" i="5"/>
  <c r="Q547" i="5"/>
  <c r="P547" i="5"/>
  <c r="Q546" i="5"/>
  <c r="P546" i="5"/>
  <c r="R546" i="5" s="1"/>
  <c r="Q545" i="5"/>
  <c r="P545" i="5"/>
  <c r="R545" i="5" s="1"/>
  <c r="R544" i="5"/>
  <c r="Q544" i="5"/>
  <c r="P544" i="5"/>
  <c r="R543" i="5"/>
  <c r="Q543" i="5"/>
  <c r="P543" i="5"/>
  <c r="Q542" i="5"/>
  <c r="P542" i="5"/>
  <c r="R542" i="5" s="1"/>
  <c r="Q541" i="5"/>
  <c r="P541" i="5"/>
  <c r="R541" i="5" s="1"/>
  <c r="Q540" i="5"/>
  <c r="P540" i="5"/>
  <c r="R540" i="5" s="1"/>
  <c r="R539" i="5"/>
  <c r="Q539" i="5"/>
  <c r="P539" i="5"/>
  <c r="R538" i="5"/>
  <c r="Q538" i="5"/>
  <c r="P538" i="5"/>
  <c r="R537" i="5"/>
  <c r="Q537" i="5"/>
  <c r="P537" i="5"/>
  <c r="Q536" i="5"/>
  <c r="P536" i="5"/>
  <c r="R536" i="5" s="1"/>
  <c r="Q535" i="5"/>
  <c r="P535" i="5"/>
  <c r="R535" i="5" s="1"/>
  <c r="R534" i="5"/>
  <c r="Q534" i="5"/>
  <c r="P534" i="5"/>
  <c r="Q533" i="5"/>
  <c r="P533" i="5"/>
  <c r="R533" i="5" s="1"/>
  <c r="Q532" i="5"/>
  <c r="P532" i="5"/>
  <c r="R532" i="5" s="1"/>
  <c r="R531" i="5"/>
  <c r="Q531" i="5"/>
  <c r="P531" i="5"/>
  <c r="R530" i="5"/>
  <c r="Q530" i="5"/>
  <c r="P530" i="5"/>
  <c r="Q529" i="5"/>
  <c r="P529" i="5"/>
  <c r="R529" i="5" s="1"/>
  <c r="Q528" i="5"/>
  <c r="P528" i="5"/>
  <c r="R528" i="5" s="1"/>
  <c r="R527" i="5"/>
  <c r="Q527" i="5"/>
  <c r="P527" i="5"/>
  <c r="R526" i="5"/>
  <c r="Q526" i="5"/>
  <c r="P526" i="5"/>
  <c r="Q525" i="5"/>
  <c r="P525" i="5"/>
  <c r="R525" i="5" s="1"/>
  <c r="R524" i="5"/>
  <c r="Q524" i="5"/>
  <c r="P524" i="5"/>
  <c r="R523" i="5"/>
  <c r="Q523" i="5"/>
  <c r="P523" i="5"/>
  <c r="Q522" i="5"/>
  <c r="P522" i="5"/>
  <c r="R522" i="5" s="1"/>
  <c r="Q521" i="5"/>
  <c r="P521" i="5"/>
  <c r="R521" i="5" s="1"/>
  <c r="R520" i="5"/>
  <c r="Q520" i="5"/>
  <c r="P520" i="5"/>
  <c r="R519" i="5"/>
  <c r="Q519" i="5"/>
  <c r="P519" i="5"/>
  <c r="Q518" i="5"/>
  <c r="P518" i="5"/>
  <c r="R518" i="5" s="1"/>
  <c r="Q517" i="5"/>
  <c r="P517" i="5"/>
  <c r="R517" i="5" s="1"/>
  <c r="R516" i="5"/>
  <c r="Q516" i="5"/>
  <c r="P516" i="5"/>
  <c r="R515" i="5"/>
  <c r="Q515" i="5"/>
  <c r="P515" i="5"/>
  <c r="Q514" i="5"/>
  <c r="P514" i="5"/>
  <c r="R514" i="5" s="1"/>
  <c r="R513" i="5"/>
  <c r="Q513" i="5"/>
  <c r="P513" i="5"/>
  <c r="R512" i="5"/>
  <c r="Q512" i="5"/>
  <c r="P512" i="5"/>
  <c r="Q511" i="5"/>
  <c r="P511" i="5"/>
  <c r="R511" i="5" s="1"/>
  <c r="Q510" i="5"/>
  <c r="P510" i="5"/>
  <c r="R510" i="5" s="1"/>
  <c r="Q509" i="5"/>
  <c r="P509" i="5"/>
  <c r="R509" i="5" s="1"/>
  <c r="Q508" i="5"/>
  <c r="P508" i="5"/>
  <c r="R508" i="5" s="1"/>
  <c r="R507" i="5"/>
  <c r="Q507" i="5"/>
  <c r="P507" i="5"/>
  <c r="R506" i="5"/>
  <c r="Q506" i="5"/>
  <c r="P506" i="5"/>
  <c r="R505" i="5"/>
  <c r="Q505" i="5"/>
  <c r="P505" i="5"/>
  <c r="Q504" i="5"/>
  <c r="P504" i="5"/>
  <c r="R504" i="5" s="1"/>
  <c r="Q503" i="5"/>
  <c r="P503" i="5"/>
  <c r="R503" i="5" s="1"/>
  <c r="R502" i="5"/>
  <c r="Q502" i="5"/>
  <c r="P502" i="5"/>
  <c r="Q501" i="5"/>
  <c r="P501" i="5"/>
  <c r="R501" i="5" s="1"/>
  <c r="Q500" i="5"/>
  <c r="P500" i="5"/>
  <c r="R500" i="5" s="1"/>
  <c r="R499" i="5"/>
  <c r="Q499" i="5"/>
  <c r="P499" i="5"/>
  <c r="R498" i="5"/>
  <c r="Q498" i="5"/>
  <c r="P498" i="5"/>
  <c r="Q497" i="5"/>
  <c r="P497" i="5"/>
  <c r="R497" i="5" s="1"/>
  <c r="Q496" i="5"/>
  <c r="P496" i="5"/>
  <c r="R496" i="5" s="1"/>
  <c r="R495" i="5"/>
  <c r="Q495" i="5"/>
  <c r="P495" i="5"/>
  <c r="R494" i="5"/>
  <c r="Q494" i="5"/>
  <c r="P494" i="5"/>
  <c r="Q493" i="5"/>
  <c r="P493" i="5"/>
  <c r="R493" i="5" s="1"/>
  <c r="R492" i="5"/>
  <c r="Q492" i="5"/>
  <c r="P492" i="5"/>
  <c r="R491" i="5"/>
  <c r="Q491" i="5"/>
  <c r="P491" i="5"/>
  <c r="R490" i="5"/>
  <c r="Q490" i="5"/>
  <c r="P490" i="5"/>
  <c r="Q489" i="5"/>
  <c r="P489" i="5"/>
  <c r="R489" i="5" s="1"/>
  <c r="Q488" i="5"/>
  <c r="P488" i="5"/>
  <c r="R488" i="5" s="1"/>
  <c r="R487" i="5"/>
  <c r="Q487" i="5"/>
  <c r="P487" i="5"/>
  <c r="Q486" i="5"/>
  <c r="P486" i="5"/>
  <c r="R486" i="5" s="1"/>
  <c r="Q485" i="5"/>
  <c r="P485" i="5"/>
  <c r="R485" i="5" s="1"/>
  <c r="R484" i="5"/>
  <c r="Q484" i="5"/>
  <c r="P484" i="5"/>
  <c r="R483" i="5"/>
  <c r="Q483" i="5"/>
  <c r="P483" i="5"/>
  <c r="Q482" i="5"/>
  <c r="P482" i="5"/>
  <c r="R482" i="5" s="1"/>
  <c r="R481" i="5"/>
  <c r="Q481" i="5"/>
  <c r="P481" i="5"/>
  <c r="R480" i="5"/>
  <c r="Q480" i="5"/>
  <c r="P480" i="5"/>
  <c r="R479" i="5"/>
  <c r="Q479" i="5"/>
  <c r="P479" i="5"/>
  <c r="Q478" i="5"/>
  <c r="P478" i="5"/>
  <c r="R478" i="5" s="1"/>
  <c r="Q477" i="5"/>
  <c r="P477" i="5"/>
  <c r="R477" i="5" s="1"/>
  <c r="R476" i="5"/>
  <c r="Q476" i="5"/>
  <c r="P476" i="5"/>
  <c r="R475" i="5"/>
  <c r="Q475" i="5"/>
  <c r="P475" i="5"/>
  <c r="Q474" i="5"/>
  <c r="P474" i="5"/>
  <c r="R474" i="5" s="1"/>
  <c r="R473" i="5"/>
  <c r="Q473" i="5"/>
  <c r="P473" i="5"/>
  <c r="Q472" i="5"/>
  <c r="P472" i="5"/>
  <c r="R472" i="5" s="1"/>
  <c r="Q471" i="5"/>
  <c r="P471" i="5"/>
  <c r="R471" i="5" s="1"/>
  <c r="R470" i="5"/>
  <c r="Q470" i="5"/>
  <c r="P470" i="5"/>
  <c r="Q469" i="5"/>
  <c r="P469" i="5"/>
  <c r="R469" i="5" s="1"/>
  <c r="Q468" i="5"/>
  <c r="P468" i="5"/>
  <c r="R468" i="5" s="1"/>
  <c r="R467" i="5"/>
  <c r="Q467" i="5"/>
  <c r="P467" i="5"/>
  <c r="R466" i="5"/>
  <c r="Q466" i="5"/>
  <c r="P466" i="5"/>
  <c r="R465" i="5"/>
  <c r="Q465" i="5"/>
  <c r="P465" i="5"/>
  <c r="Q464" i="5"/>
  <c r="P464" i="5"/>
  <c r="R464" i="5" s="1"/>
  <c r="Q463" i="5"/>
  <c r="P463" i="5"/>
  <c r="R463" i="5" s="1"/>
  <c r="R462" i="5"/>
  <c r="Q462" i="5"/>
  <c r="P462" i="5"/>
  <c r="Q461" i="5"/>
  <c r="P461" i="5"/>
  <c r="R461" i="5" s="1"/>
  <c r="Q460" i="5"/>
  <c r="P460" i="5"/>
  <c r="R460" i="5" s="1"/>
  <c r="R459" i="5"/>
  <c r="Q459" i="5"/>
  <c r="P459" i="5"/>
  <c r="Q458" i="5"/>
  <c r="P458" i="5"/>
  <c r="R458" i="5" s="1"/>
  <c r="Q457" i="5"/>
  <c r="P457" i="5"/>
  <c r="R457" i="5" s="1"/>
  <c r="R456" i="5"/>
  <c r="Q456" i="5"/>
  <c r="P456" i="5"/>
  <c r="R455" i="5"/>
  <c r="Q455" i="5"/>
  <c r="P455" i="5"/>
  <c r="R454" i="5"/>
  <c r="Q454" i="5"/>
  <c r="P454" i="5"/>
  <c r="Q453" i="5"/>
  <c r="P453" i="5"/>
  <c r="R453" i="5" s="1"/>
  <c r="R452" i="5"/>
  <c r="Q452" i="5"/>
  <c r="P452" i="5"/>
  <c r="R451" i="5"/>
  <c r="Q451" i="5"/>
  <c r="P451" i="5"/>
  <c r="Q450" i="5"/>
  <c r="P450" i="5"/>
  <c r="R450" i="5" s="1"/>
  <c r="Q449" i="5"/>
  <c r="P449" i="5"/>
  <c r="R449" i="5" s="1"/>
  <c r="R448" i="5"/>
  <c r="Q448" i="5"/>
  <c r="P448" i="5"/>
  <c r="Q447" i="5"/>
  <c r="P447" i="5"/>
  <c r="R447" i="5" s="1"/>
  <c r="Q446" i="5"/>
  <c r="P446" i="5"/>
  <c r="R446" i="5" s="1"/>
  <c r="Q445" i="5"/>
  <c r="P445" i="5"/>
  <c r="R445" i="5" s="1"/>
  <c r="Q444" i="5"/>
  <c r="P444" i="5"/>
  <c r="R444" i="5" s="1"/>
  <c r="Q443" i="5"/>
  <c r="P443" i="5"/>
  <c r="R443" i="5" s="1"/>
  <c r="R442" i="5"/>
  <c r="Q442" i="5"/>
  <c r="P442" i="5"/>
  <c r="R441" i="5"/>
  <c r="Q441" i="5"/>
  <c r="P441" i="5"/>
  <c r="R440" i="5"/>
  <c r="Q440" i="5"/>
  <c r="P440" i="5"/>
  <c r="Q439" i="5"/>
  <c r="P439" i="5"/>
  <c r="R439" i="5" s="1"/>
  <c r="Q438" i="5"/>
  <c r="P438" i="5"/>
  <c r="R438" i="5" s="1"/>
  <c r="R437" i="5"/>
  <c r="Q437" i="5"/>
  <c r="P437" i="5"/>
  <c r="Q436" i="5"/>
  <c r="P436" i="5"/>
  <c r="R436" i="5" s="1"/>
  <c r="Q435" i="5"/>
  <c r="P435" i="5"/>
  <c r="R435" i="5" s="1"/>
  <c r="R434" i="5"/>
  <c r="Q434" i="5"/>
  <c r="P434" i="5"/>
  <c r="R433" i="5"/>
  <c r="Q433" i="5"/>
  <c r="P433" i="5"/>
  <c r="R432" i="5"/>
  <c r="Q432" i="5"/>
  <c r="P432" i="5"/>
  <c r="Q431" i="5"/>
  <c r="P431" i="5"/>
  <c r="R431" i="5" s="1"/>
  <c r="Q430" i="5"/>
  <c r="P430" i="5"/>
  <c r="R430" i="5" s="1"/>
  <c r="R429" i="5"/>
  <c r="Q429" i="5"/>
  <c r="P429" i="5"/>
  <c r="Q428" i="5"/>
  <c r="P428" i="5"/>
  <c r="R428" i="5" s="1"/>
  <c r="Q427" i="5"/>
  <c r="P427" i="5"/>
  <c r="R427" i="5" s="1"/>
  <c r="R426" i="5"/>
  <c r="Q426" i="5"/>
  <c r="P426" i="5"/>
  <c r="R425" i="5"/>
  <c r="Q425" i="5"/>
  <c r="P425" i="5"/>
  <c r="R424" i="5"/>
  <c r="Q424" i="5"/>
  <c r="P424" i="5"/>
  <c r="Q423" i="5"/>
  <c r="P423" i="5"/>
  <c r="R423" i="5" s="1"/>
  <c r="Q422" i="5"/>
  <c r="P422" i="5"/>
  <c r="R422" i="5" s="1"/>
  <c r="R421" i="5"/>
  <c r="Q421" i="5"/>
  <c r="P421" i="5"/>
  <c r="Q420" i="5"/>
  <c r="P420" i="5"/>
  <c r="R420" i="5" s="1"/>
  <c r="Q419" i="5"/>
  <c r="P419" i="5"/>
  <c r="R419" i="5" s="1"/>
  <c r="R418" i="5"/>
  <c r="Q418" i="5"/>
  <c r="P418" i="5"/>
  <c r="R417" i="5"/>
  <c r="Q417" i="5"/>
  <c r="P417" i="5"/>
  <c r="R416" i="5"/>
  <c r="Q416" i="5"/>
  <c r="P416" i="5"/>
  <c r="Q415" i="5"/>
  <c r="P415" i="5"/>
  <c r="R415" i="5" s="1"/>
  <c r="Q414" i="5"/>
  <c r="P414" i="5"/>
  <c r="R414" i="5" s="1"/>
  <c r="R413" i="5"/>
  <c r="Q413" i="5"/>
  <c r="P413" i="5"/>
  <c r="Q412" i="5"/>
  <c r="P412" i="5"/>
  <c r="R412" i="5" s="1"/>
  <c r="Q411" i="5"/>
  <c r="P411" i="5"/>
  <c r="R411" i="5" s="1"/>
  <c r="R410" i="5"/>
  <c r="Q410" i="5"/>
  <c r="P410" i="5"/>
  <c r="R409" i="5"/>
  <c r="Q409" i="5"/>
  <c r="P409" i="5"/>
  <c r="R408" i="5"/>
  <c r="Q408" i="5"/>
  <c r="P408" i="5"/>
  <c r="Q407" i="5"/>
  <c r="P407" i="5"/>
  <c r="R407" i="5" s="1"/>
  <c r="Q406" i="5"/>
  <c r="P406" i="5"/>
  <c r="R406" i="5" s="1"/>
  <c r="R405" i="5"/>
  <c r="Q405" i="5"/>
  <c r="P405" i="5"/>
  <c r="Q404" i="5"/>
  <c r="P404" i="5"/>
  <c r="R404" i="5" s="1"/>
  <c r="Q403" i="5"/>
  <c r="P403" i="5"/>
  <c r="R403" i="5" s="1"/>
  <c r="R402" i="5"/>
  <c r="Q402" i="5"/>
  <c r="P402" i="5"/>
  <c r="R401" i="5"/>
  <c r="Q401" i="5"/>
  <c r="P401" i="5"/>
  <c r="R400" i="5"/>
  <c r="Q400" i="5"/>
  <c r="P400" i="5"/>
  <c r="Q399" i="5"/>
  <c r="P399" i="5"/>
  <c r="R399" i="5" s="1"/>
  <c r="Q398" i="5"/>
  <c r="P398" i="5"/>
  <c r="R398" i="5" s="1"/>
  <c r="R397" i="5"/>
  <c r="Q397" i="5"/>
  <c r="P397" i="5"/>
  <c r="Q396" i="5"/>
  <c r="P396" i="5"/>
  <c r="R396" i="5" s="1"/>
  <c r="Q395" i="5"/>
  <c r="P395" i="5"/>
  <c r="R395" i="5" s="1"/>
  <c r="R394" i="5"/>
  <c r="Q394" i="5"/>
  <c r="P394" i="5"/>
  <c r="R393" i="5"/>
  <c r="Q393" i="5"/>
  <c r="P393" i="5"/>
  <c r="R392" i="5"/>
  <c r="Q392" i="5"/>
  <c r="P392" i="5"/>
  <c r="Q391" i="5"/>
  <c r="P391" i="5"/>
  <c r="R391" i="5" s="1"/>
  <c r="Q390" i="5"/>
  <c r="P390" i="5"/>
  <c r="R390" i="5" s="1"/>
  <c r="R389" i="5"/>
  <c r="Q389" i="5"/>
  <c r="P389" i="5"/>
  <c r="Q388" i="5"/>
  <c r="P388" i="5"/>
  <c r="R388" i="5" s="1"/>
  <c r="Q387" i="5"/>
  <c r="P387" i="5"/>
  <c r="R387" i="5" s="1"/>
  <c r="R386" i="5"/>
  <c r="Q386" i="5"/>
  <c r="P386" i="5"/>
  <c r="R385" i="5"/>
  <c r="Q385" i="5"/>
  <c r="P385" i="5"/>
  <c r="R384" i="5"/>
  <c r="Q384" i="5"/>
  <c r="P384" i="5"/>
  <c r="Q383" i="5"/>
  <c r="P383" i="5"/>
  <c r="R383" i="5" s="1"/>
  <c r="Q382" i="5"/>
  <c r="P382" i="5"/>
  <c r="R382" i="5" s="1"/>
  <c r="R381" i="5"/>
  <c r="Q381" i="5"/>
  <c r="P381" i="5"/>
  <c r="Q380" i="5"/>
  <c r="P380" i="5"/>
  <c r="R380" i="5" s="1"/>
  <c r="Q379" i="5"/>
  <c r="P379" i="5"/>
  <c r="R379" i="5" s="1"/>
  <c r="R378" i="5"/>
  <c r="Q378" i="5"/>
  <c r="P378" i="5"/>
  <c r="R377" i="5"/>
  <c r="Q377" i="5"/>
  <c r="P377" i="5"/>
  <c r="R376" i="5"/>
  <c r="Q376" i="5"/>
  <c r="P376" i="5"/>
  <c r="Q375" i="5"/>
  <c r="P375" i="5"/>
  <c r="R375" i="5" s="1"/>
  <c r="Q374" i="5"/>
  <c r="P374" i="5"/>
  <c r="R374" i="5" s="1"/>
  <c r="R373" i="5"/>
  <c r="Q373" i="5"/>
  <c r="P373" i="5"/>
  <c r="Q372" i="5"/>
  <c r="P372" i="5"/>
  <c r="R372" i="5" s="1"/>
  <c r="Q371" i="5"/>
  <c r="P371" i="5"/>
  <c r="R371" i="5" s="1"/>
  <c r="R370" i="5"/>
  <c r="Q370" i="5"/>
  <c r="P370" i="5"/>
  <c r="R369" i="5"/>
  <c r="Q369" i="5"/>
  <c r="P369" i="5"/>
  <c r="R368" i="5"/>
  <c r="Q368" i="5"/>
  <c r="P368" i="5"/>
  <c r="Q367" i="5"/>
  <c r="P367" i="5"/>
  <c r="R367" i="5" s="1"/>
  <c r="Q366" i="5"/>
  <c r="P366" i="5"/>
  <c r="R366" i="5" s="1"/>
  <c r="R365" i="5"/>
  <c r="Q365" i="5"/>
  <c r="P365" i="5"/>
  <c r="Q364" i="5"/>
  <c r="P364" i="5"/>
  <c r="R364" i="5" s="1"/>
  <c r="Q363" i="5"/>
  <c r="P363" i="5"/>
  <c r="R363" i="5" s="1"/>
  <c r="R362" i="5"/>
  <c r="Q362" i="5"/>
  <c r="P362" i="5"/>
  <c r="R361" i="5"/>
  <c r="Q361" i="5"/>
  <c r="P361" i="5"/>
  <c r="R360" i="5"/>
  <c r="Q360" i="5"/>
  <c r="P360" i="5"/>
  <c r="Q359" i="5"/>
  <c r="P359" i="5"/>
  <c r="R359" i="5" s="1"/>
  <c r="Q358" i="5"/>
  <c r="P358" i="5"/>
  <c r="R358" i="5" s="1"/>
  <c r="R357" i="5"/>
  <c r="Q357" i="5"/>
  <c r="P357" i="5"/>
  <c r="Q356" i="5"/>
  <c r="P356" i="5"/>
  <c r="R356" i="5" s="1"/>
  <c r="Q355" i="5"/>
  <c r="P355" i="5"/>
  <c r="R355" i="5" s="1"/>
  <c r="R354" i="5"/>
  <c r="Q354" i="5"/>
  <c r="P354" i="5"/>
  <c r="R353" i="5"/>
  <c r="Q353" i="5"/>
  <c r="P353" i="5"/>
  <c r="R352" i="5"/>
  <c r="Q352" i="5"/>
  <c r="P352" i="5"/>
  <c r="Q351" i="5"/>
  <c r="P351" i="5"/>
  <c r="R351" i="5" s="1"/>
  <c r="Q350" i="5"/>
  <c r="P350" i="5"/>
  <c r="R350" i="5" s="1"/>
  <c r="R349" i="5"/>
  <c r="Q349" i="5"/>
  <c r="P349" i="5"/>
  <c r="Q348" i="5"/>
  <c r="P348" i="5"/>
  <c r="R348" i="5" s="1"/>
  <c r="Q347" i="5"/>
  <c r="P347" i="5"/>
  <c r="R347" i="5" s="1"/>
  <c r="R346" i="5"/>
  <c r="Q346" i="5"/>
  <c r="P346" i="5"/>
  <c r="R345" i="5"/>
  <c r="Q345" i="5"/>
  <c r="P345" i="5"/>
  <c r="R344" i="5"/>
  <c r="Q344" i="5"/>
  <c r="P344" i="5"/>
  <c r="Q343" i="5"/>
  <c r="P343" i="5"/>
  <c r="R343" i="5" s="1"/>
  <c r="Q342" i="5"/>
  <c r="P342" i="5"/>
  <c r="R342" i="5" s="1"/>
  <c r="R341" i="5"/>
  <c r="Q341" i="5"/>
  <c r="P341" i="5"/>
  <c r="Q340" i="5"/>
  <c r="P340" i="5"/>
  <c r="R340" i="5" s="1"/>
  <c r="Q339" i="5"/>
  <c r="P339" i="5"/>
  <c r="R339" i="5" s="1"/>
  <c r="R338" i="5"/>
  <c r="Q338" i="5"/>
  <c r="P338" i="5"/>
  <c r="R337" i="5"/>
  <c r="Q337" i="5"/>
  <c r="P337" i="5"/>
  <c r="R336" i="5"/>
  <c r="Q336" i="5"/>
  <c r="P336" i="5"/>
  <c r="Q335" i="5"/>
  <c r="P335" i="5"/>
  <c r="R335" i="5" s="1"/>
  <c r="Q334" i="5"/>
  <c r="P334" i="5"/>
  <c r="R334" i="5" s="1"/>
  <c r="R333" i="5"/>
  <c r="Q333" i="5"/>
  <c r="P333" i="5"/>
  <c r="Q332" i="5"/>
  <c r="P332" i="5"/>
  <c r="R332" i="5" s="1"/>
  <c r="Q331" i="5"/>
  <c r="P331" i="5"/>
  <c r="R331" i="5" s="1"/>
  <c r="R330" i="5"/>
  <c r="Q330" i="5"/>
  <c r="P330" i="5"/>
  <c r="R329" i="5"/>
  <c r="Q329" i="5"/>
  <c r="P329" i="5"/>
  <c r="R328" i="5"/>
  <c r="Q328" i="5"/>
  <c r="P328" i="5"/>
  <c r="Q327" i="5"/>
  <c r="P327" i="5"/>
  <c r="R327" i="5" s="1"/>
  <c r="Q326" i="5"/>
  <c r="P326" i="5"/>
  <c r="R326" i="5" s="1"/>
  <c r="R325" i="5"/>
  <c r="Q325" i="5"/>
  <c r="P325" i="5"/>
  <c r="Q324" i="5"/>
  <c r="P324" i="5"/>
  <c r="R324" i="5" s="1"/>
  <c r="Q323" i="5"/>
  <c r="P323" i="5"/>
  <c r="R323" i="5" s="1"/>
  <c r="R322" i="5"/>
  <c r="Q322" i="5"/>
  <c r="P322" i="5"/>
  <c r="R321" i="5"/>
  <c r="Q321" i="5"/>
  <c r="P321" i="5"/>
  <c r="R320" i="5"/>
  <c r="Q320" i="5"/>
  <c r="P320" i="5"/>
  <c r="Q319" i="5"/>
  <c r="P319" i="5"/>
  <c r="R319" i="5" s="1"/>
  <c r="Q318" i="5"/>
  <c r="P318" i="5"/>
  <c r="R318" i="5" s="1"/>
  <c r="R317" i="5"/>
  <c r="Q317" i="5"/>
  <c r="P317" i="5"/>
  <c r="Q316" i="5"/>
  <c r="P316" i="5"/>
  <c r="R316" i="5" s="1"/>
  <c r="Q315" i="5"/>
  <c r="P315" i="5"/>
  <c r="R315" i="5" s="1"/>
  <c r="R314" i="5"/>
  <c r="Q314" i="5"/>
  <c r="P314" i="5"/>
  <c r="R313" i="5"/>
  <c r="Q313" i="5"/>
  <c r="P313" i="5"/>
  <c r="R312" i="5"/>
  <c r="Q312" i="5"/>
  <c r="P312" i="5"/>
  <c r="Q311" i="5"/>
  <c r="P311" i="5"/>
  <c r="R311" i="5" s="1"/>
  <c r="Q310" i="5"/>
  <c r="P310" i="5"/>
  <c r="R310" i="5" s="1"/>
  <c r="R309" i="5"/>
  <c r="Q309" i="5"/>
  <c r="P309" i="5"/>
  <c r="Q308" i="5"/>
  <c r="P308" i="5"/>
  <c r="R308" i="5" s="1"/>
  <c r="Q307" i="5"/>
  <c r="P307" i="5"/>
  <c r="R307" i="5" s="1"/>
  <c r="R306" i="5"/>
  <c r="Q306" i="5"/>
  <c r="P306" i="5"/>
  <c r="R305" i="5"/>
  <c r="Q305" i="5"/>
  <c r="P305" i="5"/>
  <c r="R304" i="5"/>
  <c r="Q304" i="5"/>
  <c r="P304" i="5"/>
  <c r="Q303" i="5"/>
  <c r="P303" i="5"/>
  <c r="R303" i="5" s="1"/>
  <c r="Q302" i="5"/>
  <c r="P302" i="5"/>
  <c r="R302" i="5" s="1"/>
  <c r="R301" i="5"/>
  <c r="Q301" i="5"/>
  <c r="P301" i="5"/>
  <c r="Q300" i="5"/>
  <c r="P300" i="5"/>
  <c r="R300" i="5" s="1"/>
  <c r="Q299" i="5"/>
  <c r="P299" i="5"/>
  <c r="R299" i="5" s="1"/>
  <c r="R298" i="5"/>
  <c r="Q298" i="5"/>
  <c r="P298" i="5"/>
  <c r="R297" i="5"/>
  <c r="Q297" i="5"/>
  <c r="P297" i="5"/>
  <c r="R296" i="5"/>
  <c r="Q296" i="5"/>
  <c r="P296" i="5"/>
  <c r="Q295" i="5"/>
  <c r="P295" i="5"/>
  <c r="R295" i="5" s="1"/>
  <c r="Q294" i="5"/>
  <c r="P294" i="5"/>
  <c r="R294" i="5" s="1"/>
  <c r="R293" i="5"/>
  <c r="Q293" i="5"/>
  <c r="P293" i="5"/>
  <c r="Q292" i="5"/>
  <c r="P292" i="5"/>
  <c r="R292" i="5" s="1"/>
  <c r="Q291" i="5"/>
  <c r="P291" i="5"/>
  <c r="R291" i="5" s="1"/>
  <c r="R290" i="5"/>
  <c r="Q290" i="5"/>
  <c r="P290" i="5"/>
  <c r="R289" i="5"/>
  <c r="Q289" i="5"/>
  <c r="P289" i="5"/>
  <c r="R288" i="5"/>
  <c r="Q288" i="5"/>
  <c r="P288" i="5"/>
  <c r="Q287" i="5"/>
  <c r="P287" i="5"/>
  <c r="R287" i="5" s="1"/>
  <c r="Q286" i="5"/>
  <c r="P286" i="5"/>
  <c r="R286" i="5" s="1"/>
  <c r="R285" i="5"/>
  <c r="Q285" i="5"/>
  <c r="P285" i="5"/>
  <c r="Q284" i="5"/>
  <c r="P284" i="5"/>
  <c r="R284" i="5" s="1"/>
  <c r="Q283" i="5"/>
  <c r="P283" i="5"/>
  <c r="R283" i="5" s="1"/>
  <c r="R282" i="5"/>
  <c r="Q282" i="5"/>
  <c r="P282" i="5"/>
  <c r="R281" i="5"/>
  <c r="Q281" i="5"/>
  <c r="P281" i="5"/>
  <c r="R280" i="5"/>
  <c r="Q280" i="5"/>
  <c r="P280" i="5"/>
  <c r="Q279" i="5"/>
  <c r="P279" i="5"/>
  <c r="R279" i="5" s="1"/>
  <c r="Q278" i="5"/>
  <c r="P278" i="5"/>
  <c r="R278" i="5" s="1"/>
  <c r="R277" i="5"/>
  <c r="Q277" i="5"/>
  <c r="P277" i="5"/>
  <c r="Q276" i="5"/>
  <c r="P276" i="5"/>
  <c r="R276" i="5" s="1"/>
  <c r="Q275" i="5"/>
  <c r="P275" i="5"/>
  <c r="R275" i="5" s="1"/>
  <c r="R274" i="5"/>
  <c r="Q274" i="5"/>
  <c r="P274" i="5"/>
  <c r="R273" i="5"/>
  <c r="Q273" i="5"/>
  <c r="P273" i="5"/>
  <c r="R272" i="5"/>
  <c r="Q272" i="5"/>
  <c r="P272" i="5"/>
  <c r="Q271" i="5"/>
  <c r="P271" i="5"/>
  <c r="R271" i="5" s="1"/>
  <c r="Q270" i="5"/>
  <c r="P270" i="5"/>
  <c r="R270" i="5" s="1"/>
  <c r="R269" i="5"/>
  <c r="Q269" i="5"/>
  <c r="P269" i="5"/>
  <c r="Q268" i="5"/>
  <c r="P268" i="5"/>
  <c r="R268" i="5" s="1"/>
  <c r="Q267" i="5"/>
  <c r="P267" i="5"/>
  <c r="R267" i="5" s="1"/>
  <c r="R266" i="5"/>
  <c r="Q266" i="5"/>
  <c r="P266" i="5"/>
  <c r="R265" i="5"/>
  <c r="Q265" i="5"/>
  <c r="P265" i="5"/>
  <c r="R264" i="5"/>
  <c r="Q264" i="5"/>
  <c r="P264" i="5"/>
  <c r="Q263" i="5"/>
  <c r="P263" i="5"/>
  <c r="R263" i="5" s="1"/>
  <c r="Q262" i="5"/>
  <c r="P262" i="5"/>
  <c r="R262" i="5" s="1"/>
  <c r="R261" i="5"/>
  <c r="Q261" i="5"/>
  <c r="P261" i="5"/>
  <c r="Q260" i="5"/>
  <c r="P260" i="5"/>
  <c r="R260" i="5" s="1"/>
  <c r="Q259" i="5"/>
  <c r="P259" i="5"/>
  <c r="R259" i="5" s="1"/>
  <c r="R258" i="5"/>
  <c r="Q258" i="5"/>
  <c r="P258" i="5"/>
  <c r="R257" i="5"/>
  <c r="Q257" i="5"/>
  <c r="P257" i="5"/>
  <c r="R256" i="5"/>
  <c r="Q256" i="5"/>
  <c r="P256" i="5"/>
  <c r="Q255" i="5"/>
  <c r="P255" i="5"/>
  <c r="R255" i="5" s="1"/>
  <c r="Q254" i="5"/>
  <c r="P254" i="5"/>
  <c r="R254" i="5" s="1"/>
  <c r="R253" i="5"/>
  <c r="Q253" i="5"/>
  <c r="P253" i="5"/>
  <c r="Q252" i="5"/>
  <c r="P252" i="5"/>
  <c r="R252" i="5" s="1"/>
  <c r="Q251" i="5"/>
  <c r="P251" i="5"/>
  <c r="R251" i="5" s="1"/>
  <c r="R250" i="5"/>
  <c r="Q250" i="5"/>
  <c r="P250" i="5"/>
  <c r="R249" i="5"/>
  <c r="Q249" i="5"/>
  <c r="P249" i="5"/>
  <c r="R248" i="5"/>
  <c r="Q248" i="5"/>
  <c r="P248" i="5"/>
  <c r="Q247" i="5"/>
  <c r="P247" i="5"/>
  <c r="R247" i="5" s="1"/>
  <c r="Q246" i="5"/>
  <c r="P246" i="5"/>
  <c r="R246" i="5" s="1"/>
  <c r="R245" i="5"/>
  <c r="Q245" i="5"/>
  <c r="P245" i="5"/>
  <c r="Q244" i="5"/>
  <c r="P244" i="5"/>
  <c r="R244" i="5" s="1"/>
  <c r="Q243" i="5"/>
  <c r="P243" i="5"/>
  <c r="R243" i="5" s="1"/>
  <c r="R242" i="5"/>
  <c r="Q242" i="5"/>
  <c r="P242" i="5"/>
  <c r="R241" i="5"/>
  <c r="Q241" i="5"/>
  <c r="P241" i="5"/>
  <c r="R240" i="5"/>
  <c r="Q240" i="5"/>
  <c r="P240" i="5"/>
  <c r="Q239" i="5"/>
  <c r="P239" i="5"/>
  <c r="R239" i="5" s="1"/>
  <c r="Q238" i="5"/>
  <c r="P238" i="5"/>
  <c r="R238" i="5" s="1"/>
  <c r="R237" i="5"/>
  <c r="Q237" i="5"/>
  <c r="P237" i="5"/>
  <c r="Q236" i="5"/>
  <c r="P236" i="5"/>
  <c r="R236" i="5" s="1"/>
  <c r="Q235" i="5"/>
  <c r="P235" i="5"/>
  <c r="R235" i="5" s="1"/>
  <c r="R234" i="5"/>
  <c r="Q234" i="5"/>
  <c r="P234" i="5"/>
  <c r="R233" i="5"/>
  <c r="Q233" i="5"/>
  <c r="P233" i="5"/>
  <c r="R232" i="5"/>
  <c r="Q232" i="5"/>
  <c r="P232" i="5"/>
  <c r="Q231" i="5"/>
  <c r="P231" i="5"/>
  <c r="R231" i="5" s="1"/>
  <c r="Q230" i="5"/>
  <c r="P230" i="5"/>
  <c r="R230" i="5" s="1"/>
  <c r="R229" i="5"/>
  <c r="Q229" i="5"/>
  <c r="P229" i="5"/>
  <c r="Q228" i="5"/>
  <c r="P228" i="5"/>
  <c r="R228" i="5" s="1"/>
  <c r="Q227" i="5"/>
  <c r="P227" i="5"/>
  <c r="R227" i="5" s="1"/>
  <c r="R226" i="5"/>
  <c r="Q226" i="5"/>
  <c r="P226" i="5"/>
  <c r="R225" i="5"/>
  <c r="Q225" i="5"/>
  <c r="P225" i="5"/>
  <c r="R224" i="5"/>
  <c r="Q224" i="5"/>
  <c r="P224" i="5"/>
  <c r="Q223" i="5"/>
  <c r="P223" i="5"/>
  <c r="R223" i="5" s="1"/>
  <c r="Q222" i="5"/>
  <c r="P222" i="5"/>
  <c r="R222" i="5" s="1"/>
  <c r="R221" i="5"/>
  <c r="Q221" i="5"/>
  <c r="P221" i="5"/>
  <c r="Q220" i="5"/>
  <c r="P220" i="5"/>
  <c r="R220" i="5" s="1"/>
  <c r="Q219" i="5"/>
  <c r="P219" i="5"/>
  <c r="R219" i="5" s="1"/>
  <c r="R218" i="5"/>
  <c r="Q218" i="5"/>
  <c r="P218" i="5"/>
  <c r="R217" i="5"/>
  <c r="Q217" i="5"/>
  <c r="P217" i="5"/>
  <c r="R216" i="5"/>
  <c r="Q216" i="5"/>
  <c r="P216" i="5"/>
  <c r="Q215" i="5"/>
  <c r="P215" i="5"/>
  <c r="R215" i="5" s="1"/>
  <c r="Q214" i="5"/>
  <c r="P214" i="5"/>
  <c r="R214" i="5" s="1"/>
  <c r="R213" i="5"/>
  <c r="Q213" i="5"/>
  <c r="P213" i="5"/>
  <c r="Q212" i="5"/>
  <c r="P212" i="5"/>
  <c r="R212" i="5" s="1"/>
  <c r="Q211" i="5"/>
  <c r="P211" i="5"/>
  <c r="R211" i="5" s="1"/>
  <c r="R210" i="5"/>
  <c r="Q210" i="5"/>
  <c r="P210" i="5"/>
  <c r="R209" i="5"/>
  <c r="Q209" i="5"/>
  <c r="P209" i="5"/>
  <c r="R208" i="5"/>
  <c r="Q208" i="5"/>
  <c r="P208" i="5"/>
  <c r="Q207" i="5"/>
  <c r="P207" i="5"/>
  <c r="R207" i="5" s="1"/>
  <c r="Q206" i="5"/>
  <c r="P206" i="5"/>
  <c r="R206" i="5" s="1"/>
  <c r="R205" i="5"/>
  <c r="Q205" i="5"/>
  <c r="P205" i="5"/>
  <c r="Q204" i="5"/>
  <c r="P204" i="5"/>
  <c r="R204" i="5" s="1"/>
  <c r="Q203" i="5"/>
  <c r="P203" i="5"/>
  <c r="R203" i="5" s="1"/>
  <c r="R202" i="5"/>
  <c r="Q202" i="5"/>
  <c r="P202" i="5"/>
  <c r="R201" i="5"/>
  <c r="Q201" i="5"/>
  <c r="P201" i="5"/>
  <c r="R200" i="5"/>
  <c r="Q200" i="5"/>
  <c r="P200" i="5"/>
  <c r="Q199" i="5"/>
  <c r="P199" i="5"/>
  <c r="R199" i="5" s="1"/>
  <c r="Q198" i="5"/>
  <c r="P198" i="5"/>
  <c r="R198" i="5" s="1"/>
  <c r="R197" i="5"/>
  <c r="Q197" i="5"/>
  <c r="P197" i="5"/>
  <c r="Q196" i="5"/>
  <c r="P196" i="5"/>
  <c r="R196" i="5" s="1"/>
  <c r="Q195" i="5"/>
  <c r="P195" i="5"/>
  <c r="R195" i="5" s="1"/>
  <c r="R194" i="5"/>
  <c r="Q194" i="5"/>
  <c r="P194" i="5"/>
  <c r="R193" i="5"/>
  <c r="Q193" i="5"/>
  <c r="P193" i="5"/>
  <c r="R192" i="5"/>
  <c r="Q192" i="5"/>
  <c r="P192" i="5"/>
  <c r="Q191" i="5"/>
  <c r="P191" i="5"/>
  <c r="R191" i="5" s="1"/>
  <c r="Q190" i="5"/>
  <c r="P190" i="5"/>
  <c r="R190" i="5" s="1"/>
  <c r="R189" i="5"/>
  <c r="Q189" i="5"/>
  <c r="P189" i="5"/>
  <c r="Q188" i="5"/>
  <c r="P188" i="5"/>
  <c r="R188" i="5" s="1"/>
  <c r="Q187" i="5"/>
  <c r="P187" i="5"/>
  <c r="R187" i="5" s="1"/>
  <c r="R186" i="5"/>
  <c r="Q186" i="5"/>
  <c r="P186" i="5"/>
  <c r="R185" i="5"/>
  <c r="Q185" i="5"/>
  <c r="P185" i="5"/>
  <c r="R184" i="5"/>
  <c r="Q184" i="5"/>
  <c r="P184" i="5"/>
  <c r="Q183" i="5"/>
  <c r="P183" i="5"/>
  <c r="R183" i="5" s="1"/>
  <c r="Q182" i="5"/>
  <c r="P182" i="5"/>
  <c r="R182" i="5" s="1"/>
  <c r="R181" i="5"/>
  <c r="Q181" i="5"/>
  <c r="P181" i="5"/>
  <c r="Q180" i="5"/>
  <c r="P180" i="5"/>
  <c r="R180" i="5" s="1"/>
  <c r="Q179" i="5"/>
  <c r="P179" i="5"/>
  <c r="R179" i="5" s="1"/>
  <c r="R178" i="5"/>
  <c r="Q178" i="5"/>
  <c r="P178" i="5"/>
  <c r="R177" i="5"/>
  <c r="Q177" i="5"/>
  <c r="P177" i="5"/>
  <c r="R176" i="5"/>
  <c r="Q176" i="5"/>
  <c r="P176" i="5"/>
  <c r="Q175" i="5"/>
  <c r="P175" i="5"/>
  <c r="R175" i="5" s="1"/>
  <c r="Q174" i="5"/>
  <c r="P174" i="5"/>
  <c r="R174" i="5" s="1"/>
  <c r="R173" i="5"/>
  <c r="Q173" i="5"/>
  <c r="P173" i="5"/>
  <c r="Q172" i="5"/>
  <c r="P172" i="5"/>
  <c r="R172" i="5" s="1"/>
  <c r="Q171" i="5"/>
  <c r="P171" i="5"/>
  <c r="R171" i="5" s="1"/>
  <c r="R170" i="5"/>
  <c r="Q170" i="5"/>
  <c r="P170" i="5"/>
  <c r="R169" i="5"/>
  <c r="Q169" i="5"/>
  <c r="P169" i="5"/>
  <c r="R168" i="5"/>
  <c r="Q168" i="5"/>
  <c r="P168" i="5"/>
  <c r="Q167" i="5"/>
  <c r="P167" i="5"/>
  <c r="R167" i="5" s="1"/>
  <c r="Q166" i="5"/>
  <c r="P166" i="5"/>
  <c r="R166" i="5" s="1"/>
  <c r="R165" i="5"/>
  <c r="Q165" i="5"/>
  <c r="P165" i="5"/>
  <c r="Q164" i="5"/>
  <c r="P164" i="5"/>
  <c r="R164" i="5" s="1"/>
  <c r="Q163" i="5"/>
  <c r="P163" i="5"/>
  <c r="R163" i="5" s="1"/>
  <c r="R162" i="5"/>
  <c r="Q162" i="5"/>
  <c r="P162" i="5"/>
  <c r="R161" i="5"/>
  <c r="Q161" i="5"/>
  <c r="P161" i="5"/>
  <c r="R160" i="5"/>
  <c r="Q160" i="5"/>
  <c r="P160" i="5"/>
  <c r="Q159" i="5"/>
  <c r="P159" i="5"/>
  <c r="R159" i="5" s="1"/>
  <c r="Q158" i="5"/>
  <c r="P158" i="5"/>
  <c r="R158" i="5" s="1"/>
  <c r="R157" i="5"/>
  <c r="Q157" i="5"/>
  <c r="P157" i="5"/>
  <c r="Q156" i="5"/>
  <c r="P156" i="5"/>
  <c r="R156" i="5" s="1"/>
  <c r="Q155" i="5"/>
  <c r="P155" i="5"/>
  <c r="R155" i="5" s="1"/>
  <c r="R154" i="5"/>
  <c r="Q154" i="5"/>
  <c r="P154" i="5"/>
  <c r="R153" i="5"/>
  <c r="Q153" i="5"/>
  <c r="P153" i="5"/>
  <c r="R152" i="5"/>
  <c r="Q152" i="5"/>
  <c r="P152" i="5"/>
  <c r="Q151" i="5"/>
  <c r="P151" i="5"/>
  <c r="R151" i="5" s="1"/>
  <c r="Q150" i="5"/>
  <c r="P150" i="5"/>
  <c r="R150" i="5" s="1"/>
  <c r="R149" i="5"/>
  <c r="Q149" i="5"/>
  <c r="P149" i="5"/>
  <c r="Q148" i="5"/>
  <c r="P148" i="5"/>
  <c r="R148" i="5" s="1"/>
  <c r="Q147" i="5"/>
  <c r="P147" i="5"/>
  <c r="R147" i="5" s="1"/>
  <c r="R146" i="5"/>
  <c r="Q146" i="5"/>
  <c r="P146" i="5"/>
  <c r="R145" i="5"/>
  <c r="Q145" i="5"/>
  <c r="P145" i="5"/>
  <c r="R144" i="5"/>
  <c r="Q144" i="5"/>
  <c r="P144" i="5"/>
  <c r="Q143" i="5"/>
  <c r="P143" i="5"/>
  <c r="R143" i="5" s="1"/>
  <c r="Q142" i="5"/>
  <c r="P142" i="5"/>
  <c r="R142" i="5" s="1"/>
  <c r="R141" i="5"/>
  <c r="Q141" i="5"/>
  <c r="P141" i="5"/>
  <c r="Q140" i="5"/>
  <c r="P140" i="5"/>
  <c r="R140" i="5" s="1"/>
  <c r="Q139" i="5"/>
  <c r="P139" i="5"/>
  <c r="R139" i="5" s="1"/>
  <c r="R138" i="5"/>
  <c r="Q138" i="5"/>
  <c r="P138" i="5"/>
  <c r="R137" i="5"/>
  <c r="Q137" i="5"/>
  <c r="P137" i="5"/>
  <c r="R136" i="5"/>
  <c r="Q136" i="5"/>
  <c r="P136" i="5"/>
  <c r="Q135" i="5"/>
  <c r="P135" i="5"/>
  <c r="R135" i="5" s="1"/>
  <c r="Q134" i="5"/>
  <c r="P134" i="5"/>
  <c r="R134" i="5" s="1"/>
  <c r="R133" i="5"/>
  <c r="Q133" i="5"/>
  <c r="P133" i="5"/>
  <c r="Q132" i="5"/>
  <c r="P132" i="5"/>
  <c r="R132" i="5" s="1"/>
  <c r="Q131" i="5"/>
  <c r="P131" i="5"/>
  <c r="R131" i="5" s="1"/>
  <c r="R130" i="5"/>
  <c r="Q130" i="5"/>
  <c r="P130" i="5"/>
  <c r="R129" i="5"/>
  <c r="Q129" i="5"/>
  <c r="P129" i="5"/>
  <c r="R128" i="5"/>
  <c r="Q128" i="5"/>
  <c r="P128" i="5"/>
  <c r="Q127" i="5"/>
  <c r="P127" i="5"/>
  <c r="R127" i="5" s="1"/>
  <c r="Q126" i="5"/>
  <c r="P126" i="5"/>
  <c r="R126" i="5" s="1"/>
  <c r="R125" i="5"/>
  <c r="Q125" i="5"/>
  <c r="P125" i="5"/>
  <c r="Q124" i="5"/>
  <c r="P124" i="5"/>
  <c r="R124" i="5" s="1"/>
  <c r="Q123" i="5"/>
  <c r="P123" i="5"/>
  <c r="R123" i="5" s="1"/>
  <c r="R122" i="5"/>
  <c r="Q122" i="5"/>
  <c r="P122" i="5"/>
  <c r="R121" i="5"/>
  <c r="Q121" i="5"/>
  <c r="P121" i="5"/>
  <c r="R120" i="5"/>
  <c r="Q120" i="5"/>
  <c r="P120" i="5"/>
  <c r="Q119" i="5"/>
  <c r="P119" i="5"/>
  <c r="R119" i="5" s="1"/>
  <c r="Q118" i="5"/>
  <c r="P118" i="5"/>
  <c r="R118" i="5" s="1"/>
  <c r="R117" i="5"/>
  <c r="Q117" i="5"/>
  <c r="P117" i="5"/>
  <c r="Q116" i="5"/>
  <c r="P116" i="5"/>
  <c r="R116" i="5" s="1"/>
  <c r="Q115" i="5"/>
  <c r="P115" i="5"/>
  <c r="R115" i="5" s="1"/>
  <c r="R114" i="5"/>
  <c r="Q114" i="5"/>
  <c r="P114" i="5"/>
  <c r="R113" i="5"/>
  <c r="Q113" i="5"/>
  <c r="P113" i="5"/>
  <c r="R112" i="5"/>
  <c r="Q112" i="5"/>
  <c r="P112" i="5"/>
  <c r="Q111" i="5"/>
  <c r="P111" i="5"/>
  <c r="R111" i="5" s="1"/>
  <c r="Q110" i="5"/>
  <c r="P110" i="5"/>
  <c r="R110" i="5" s="1"/>
  <c r="R109" i="5"/>
  <c r="Q109" i="5"/>
  <c r="P109" i="5"/>
  <c r="Q108" i="5"/>
  <c r="P108" i="5"/>
  <c r="R108" i="5" s="1"/>
  <c r="Q107" i="5"/>
  <c r="P107" i="5"/>
  <c r="R107" i="5" s="1"/>
  <c r="R106" i="5"/>
  <c r="Q106" i="5"/>
  <c r="P106" i="5"/>
  <c r="R105" i="5"/>
  <c r="Q105" i="5"/>
  <c r="P105" i="5"/>
  <c r="R104" i="5"/>
  <c r="Q104" i="5"/>
  <c r="P104" i="5"/>
  <c r="Q103" i="5"/>
  <c r="P103" i="5"/>
  <c r="R103" i="5" s="1"/>
  <c r="Q102" i="5"/>
  <c r="P102" i="5"/>
  <c r="R102" i="5" s="1"/>
  <c r="R101" i="5"/>
  <c r="Q101" i="5"/>
  <c r="P101" i="5"/>
  <c r="Q100" i="5"/>
  <c r="P100" i="5"/>
  <c r="R100" i="5" s="1"/>
  <c r="Q99" i="5"/>
  <c r="P99" i="5"/>
  <c r="R99" i="5" s="1"/>
  <c r="R98" i="5"/>
  <c r="Q98" i="5"/>
  <c r="P98" i="5"/>
  <c r="R97" i="5"/>
  <c r="Q97" i="5"/>
  <c r="P97" i="5"/>
  <c r="R96" i="5"/>
  <c r="Q96" i="5"/>
  <c r="P96" i="5"/>
  <c r="Q95" i="5"/>
  <c r="P95" i="5"/>
  <c r="R95" i="5" s="1"/>
  <c r="Q94" i="5"/>
  <c r="P94" i="5"/>
  <c r="R94" i="5" s="1"/>
  <c r="R93" i="5"/>
  <c r="Q93" i="5"/>
  <c r="P93" i="5"/>
  <c r="Q92" i="5"/>
  <c r="P92" i="5"/>
  <c r="R92" i="5" s="1"/>
  <c r="Q91" i="5"/>
  <c r="P91" i="5"/>
  <c r="R91" i="5" s="1"/>
  <c r="R90" i="5"/>
  <c r="Q90" i="5"/>
  <c r="P90" i="5"/>
  <c r="R89" i="5"/>
  <c r="Q89" i="5"/>
  <c r="P89" i="5"/>
  <c r="R88" i="5"/>
  <c r="Q88" i="5"/>
  <c r="P88" i="5"/>
  <c r="Q87" i="5"/>
  <c r="P87" i="5"/>
  <c r="R87" i="5" s="1"/>
  <c r="Q86" i="5"/>
  <c r="P86" i="5"/>
  <c r="R86" i="5" s="1"/>
  <c r="R85" i="5"/>
  <c r="Q85" i="5"/>
  <c r="P85" i="5"/>
  <c r="Q84" i="5"/>
  <c r="P84" i="5"/>
  <c r="R84" i="5" s="1"/>
  <c r="Q83" i="5"/>
  <c r="P83" i="5"/>
  <c r="R83" i="5" s="1"/>
  <c r="R82" i="5"/>
  <c r="Q82" i="5"/>
  <c r="P82" i="5"/>
  <c r="R81" i="5"/>
  <c r="Q81" i="5"/>
  <c r="P81" i="5"/>
  <c r="R80" i="5"/>
  <c r="Q80" i="5"/>
  <c r="P80" i="5"/>
  <c r="Q79" i="5"/>
  <c r="P79" i="5"/>
  <c r="R79" i="5" s="1"/>
  <c r="Q78" i="5"/>
  <c r="P78" i="5"/>
  <c r="R78" i="5" s="1"/>
  <c r="R77" i="5"/>
  <c r="Q77" i="5"/>
  <c r="P77" i="5"/>
  <c r="Q76" i="5"/>
  <c r="P76" i="5"/>
  <c r="R76" i="5" s="1"/>
  <c r="Q75" i="5"/>
  <c r="P75" i="5"/>
  <c r="R75" i="5" s="1"/>
  <c r="R74" i="5"/>
  <c r="Q74" i="5"/>
  <c r="P74" i="5"/>
  <c r="R73" i="5"/>
  <c r="Q73" i="5"/>
  <c r="P73" i="5"/>
  <c r="R72" i="5"/>
  <c r="Q72" i="5"/>
  <c r="P72" i="5"/>
  <c r="Q71" i="5"/>
  <c r="P71" i="5"/>
  <c r="R71" i="5" s="1"/>
  <c r="Q70" i="5"/>
  <c r="P70" i="5"/>
  <c r="R70" i="5" s="1"/>
  <c r="R69" i="5"/>
  <c r="Q69" i="5"/>
  <c r="P69" i="5"/>
  <c r="Q68" i="5"/>
  <c r="P68" i="5"/>
  <c r="R68" i="5" s="1"/>
  <c r="Q67" i="5"/>
  <c r="P67" i="5"/>
  <c r="R67" i="5" s="1"/>
  <c r="R66" i="5"/>
  <c r="Q66" i="5"/>
  <c r="P66" i="5"/>
  <c r="R65" i="5"/>
  <c r="Q65" i="5"/>
  <c r="P65" i="5"/>
  <c r="R64" i="5"/>
  <c r="Q64" i="5"/>
  <c r="P64" i="5"/>
  <c r="Q63" i="5"/>
  <c r="P63" i="5"/>
  <c r="R63" i="5" s="1"/>
  <c r="Q62" i="5"/>
  <c r="P62" i="5"/>
  <c r="R62" i="5" s="1"/>
  <c r="R61" i="5"/>
  <c r="Q61" i="5"/>
  <c r="P61" i="5"/>
  <c r="Q60" i="5"/>
  <c r="P60" i="5"/>
  <c r="R60" i="5" s="1"/>
  <c r="Q59" i="5"/>
  <c r="P59" i="5"/>
  <c r="R59" i="5" s="1"/>
  <c r="R58" i="5"/>
  <c r="Q58" i="5"/>
  <c r="P58" i="5"/>
  <c r="R57" i="5"/>
  <c r="Q57" i="5"/>
  <c r="P57" i="5"/>
  <c r="R56" i="5"/>
  <c r="Q56" i="5"/>
  <c r="P56" i="5"/>
  <c r="Q55" i="5"/>
  <c r="P55" i="5"/>
  <c r="R55" i="5" s="1"/>
  <c r="Q54" i="5"/>
  <c r="P54" i="5"/>
  <c r="R54" i="5" s="1"/>
  <c r="R53" i="5"/>
  <c r="Q53" i="5"/>
  <c r="P53" i="5"/>
  <c r="Q52" i="5"/>
  <c r="P52" i="5"/>
  <c r="R52" i="5" s="1"/>
  <c r="Q51" i="5"/>
  <c r="P51" i="5"/>
  <c r="R51" i="5" s="1"/>
  <c r="R50" i="5"/>
  <c r="Q50" i="5"/>
  <c r="P50" i="5"/>
  <c r="R48" i="5"/>
  <c r="Q48" i="5"/>
  <c r="P48" i="5"/>
  <c r="R47" i="5"/>
  <c r="Q47" i="5"/>
  <c r="P47" i="5"/>
  <c r="Q46" i="5"/>
  <c r="P46" i="5"/>
  <c r="R46" i="5" s="1"/>
  <c r="Q45" i="5"/>
  <c r="P45" i="5"/>
  <c r="R45" i="5" s="1"/>
  <c r="R44" i="5"/>
  <c r="Q44" i="5"/>
  <c r="P44" i="5"/>
  <c r="Q43" i="5"/>
  <c r="P43" i="5"/>
  <c r="R43" i="5" s="1"/>
  <c r="Q42" i="5"/>
  <c r="P42" i="5"/>
  <c r="R42" i="5" s="1"/>
  <c r="R41" i="5"/>
  <c r="Q41" i="5"/>
  <c r="P41" i="5"/>
  <c r="R40" i="5"/>
  <c r="Q40" i="5"/>
  <c r="P40" i="5"/>
  <c r="R39" i="5"/>
  <c r="Q39" i="5"/>
  <c r="P39" i="5"/>
  <c r="Q38" i="5"/>
  <c r="P38" i="5"/>
  <c r="R38" i="5" s="1"/>
  <c r="Q37" i="5"/>
  <c r="P37" i="5"/>
  <c r="R37" i="5" s="1"/>
  <c r="R36" i="5"/>
  <c r="Q36" i="5"/>
  <c r="P36" i="5"/>
  <c r="Q35" i="5"/>
  <c r="P35" i="5"/>
  <c r="R35" i="5" s="1"/>
  <c r="Q34" i="5"/>
  <c r="P34" i="5"/>
  <c r="R34" i="5" s="1"/>
  <c r="R33" i="5"/>
  <c r="Q33" i="5"/>
  <c r="P33" i="5"/>
  <c r="R32" i="5"/>
  <c r="Q32" i="5"/>
  <c r="P32" i="5"/>
  <c r="R31" i="5"/>
  <c r="Q31" i="5"/>
  <c r="P31" i="5"/>
  <c r="Q30" i="5"/>
  <c r="P30" i="5"/>
  <c r="R30" i="5" s="1"/>
  <c r="Q29" i="5"/>
  <c r="P29" i="5"/>
  <c r="R29" i="5" s="1"/>
  <c r="R28" i="5"/>
  <c r="Q28" i="5"/>
  <c r="P28" i="5"/>
  <c r="Q27" i="5"/>
  <c r="P27" i="5"/>
  <c r="R27" i="5" s="1"/>
  <c r="Q26" i="5"/>
  <c r="P26" i="5"/>
  <c r="R26" i="5" s="1"/>
  <c r="R25" i="5"/>
  <c r="Q25" i="5"/>
  <c r="P25" i="5"/>
  <c r="R24" i="5"/>
  <c r="Q24" i="5"/>
  <c r="P24" i="5"/>
  <c r="R23" i="5"/>
  <c r="Q23" i="5"/>
  <c r="P23" i="5"/>
  <c r="Q22" i="5"/>
  <c r="P22" i="5"/>
  <c r="R22" i="5" s="1"/>
  <c r="Q21" i="5"/>
  <c r="P21" i="5"/>
  <c r="R21" i="5" s="1"/>
  <c r="R20" i="5"/>
  <c r="Q20" i="5"/>
  <c r="P20" i="5"/>
  <c r="Q19" i="5"/>
  <c r="P19" i="5"/>
  <c r="R19" i="5" s="1"/>
  <c r="Q18" i="5"/>
  <c r="P18" i="5"/>
  <c r="R18" i="5" s="1"/>
  <c r="R17" i="5"/>
  <c r="Q17" i="5"/>
  <c r="P17" i="5"/>
  <c r="R16" i="5"/>
  <c r="Q16" i="5"/>
  <c r="P16" i="5"/>
  <c r="R15" i="5"/>
  <c r="Q15" i="5"/>
  <c r="L126" i="2" s="1"/>
  <c r="P15" i="5"/>
  <c r="Q14" i="5"/>
  <c r="P14" i="5"/>
  <c r="R14" i="5" s="1"/>
  <c r="P13" i="5"/>
  <c r="Q12" i="5"/>
  <c r="P12" i="5"/>
  <c r="R12" i="5" s="1"/>
  <c r="R11" i="5"/>
  <c r="Q11" i="5"/>
  <c r="P11" i="5"/>
  <c r="R10" i="5"/>
  <c r="Q10" i="5"/>
  <c r="P10" i="5"/>
  <c r="R9" i="5"/>
  <c r="Q9" i="5"/>
  <c r="P9" i="5"/>
  <c r="Q8" i="5"/>
  <c r="P8" i="5"/>
  <c r="R8" i="5" s="1"/>
  <c r="Q7" i="5"/>
  <c r="P7" i="5"/>
  <c r="R7" i="5" s="1"/>
  <c r="R6" i="5"/>
  <c r="Q6" i="5"/>
  <c r="P6" i="5"/>
  <c r="Q5" i="5"/>
  <c r="P5" i="5"/>
  <c r="R5" i="5" s="1"/>
  <c r="Q4" i="5"/>
  <c r="P4" i="5"/>
  <c r="R4" i="5" s="1"/>
  <c r="R3" i="5"/>
  <c r="Q3" i="5"/>
  <c r="P3" i="5"/>
  <c r="R2" i="5"/>
  <c r="Q2" i="5"/>
  <c r="P2" i="5"/>
  <c r="J126" i="2"/>
  <c r="J125" i="2"/>
  <c r="J124" i="2"/>
  <c r="L123" i="2"/>
  <c r="J123" i="2"/>
  <c r="J122" i="2"/>
  <c r="L121" i="2"/>
  <c r="J121" i="2"/>
  <c r="J120" i="2"/>
  <c r="M119" i="2"/>
  <c r="L119" i="2"/>
  <c r="J119" i="2"/>
  <c r="J118" i="2"/>
  <c r="M117" i="2"/>
  <c r="L117" i="2"/>
  <c r="J117" i="2"/>
  <c r="J116" i="2"/>
  <c r="M115" i="2"/>
  <c r="L115" i="2"/>
  <c r="J115" i="2"/>
  <c r="H113" i="2"/>
  <c r="N104" i="2"/>
  <c r="M100" i="2"/>
  <c r="M94" i="2"/>
  <c r="N98" i="2" s="1"/>
  <c r="AX37" i="2"/>
  <c r="AP37" i="2"/>
  <c r="R37" i="2"/>
  <c r="J37" i="2"/>
  <c r="BE36" i="2"/>
  <c r="BA36" i="2"/>
  <c r="AZ36" i="2"/>
  <c r="AY36" i="2"/>
  <c r="AX36" i="2"/>
  <c r="AW36" i="2"/>
  <c r="AW37" i="2" s="1"/>
  <c r="AV36" i="2"/>
  <c r="AU36" i="2"/>
  <c r="AT36" i="2"/>
  <c r="AS36" i="2"/>
  <c r="AR36" i="2"/>
  <c r="AQ36" i="2"/>
  <c r="BF36" i="2" s="1"/>
  <c r="AP36" i="2"/>
  <c r="AO36" i="2"/>
  <c r="AN36" i="2"/>
  <c r="BC36" i="2" s="1"/>
  <c r="AM36" i="2"/>
  <c r="BB36" i="2" s="1"/>
  <c r="AG36" i="2"/>
  <c r="AD36" i="2"/>
  <c r="AB36" i="2"/>
  <c r="Y36" i="2"/>
  <c r="V36" i="2"/>
  <c r="T36" i="2"/>
  <c r="R36" i="2"/>
  <c r="Q36" i="2"/>
  <c r="AF36" i="2" s="1"/>
  <c r="P36" i="2"/>
  <c r="AE36" i="2" s="1"/>
  <c r="O36" i="2"/>
  <c r="N36" i="2"/>
  <c r="AC36" i="2" s="1"/>
  <c r="M36" i="2"/>
  <c r="L36" i="2"/>
  <c r="AA36" i="2" s="1"/>
  <c r="K36" i="2"/>
  <c r="Z36" i="2" s="1"/>
  <c r="J36" i="2"/>
  <c r="I36" i="2"/>
  <c r="X36" i="2" s="1"/>
  <c r="H36" i="2"/>
  <c r="W36" i="2" s="1"/>
  <c r="AL36" i="2" s="1"/>
  <c r="G36" i="2"/>
  <c r="F36" i="2"/>
  <c r="U36" i="2" s="1"/>
  <c r="AJ36" i="2" s="1"/>
  <c r="E36" i="2"/>
  <c r="D36" i="2"/>
  <c r="S36" i="2" s="1"/>
  <c r="BD35" i="2"/>
  <c r="BA35" i="2"/>
  <c r="AZ35" i="2"/>
  <c r="AY35" i="2"/>
  <c r="AX35" i="2"/>
  <c r="AW35" i="2"/>
  <c r="AV35" i="2"/>
  <c r="AU35" i="2"/>
  <c r="AT35" i="2"/>
  <c r="AS35" i="2"/>
  <c r="AR35" i="2"/>
  <c r="AQ35" i="2"/>
  <c r="AP35" i="2"/>
  <c r="BE35" i="2" s="1"/>
  <c r="AO35" i="2"/>
  <c r="AN35" i="2"/>
  <c r="BC35" i="2" s="1"/>
  <c r="AM35" i="2"/>
  <c r="BB35" i="2" s="1"/>
  <c r="AF35" i="2"/>
  <c r="AC35" i="2"/>
  <c r="AA35" i="2"/>
  <c r="X35" i="2"/>
  <c r="U35" i="2"/>
  <c r="S35" i="2"/>
  <c r="AH35" i="2" s="1"/>
  <c r="R35" i="2"/>
  <c r="AG35" i="2" s="1"/>
  <c r="Q35" i="2"/>
  <c r="P35" i="2"/>
  <c r="AE35" i="2" s="1"/>
  <c r="O35" i="2"/>
  <c r="AD35" i="2" s="1"/>
  <c r="N35" i="2"/>
  <c r="M35" i="2"/>
  <c r="AB35" i="2" s="1"/>
  <c r="L35" i="2"/>
  <c r="K35" i="2"/>
  <c r="Z35" i="2" s="1"/>
  <c r="J35" i="2"/>
  <c r="Y35" i="2" s="1"/>
  <c r="I35" i="2"/>
  <c r="H35" i="2"/>
  <c r="W35" i="2" s="1"/>
  <c r="G35" i="2"/>
  <c r="V35" i="2" s="1"/>
  <c r="F35" i="2"/>
  <c r="E35" i="2"/>
  <c r="T35" i="2" s="1"/>
  <c r="D35" i="2"/>
  <c r="BF34" i="2"/>
  <c r="BC34" i="2"/>
  <c r="BA34" i="2"/>
  <c r="AZ34" i="2"/>
  <c r="AY34" i="2"/>
  <c r="AX34" i="2"/>
  <c r="AW34" i="2"/>
  <c r="AV34" i="2"/>
  <c r="AU34" i="2"/>
  <c r="AT34" i="2"/>
  <c r="AS34" i="2"/>
  <c r="AR34" i="2"/>
  <c r="AQ34" i="2"/>
  <c r="AP34" i="2"/>
  <c r="AO34" i="2"/>
  <c r="BD34" i="2" s="1"/>
  <c r="AN34" i="2"/>
  <c r="AM34" i="2"/>
  <c r="BB34" i="2" s="1"/>
  <c r="AE34" i="2"/>
  <c r="AB34" i="2"/>
  <c r="Z34" i="2"/>
  <c r="W34" i="2"/>
  <c r="T34" i="2"/>
  <c r="R34" i="2"/>
  <c r="AG34" i="2" s="1"/>
  <c r="Q34" i="2"/>
  <c r="AF34" i="2" s="1"/>
  <c r="P34" i="2"/>
  <c r="O34" i="2"/>
  <c r="AD34" i="2" s="1"/>
  <c r="N34" i="2"/>
  <c r="AC34" i="2" s="1"/>
  <c r="M34" i="2"/>
  <c r="L34" i="2"/>
  <c r="AA34" i="2" s="1"/>
  <c r="K34" i="2"/>
  <c r="J34" i="2"/>
  <c r="Y34" i="2" s="1"/>
  <c r="I34" i="2"/>
  <c r="X34" i="2" s="1"/>
  <c r="H34" i="2"/>
  <c r="G34" i="2"/>
  <c r="V34" i="2" s="1"/>
  <c r="AK34" i="2" s="1"/>
  <c r="F34" i="2"/>
  <c r="U34" i="2" s="1"/>
  <c r="E34" i="2"/>
  <c r="D34" i="2"/>
  <c r="S34" i="2" s="1"/>
  <c r="AH34" i="2" s="1"/>
  <c r="BE33" i="2"/>
  <c r="BB33" i="2"/>
  <c r="BA33" i="2"/>
  <c r="AZ33" i="2"/>
  <c r="AY33" i="2"/>
  <c r="AX33" i="2"/>
  <c r="AW33" i="2"/>
  <c r="AV33" i="2"/>
  <c r="AU33" i="2"/>
  <c r="AT33" i="2"/>
  <c r="AS33" i="2"/>
  <c r="AR33" i="2"/>
  <c r="AQ33" i="2"/>
  <c r="BF33" i="2" s="1"/>
  <c r="AP33" i="2"/>
  <c r="AO33" i="2"/>
  <c r="AN33" i="2"/>
  <c r="BC33" i="2" s="1"/>
  <c r="AM33" i="2"/>
  <c r="AL33" i="2"/>
  <c r="AG33" i="2"/>
  <c r="AD33" i="2"/>
  <c r="AA33" i="2"/>
  <c r="Y33" i="2"/>
  <c r="V33" i="2"/>
  <c r="S33" i="2"/>
  <c r="R33" i="2"/>
  <c r="Q33" i="2"/>
  <c r="Q37" i="2" s="1"/>
  <c r="P33" i="2"/>
  <c r="AE33" i="2" s="1"/>
  <c r="O33" i="2"/>
  <c r="N33" i="2"/>
  <c r="AC33" i="2" s="1"/>
  <c r="M33" i="2"/>
  <c r="AB33" i="2" s="1"/>
  <c r="L33" i="2"/>
  <c r="K33" i="2"/>
  <c r="Z33" i="2" s="1"/>
  <c r="J33" i="2"/>
  <c r="I33" i="2"/>
  <c r="I37" i="2" s="1"/>
  <c r="H33" i="2"/>
  <c r="W33" i="2" s="1"/>
  <c r="G33" i="2"/>
  <c r="F33" i="2"/>
  <c r="U33" i="2" s="1"/>
  <c r="AJ33" i="2" s="1"/>
  <c r="E33" i="2"/>
  <c r="T33" i="2" s="1"/>
  <c r="D33" i="2"/>
  <c r="BA32" i="2"/>
  <c r="BA37" i="2" s="1"/>
  <c r="AZ32" i="2"/>
  <c r="AZ37" i="2" s="1"/>
  <c r="AY32" i="2"/>
  <c r="AY37" i="2" s="1"/>
  <c r="AX32" i="2"/>
  <c r="AW32" i="2"/>
  <c r="AV32" i="2"/>
  <c r="AV37" i="2" s="1"/>
  <c r="AU32" i="2"/>
  <c r="AT32" i="2"/>
  <c r="AS32" i="2"/>
  <c r="AS37" i="2" s="1"/>
  <c r="AR32" i="2"/>
  <c r="AR37" i="2" s="1"/>
  <c r="AQ32" i="2"/>
  <c r="BF32" i="2" s="1"/>
  <c r="AP32" i="2"/>
  <c r="BE32" i="2" s="1"/>
  <c r="AO32" i="2"/>
  <c r="AN32" i="2"/>
  <c r="AN37" i="2" s="1"/>
  <c r="AM32" i="2"/>
  <c r="AF32" i="2"/>
  <c r="AD32" i="2"/>
  <c r="AC32" i="2"/>
  <c r="X32" i="2"/>
  <c r="V32" i="2"/>
  <c r="U32" i="2"/>
  <c r="R32" i="2"/>
  <c r="AG32" i="2" s="1"/>
  <c r="Q32" i="2"/>
  <c r="P32" i="2"/>
  <c r="P37" i="2" s="1"/>
  <c r="O32" i="2"/>
  <c r="N32" i="2"/>
  <c r="M32" i="2"/>
  <c r="L32" i="2"/>
  <c r="AA32" i="2" s="1"/>
  <c r="AA37" i="2" s="1"/>
  <c r="F85" i="2" s="1"/>
  <c r="K32" i="2"/>
  <c r="Z32" i="2" s="1"/>
  <c r="Z37" i="2" s="1"/>
  <c r="E85" i="2" s="1"/>
  <c r="J32" i="2"/>
  <c r="Y32" i="2" s="1"/>
  <c r="I32" i="2"/>
  <c r="H32" i="2"/>
  <c r="G32" i="2"/>
  <c r="F32" i="2"/>
  <c r="E32" i="2"/>
  <c r="D32" i="2"/>
  <c r="S32" i="2" s="1"/>
  <c r="BR24" i="2"/>
  <c r="BQ24" i="2"/>
  <c r="BP24" i="2"/>
  <c r="BO24" i="2"/>
  <c r="BN24" i="2"/>
  <c r="BM24" i="2"/>
  <c r="BL24" i="2"/>
  <c r="BK24" i="2"/>
  <c r="BJ24" i="2"/>
  <c r="BI24" i="2"/>
  <c r="BH24" i="2"/>
  <c r="BG24" i="2"/>
  <c r="BF24" i="2"/>
  <c r="BE24" i="2"/>
  <c r="BD24" i="2"/>
  <c r="BC24" i="2"/>
  <c r="BB24" i="2"/>
  <c r="BA24" i="2"/>
  <c r="BU24" i="2" s="1"/>
  <c r="AZ24" i="2"/>
  <c r="BT24" i="2" s="1"/>
  <c r="AY24" i="2"/>
  <c r="AX24" i="2"/>
  <c r="AQ24" i="2"/>
  <c r="AL24" i="2"/>
  <c r="AK24" i="2"/>
  <c r="AJ24" i="2"/>
  <c r="AI24" i="2"/>
  <c r="AD24" i="2"/>
  <c r="AC24" i="2"/>
  <c r="AB24" i="2"/>
  <c r="AV24" i="2" s="1"/>
  <c r="W24" i="2"/>
  <c r="V24" i="2"/>
  <c r="AP24" i="2" s="1"/>
  <c r="U24" i="2"/>
  <c r="AO24" i="2" s="1"/>
  <c r="T24" i="2"/>
  <c r="AN24" i="2" s="1"/>
  <c r="S24" i="2"/>
  <c r="AM24" i="2" s="1"/>
  <c r="R24" i="2"/>
  <c r="Q24" i="2"/>
  <c r="P24" i="2"/>
  <c r="O24" i="2"/>
  <c r="N24" i="2"/>
  <c r="AH24" i="2" s="1"/>
  <c r="M24" i="2"/>
  <c r="AG24" i="2" s="1"/>
  <c r="L24" i="2"/>
  <c r="AF24" i="2" s="1"/>
  <c r="K24" i="2"/>
  <c r="AE24" i="2" s="1"/>
  <c r="J24" i="2"/>
  <c r="I24" i="2"/>
  <c r="H24" i="2"/>
  <c r="G24" i="2"/>
  <c r="AA24" i="2" s="1"/>
  <c r="F24" i="2"/>
  <c r="Z24" i="2" s="1"/>
  <c r="AT24" i="2" s="1"/>
  <c r="E24" i="2"/>
  <c r="Y24" i="2" s="1"/>
  <c r="AS24" i="2" s="1"/>
  <c r="D24" i="2"/>
  <c r="X24" i="2" s="1"/>
  <c r="C24" i="2"/>
  <c r="BS23" i="2"/>
  <c r="BR23" i="2"/>
  <c r="BQ23" i="2"/>
  <c r="BP23" i="2"/>
  <c r="BO23" i="2"/>
  <c r="BN23" i="2"/>
  <c r="BM23" i="2"/>
  <c r="BL23" i="2"/>
  <c r="BK23" i="2"/>
  <c r="BJ23" i="2"/>
  <c r="BI23" i="2"/>
  <c r="BH23" i="2"/>
  <c r="BG23" i="2"/>
  <c r="BF23" i="2"/>
  <c r="BE23" i="2"/>
  <c r="BD23" i="2"/>
  <c r="BC23" i="2"/>
  <c r="BB23" i="2"/>
  <c r="BV23" i="2" s="1"/>
  <c r="BA23" i="2"/>
  <c r="BU23" i="2" s="1"/>
  <c r="AZ23" i="2"/>
  <c r="BT23" i="2" s="1"/>
  <c r="AY23" i="2"/>
  <c r="AX23" i="2"/>
  <c r="AM23" i="2"/>
  <c r="AL23" i="2"/>
  <c r="AK23" i="2"/>
  <c r="AJ23" i="2"/>
  <c r="AE23" i="2"/>
  <c r="AD23" i="2"/>
  <c r="AC23" i="2"/>
  <c r="AB23" i="2"/>
  <c r="W23" i="2"/>
  <c r="AQ23" i="2" s="1"/>
  <c r="V23" i="2"/>
  <c r="AP23" i="2" s="1"/>
  <c r="U23" i="2"/>
  <c r="AO23" i="2" s="1"/>
  <c r="AT23" i="2" s="1"/>
  <c r="T23" i="2"/>
  <c r="AN23" i="2" s="1"/>
  <c r="S23" i="2"/>
  <c r="R23" i="2"/>
  <c r="Q23" i="2"/>
  <c r="P23" i="2"/>
  <c r="O23" i="2"/>
  <c r="AI23" i="2" s="1"/>
  <c r="N23" i="2"/>
  <c r="AH23" i="2" s="1"/>
  <c r="M23" i="2"/>
  <c r="AG23" i="2" s="1"/>
  <c r="L23" i="2"/>
  <c r="AF23" i="2" s="1"/>
  <c r="K23" i="2"/>
  <c r="J23" i="2"/>
  <c r="I23" i="2"/>
  <c r="H23" i="2"/>
  <c r="G23" i="2"/>
  <c r="AA23" i="2" s="1"/>
  <c r="F23" i="2"/>
  <c r="Z23" i="2" s="1"/>
  <c r="E23" i="2"/>
  <c r="Y23" i="2" s="1"/>
  <c r="D23" i="2"/>
  <c r="X23" i="2" s="1"/>
  <c r="C23" i="2"/>
  <c r="BT22" i="2"/>
  <c r="BS22" i="2"/>
  <c r="BQ22" i="2"/>
  <c r="BP22" i="2"/>
  <c r="BO22" i="2"/>
  <c r="BN22" i="2"/>
  <c r="BM22" i="2"/>
  <c r="BL22" i="2"/>
  <c r="BK22" i="2"/>
  <c r="BJ22" i="2"/>
  <c r="BI22" i="2"/>
  <c r="BH22" i="2"/>
  <c r="BG22" i="2"/>
  <c r="BF22" i="2"/>
  <c r="BE22" i="2"/>
  <c r="BD22" i="2"/>
  <c r="BC22" i="2"/>
  <c r="BR22" i="2" s="1"/>
  <c r="BB22" i="2"/>
  <c r="BV22" i="2" s="1"/>
  <c r="BA22" i="2"/>
  <c r="AZ22" i="2"/>
  <c r="AY22" i="2"/>
  <c r="AX22" i="2"/>
  <c r="AN22" i="2"/>
  <c r="AM22" i="2"/>
  <c r="AL22" i="2"/>
  <c r="AK22" i="2"/>
  <c r="AF22" i="2"/>
  <c r="AE22" i="2"/>
  <c r="AD22" i="2"/>
  <c r="AC22" i="2"/>
  <c r="X22" i="2"/>
  <c r="W22" i="2"/>
  <c r="AQ22" i="2" s="1"/>
  <c r="V22" i="2"/>
  <c r="AP22" i="2" s="1"/>
  <c r="U22" i="2"/>
  <c r="AO22" i="2" s="1"/>
  <c r="T22" i="2"/>
  <c r="S22" i="2"/>
  <c r="R22" i="2"/>
  <c r="Q22" i="2"/>
  <c r="P22" i="2"/>
  <c r="AJ22" i="2" s="1"/>
  <c r="O22" i="2"/>
  <c r="AI22" i="2" s="1"/>
  <c r="N22" i="2"/>
  <c r="AH22" i="2" s="1"/>
  <c r="M22" i="2"/>
  <c r="AG22" i="2" s="1"/>
  <c r="L22" i="2"/>
  <c r="K22" i="2"/>
  <c r="J22" i="2"/>
  <c r="I22" i="2"/>
  <c r="H22" i="2"/>
  <c r="AB22" i="2" s="1"/>
  <c r="G22" i="2"/>
  <c r="AA22" i="2" s="1"/>
  <c r="AU22" i="2" s="1"/>
  <c r="F22" i="2"/>
  <c r="Z22" i="2" s="1"/>
  <c r="E22" i="2"/>
  <c r="Y22" i="2" s="1"/>
  <c r="D22" i="2"/>
  <c r="C22" i="2"/>
  <c r="BU21" i="2"/>
  <c r="BQ21" i="2"/>
  <c r="BP21" i="2"/>
  <c r="BO21" i="2"/>
  <c r="BN21" i="2"/>
  <c r="BM21" i="2"/>
  <c r="BL21" i="2"/>
  <c r="BK21" i="2"/>
  <c r="BJ21" i="2"/>
  <c r="BI21" i="2"/>
  <c r="BH21" i="2"/>
  <c r="BG21" i="2"/>
  <c r="BF21" i="2"/>
  <c r="BE21" i="2"/>
  <c r="BT21" i="2" s="1"/>
  <c r="BD21" i="2"/>
  <c r="BS21" i="2" s="1"/>
  <c r="BC21" i="2"/>
  <c r="BR21" i="2" s="1"/>
  <c r="BB21" i="2"/>
  <c r="BA21" i="2"/>
  <c r="AZ21" i="2"/>
  <c r="AY21" i="2"/>
  <c r="AX21" i="2"/>
  <c r="AO21" i="2"/>
  <c r="AN21" i="2"/>
  <c r="AM21" i="2"/>
  <c r="AL21" i="2"/>
  <c r="AG21" i="2"/>
  <c r="AF21" i="2"/>
  <c r="AE21" i="2"/>
  <c r="AD21" i="2"/>
  <c r="Y21" i="2"/>
  <c r="X21" i="2"/>
  <c r="W21" i="2"/>
  <c r="AQ21" i="2" s="1"/>
  <c r="AV21" i="2" s="1"/>
  <c r="V21" i="2"/>
  <c r="AP21" i="2" s="1"/>
  <c r="U21" i="2"/>
  <c r="T21" i="2"/>
  <c r="S21" i="2"/>
  <c r="R21" i="2"/>
  <c r="Q21" i="2"/>
  <c r="AK21" i="2" s="1"/>
  <c r="P21" i="2"/>
  <c r="AJ21" i="2" s="1"/>
  <c r="O21" i="2"/>
  <c r="AI21" i="2" s="1"/>
  <c r="N21" i="2"/>
  <c r="AH21" i="2" s="1"/>
  <c r="M21" i="2"/>
  <c r="L21" i="2"/>
  <c r="K21" i="2"/>
  <c r="J21" i="2"/>
  <c r="I21" i="2"/>
  <c r="AC21" i="2" s="1"/>
  <c r="H21" i="2"/>
  <c r="AB21" i="2" s="1"/>
  <c r="G21" i="2"/>
  <c r="AA21" i="2" s="1"/>
  <c r="F21" i="2"/>
  <c r="Z21" i="2" s="1"/>
  <c r="AT21" i="2" s="1"/>
  <c r="E21" i="2"/>
  <c r="D21" i="2"/>
  <c r="C21" i="2"/>
  <c r="BV20" i="2"/>
  <c r="BU20" i="2"/>
  <c r="BQ20" i="2"/>
  <c r="BP20" i="2"/>
  <c r="BO20" i="2"/>
  <c r="BN20" i="2"/>
  <c r="BM20" i="2"/>
  <c r="BL20" i="2"/>
  <c r="BK20" i="2"/>
  <c r="BJ20" i="2"/>
  <c r="BI20" i="2"/>
  <c r="BH20" i="2"/>
  <c r="BG20" i="2"/>
  <c r="BF20" i="2"/>
  <c r="BE20" i="2"/>
  <c r="BD20" i="2"/>
  <c r="BC20" i="2"/>
  <c r="BB20" i="2"/>
  <c r="BA20" i="2"/>
  <c r="AZ20" i="2"/>
  <c r="BT20" i="2" s="1"/>
  <c r="AY20" i="2"/>
  <c r="AX20" i="2"/>
  <c r="BR20" i="2" s="1"/>
  <c r="AP20" i="2"/>
  <c r="AO20" i="2"/>
  <c r="AM20" i="2"/>
  <c r="AJ20" i="2"/>
  <c r="AH20" i="2"/>
  <c r="AG20" i="2"/>
  <c r="AE20" i="2"/>
  <c r="AB20" i="2"/>
  <c r="Z20" i="2"/>
  <c r="Y20" i="2"/>
  <c r="W20" i="2"/>
  <c r="AQ20" i="2" s="1"/>
  <c r="V20" i="2"/>
  <c r="U20" i="2"/>
  <c r="T20" i="2"/>
  <c r="AN20" i="2" s="1"/>
  <c r="S20" i="2"/>
  <c r="R20" i="2"/>
  <c r="AL20" i="2" s="1"/>
  <c r="Q20" i="2"/>
  <c r="AK20" i="2" s="1"/>
  <c r="P20" i="2"/>
  <c r="O20" i="2"/>
  <c r="AI20" i="2" s="1"/>
  <c r="N20" i="2"/>
  <c r="M20" i="2"/>
  <c r="L20" i="2"/>
  <c r="AF20" i="2" s="1"/>
  <c r="K20" i="2"/>
  <c r="J20" i="2"/>
  <c r="AD20" i="2" s="1"/>
  <c r="I20" i="2"/>
  <c r="AC20" i="2" s="1"/>
  <c r="H20" i="2"/>
  <c r="G20" i="2"/>
  <c r="AA20" i="2" s="1"/>
  <c r="F20" i="2"/>
  <c r="E20" i="2"/>
  <c r="D20" i="2"/>
  <c r="X20" i="2" s="1"/>
  <c r="AR20" i="2" s="1"/>
  <c r="C20" i="2"/>
  <c r="BQ19" i="2"/>
  <c r="BV19" i="2" s="1"/>
  <c r="BP19" i="2"/>
  <c r="BO19" i="2"/>
  <c r="BN19" i="2"/>
  <c r="BL19" i="2"/>
  <c r="BK19" i="2"/>
  <c r="BJ19" i="2"/>
  <c r="BI19" i="2"/>
  <c r="BH19" i="2"/>
  <c r="BG19" i="2"/>
  <c r="BF19" i="2"/>
  <c r="BE19" i="2"/>
  <c r="BT19" i="2" s="1"/>
  <c r="BD19" i="2"/>
  <c r="BC19" i="2"/>
  <c r="BB19" i="2"/>
  <c r="BA19" i="2"/>
  <c r="AZ19" i="2"/>
  <c r="AY19" i="2"/>
  <c r="AX19" i="2"/>
  <c r="AS19" i="2"/>
  <c r="AQ19" i="2"/>
  <c r="AP19" i="2"/>
  <c r="AN19" i="2"/>
  <c r="AK19" i="2"/>
  <c r="AI19" i="2"/>
  <c r="AH19" i="2"/>
  <c r="AF19" i="2"/>
  <c r="AC19" i="2"/>
  <c r="AA19" i="2"/>
  <c r="AU19" i="2" s="1"/>
  <c r="Z19" i="2"/>
  <c r="X19" i="2"/>
  <c r="W19" i="2"/>
  <c r="V19" i="2"/>
  <c r="U19" i="2"/>
  <c r="AO19" i="2" s="1"/>
  <c r="T19" i="2"/>
  <c r="S19" i="2"/>
  <c r="AM19" i="2" s="1"/>
  <c r="R19" i="2"/>
  <c r="AL19" i="2" s="1"/>
  <c r="Q19" i="2"/>
  <c r="P19" i="2"/>
  <c r="AJ19" i="2" s="1"/>
  <c r="O19" i="2"/>
  <c r="N19" i="2"/>
  <c r="M19" i="2"/>
  <c r="AG19" i="2" s="1"/>
  <c r="L19" i="2"/>
  <c r="K19" i="2"/>
  <c r="AE19" i="2" s="1"/>
  <c r="J19" i="2"/>
  <c r="AD19" i="2" s="1"/>
  <c r="I19" i="2"/>
  <c r="H19" i="2"/>
  <c r="AB19" i="2" s="1"/>
  <c r="G19" i="2"/>
  <c r="F19" i="2"/>
  <c r="E19" i="2"/>
  <c r="Y19" i="2" s="1"/>
  <c r="D19" i="2"/>
  <c r="C19" i="2"/>
  <c r="BQ18" i="2"/>
  <c r="BP18" i="2"/>
  <c r="BO18" i="2"/>
  <c r="BN18" i="2"/>
  <c r="BL18" i="2"/>
  <c r="BK18" i="2"/>
  <c r="BJ18" i="2"/>
  <c r="BI18" i="2"/>
  <c r="BH18" i="2"/>
  <c r="BG18" i="2"/>
  <c r="BF18" i="2"/>
  <c r="BU18" i="2" s="1"/>
  <c r="BE18" i="2"/>
  <c r="BD18" i="2"/>
  <c r="BC18" i="2"/>
  <c r="BB18" i="2"/>
  <c r="BV18" i="2" s="1"/>
  <c r="BA18" i="2"/>
  <c r="AZ18" i="2"/>
  <c r="BT18" i="2" s="1"/>
  <c r="AY18" i="2"/>
  <c r="AX18" i="2"/>
  <c r="AQ18" i="2"/>
  <c r="AO18" i="2"/>
  <c r="AL18" i="2"/>
  <c r="AJ18" i="2"/>
  <c r="AI18" i="2"/>
  <c r="AG18" i="2"/>
  <c r="AD18" i="2"/>
  <c r="AB18" i="2"/>
  <c r="AA18" i="2"/>
  <c r="Y18" i="2"/>
  <c r="W18" i="2"/>
  <c r="V18" i="2"/>
  <c r="AP18" i="2" s="1"/>
  <c r="U18" i="2"/>
  <c r="T18" i="2"/>
  <c r="AN18" i="2" s="1"/>
  <c r="S18" i="2"/>
  <c r="AM18" i="2" s="1"/>
  <c r="R18" i="2"/>
  <c r="Q18" i="2"/>
  <c r="AK18" i="2" s="1"/>
  <c r="P18" i="2"/>
  <c r="O18" i="2"/>
  <c r="N18" i="2"/>
  <c r="AH18" i="2" s="1"/>
  <c r="AR18" i="2" s="1"/>
  <c r="M18" i="2"/>
  <c r="L18" i="2"/>
  <c r="AF18" i="2" s="1"/>
  <c r="K18" i="2"/>
  <c r="AE18" i="2" s="1"/>
  <c r="J18" i="2"/>
  <c r="I18" i="2"/>
  <c r="AC18" i="2" s="1"/>
  <c r="H18" i="2"/>
  <c r="G18" i="2"/>
  <c r="F18" i="2"/>
  <c r="Z18" i="2" s="1"/>
  <c r="AT18" i="2" s="1"/>
  <c r="E18" i="2"/>
  <c r="D18" i="2"/>
  <c r="X18" i="2" s="1"/>
  <c r="C18" i="2"/>
  <c r="BQ17" i="2"/>
  <c r="BP17" i="2"/>
  <c r="BO17" i="2"/>
  <c r="BN17" i="2"/>
  <c r="BL17" i="2"/>
  <c r="BK17" i="2"/>
  <c r="BJ17" i="2"/>
  <c r="BI17" i="2"/>
  <c r="BH17" i="2"/>
  <c r="BG17" i="2"/>
  <c r="BV17" i="2" s="1"/>
  <c r="BF17" i="2"/>
  <c r="BE17" i="2"/>
  <c r="BD17" i="2"/>
  <c r="BC17" i="2"/>
  <c r="BB17" i="2"/>
  <c r="BA17" i="2"/>
  <c r="BU17" i="2" s="1"/>
  <c r="AZ17" i="2"/>
  <c r="AY17" i="2"/>
  <c r="BS17" i="2" s="1"/>
  <c r="AX17" i="2"/>
  <c r="AP17" i="2"/>
  <c r="AM17" i="2"/>
  <c r="AK17" i="2"/>
  <c r="AJ17" i="2"/>
  <c r="AI17" i="2"/>
  <c r="AH17" i="2"/>
  <c r="AE17" i="2"/>
  <c r="AC17" i="2"/>
  <c r="AB17" i="2"/>
  <c r="Z17" i="2"/>
  <c r="W17" i="2"/>
  <c r="AQ17" i="2" s="1"/>
  <c r="V17" i="2"/>
  <c r="U17" i="2"/>
  <c r="AO17" i="2" s="1"/>
  <c r="T17" i="2"/>
  <c r="AN17" i="2" s="1"/>
  <c r="S17" i="2"/>
  <c r="R17" i="2"/>
  <c r="AL17" i="2" s="1"/>
  <c r="Q17" i="2"/>
  <c r="P17" i="2"/>
  <c r="O17" i="2"/>
  <c r="N17" i="2"/>
  <c r="M17" i="2"/>
  <c r="AG17" i="2" s="1"/>
  <c r="L17" i="2"/>
  <c r="AF17" i="2" s="1"/>
  <c r="K17" i="2"/>
  <c r="J17" i="2"/>
  <c r="AD17" i="2" s="1"/>
  <c r="I17" i="2"/>
  <c r="H17" i="2"/>
  <c r="G17" i="2"/>
  <c r="AA17" i="2" s="1"/>
  <c r="AU17" i="2" s="1"/>
  <c r="F17" i="2"/>
  <c r="E17" i="2"/>
  <c r="Y17" i="2" s="1"/>
  <c r="AS17" i="2" s="1"/>
  <c r="D17" i="2"/>
  <c r="X17" i="2" s="1"/>
  <c r="AR17" i="2" s="1"/>
  <c r="C17" i="2"/>
  <c r="BQ16" i="2"/>
  <c r="BP16" i="2"/>
  <c r="BO16" i="2"/>
  <c r="BN16" i="2"/>
  <c r="BL16" i="2"/>
  <c r="BK16" i="2"/>
  <c r="BJ16" i="2"/>
  <c r="BT16" i="2" s="1"/>
  <c r="BI16" i="2"/>
  <c r="BH16" i="2"/>
  <c r="BG16" i="2"/>
  <c r="BF16" i="2"/>
  <c r="BE16" i="2"/>
  <c r="BD16" i="2"/>
  <c r="BC16" i="2"/>
  <c r="BB16" i="2"/>
  <c r="BV16" i="2" s="1"/>
  <c r="BA16" i="2"/>
  <c r="AZ16" i="2"/>
  <c r="AY16" i="2"/>
  <c r="BS16" i="2" s="1"/>
  <c r="AX16" i="2"/>
  <c r="AQ16" i="2"/>
  <c r="AP16" i="2"/>
  <c r="AL16" i="2"/>
  <c r="AK16" i="2"/>
  <c r="AJ16" i="2"/>
  <c r="AI16" i="2"/>
  <c r="AH16" i="2"/>
  <c r="AC16" i="2"/>
  <c r="AB16" i="2"/>
  <c r="AV16" i="2" s="1"/>
  <c r="AA16" i="2"/>
  <c r="W16" i="2"/>
  <c r="V16" i="2"/>
  <c r="U16" i="2"/>
  <c r="AO16" i="2" s="1"/>
  <c r="T16" i="2"/>
  <c r="AN16" i="2" s="1"/>
  <c r="S16" i="2"/>
  <c r="AM16" i="2" s="1"/>
  <c r="R16" i="2"/>
  <c r="Q16" i="2"/>
  <c r="P16" i="2"/>
  <c r="O16" i="2"/>
  <c r="N16" i="2"/>
  <c r="M16" i="2"/>
  <c r="AG16" i="2" s="1"/>
  <c r="L16" i="2"/>
  <c r="AF16" i="2" s="1"/>
  <c r="K16" i="2"/>
  <c r="AE16" i="2" s="1"/>
  <c r="J16" i="2"/>
  <c r="AD16" i="2" s="1"/>
  <c r="I16" i="2"/>
  <c r="H16" i="2"/>
  <c r="G16" i="2"/>
  <c r="F16" i="2"/>
  <c r="Z16" i="2" s="1"/>
  <c r="AT16" i="2" s="1"/>
  <c r="E16" i="2"/>
  <c r="Y16" i="2" s="1"/>
  <c r="D16" i="2"/>
  <c r="X16" i="2" s="1"/>
  <c r="AR16" i="2" s="1"/>
  <c r="C16" i="2"/>
  <c r="BQ15" i="2"/>
  <c r="BP15" i="2"/>
  <c r="BO15" i="2"/>
  <c r="BN15" i="2"/>
  <c r="BL15" i="2"/>
  <c r="BK15" i="2"/>
  <c r="BJ15" i="2"/>
  <c r="BI15" i="2"/>
  <c r="BH15" i="2"/>
  <c r="BG15" i="2"/>
  <c r="BF15" i="2"/>
  <c r="BE15" i="2"/>
  <c r="BD15" i="2"/>
  <c r="BC15" i="2"/>
  <c r="BB15" i="2"/>
  <c r="BA15" i="2"/>
  <c r="BU15" i="2" s="1"/>
  <c r="AZ15" i="2"/>
  <c r="AY15" i="2"/>
  <c r="BS15" i="2" s="1"/>
  <c r="AX15" i="2"/>
  <c r="AQ15" i="2"/>
  <c r="AP15" i="2"/>
  <c r="AJ15" i="2"/>
  <c r="AI15" i="2"/>
  <c r="AH15" i="2"/>
  <c r="AB15" i="2"/>
  <c r="AA15" i="2"/>
  <c r="Z15" i="2"/>
  <c r="W15" i="2"/>
  <c r="V15" i="2"/>
  <c r="U15" i="2"/>
  <c r="AO15" i="2" s="1"/>
  <c r="T15" i="2"/>
  <c r="AN15" i="2" s="1"/>
  <c r="S15" i="2"/>
  <c r="AM15" i="2" s="1"/>
  <c r="R15" i="2"/>
  <c r="AL15" i="2" s="1"/>
  <c r="Q15" i="2"/>
  <c r="AK15" i="2" s="1"/>
  <c r="P15" i="2"/>
  <c r="O15" i="2"/>
  <c r="N15" i="2"/>
  <c r="M15" i="2"/>
  <c r="AG15" i="2" s="1"/>
  <c r="L15" i="2"/>
  <c r="AF15" i="2" s="1"/>
  <c r="K15" i="2"/>
  <c r="AE15" i="2" s="1"/>
  <c r="J15" i="2"/>
  <c r="AD15" i="2" s="1"/>
  <c r="I15" i="2"/>
  <c r="AC15" i="2" s="1"/>
  <c r="H15" i="2"/>
  <c r="G15" i="2"/>
  <c r="F15" i="2"/>
  <c r="E15" i="2"/>
  <c r="Y15" i="2" s="1"/>
  <c r="D15" i="2"/>
  <c r="X15" i="2" s="1"/>
  <c r="C15" i="2"/>
  <c r="BQ14" i="2"/>
  <c r="BP14" i="2"/>
  <c r="BO14" i="2"/>
  <c r="BN14" i="2"/>
  <c r="BL14" i="2"/>
  <c r="BK14" i="2"/>
  <c r="BJ14" i="2"/>
  <c r="BI14" i="2"/>
  <c r="BH14" i="2"/>
  <c r="BG14" i="2"/>
  <c r="BF14" i="2"/>
  <c r="BE14" i="2"/>
  <c r="BD14" i="2"/>
  <c r="BC14" i="2"/>
  <c r="BB14" i="2"/>
  <c r="BV14" i="2" s="1"/>
  <c r="BA14" i="2"/>
  <c r="BU14" i="2" s="1"/>
  <c r="AZ14" i="2"/>
  <c r="BT14" i="2" s="1"/>
  <c r="AY14" i="2"/>
  <c r="BS14" i="2" s="1"/>
  <c r="AX14" i="2"/>
  <c r="AQ14" i="2"/>
  <c r="AP14" i="2"/>
  <c r="AK14" i="2"/>
  <c r="AJ14" i="2"/>
  <c r="AI14" i="2"/>
  <c r="AH14" i="2"/>
  <c r="AC14" i="2"/>
  <c r="AB14" i="2"/>
  <c r="AA14" i="2"/>
  <c r="W14" i="2"/>
  <c r="V14" i="2"/>
  <c r="U14" i="2"/>
  <c r="AO14" i="2" s="1"/>
  <c r="T14" i="2"/>
  <c r="AN14" i="2" s="1"/>
  <c r="S14" i="2"/>
  <c r="AM14" i="2" s="1"/>
  <c r="R14" i="2"/>
  <c r="AL14" i="2" s="1"/>
  <c r="Q14" i="2"/>
  <c r="P14" i="2"/>
  <c r="O14" i="2"/>
  <c r="N14" i="2"/>
  <c r="M14" i="2"/>
  <c r="AG14" i="2" s="1"/>
  <c r="L14" i="2"/>
  <c r="AF14" i="2" s="1"/>
  <c r="K14" i="2"/>
  <c r="AE14" i="2" s="1"/>
  <c r="J14" i="2"/>
  <c r="AD14" i="2" s="1"/>
  <c r="I14" i="2"/>
  <c r="H14" i="2"/>
  <c r="G14" i="2"/>
  <c r="F14" i="2"/>
  <c r="Z14" i="2" s="1"/>
  <c r="E14" i="2"/>
  <c r="Y14" i="2" s="1"/>
  <c r="D14" i="2"/>
  <c r="X14" i="2" s="1"/>
  <c r="C14" i="2"/>
  <c r="BQ13" i="2"/>
  <c r="BP13" i="2"/>
  <c r="BO13" i="2"/>
  <c r="BN13" i="2"/>
  <c r="BL13" i="2"/>
  <c r="BK13" i="2"/>
  <c r="BJ13" i="2"/>
  <c r="BI13" i="2"/>
  <c r="BH13" i="2"/>
  <c r="BG13" i="2"/>
  <c r="BF13" i="2"/>
  <c r="BE13" i="2"/>
  <c r="BD13" i="2"/>
  <c r="BC13" i="2"/>
  <c r="BB13" i="2"/>
  <c r="BV13" i="2" s="1"/>
  <c r="BA13" i="2"/>
  <c r="BU13" i="2" s="1"/>
  <c r="AZ13" i="2"/>
  <c r="BT13" i="2" s="1"/>
  <c r="AY13" i="2"/>
  <c r="BS13" i="2" s="1"/>
  <c r="AX13" i="2"/>
  <c r="AQ13" i="2"/>
  <c r="AL13" i="2"/>
  <c r="AK13" i="2"/>
  <c r="AJ13" i="2"/>
  <c r="AI13" i="2"/>
  <c r="AD13" i="2"/>
  <c r="AC13" i="2"/>
  <c r="AB13" i="2"/>
  <c r="W13" i="2"/>
  <c r="V13" i="2"/>
  <c r="AP13" i="2" s="1"/>
  <c r="U13" i="2"/>
  <c r="AO13" i="2" s="1"/>
  <c r="T13" i="2"/>
  <c r="AN13" i="2" s="1"/>
  <c r="S13" i="2"/>
  <c r="AM13" i="2" s="1"/>
  <c r="R13" i="2"/>
  <c r="Q13" i="2"/>
  <c r="P13" i="2"/>
  <c r="O13" i="2"/>
  <c r="N13" i="2"/>
  <c r="AH13" i="2" s="1"/>
  <c r="M13" i="2"/>
  <c r="AG13" i="2" s="1"/>
  <c r="L13" i="2"/>
  <c r="AF13" i="2" s="1"/>
  <c r="K13" i="2"/>
  <c r="AE13" i="2" s="1"/>
  <c r="J13" i="2"/>
  <c r="I13" i="2"/>
  <c r="H13" i="2"/>
  <c r="G13" i="2"/>
  <c r="AA13" i="2" s="1"/>
  <c r="AU13" i="2" s="1"/>
  <c r="F13" i="2"/>
  <c r="Z13" i="2" s="1"/>
  <c r="E13" i="2"/>
  <c r="Y13" i="2" s="1"/>
  <c r="AS13" i="2" s="1"/>
  <c r="D13" i="2"/>
  <c r="X13" i="2" s="1"/>
  <c r="C13" i="2"/>
  <c r="BQ12" i="2"/>
  <c r="BQ25" i="2" s="1"/>
  <c r="BP12" i="2"/>
  <c r="BO12" i="2"/>
  <c r="BN12" i="2"/>
  <c r="BL12" i="2"/>
  <c r="BK12" i="2"/>
  <c r="BJ12" i="2"/>
  <c r="BI12" i="2"/>
  <c r="BS12" i="2" s="1"/>
  <c r="BH12" i="2"/>
  <c r="BG12" i="2"/>
  <c r="BF12" i="2"/>
  <c r="BE12" i="2"/>
  <c r="BD12" i="2"/>
  <c r="BC12" i="2"/>
  <c r="BB12" i="2"/>
  <c r="BV12" i="2" s="1"/>
  <c r="BA12" i="2"/>
  <c r="BU12" i="2" s="1"/>
  <c r="AZ12" i="2"/>
  <c r="BT12" i="2" s="1"/>
  <c r="AY12" i="2"/>
  <c r="AX12" i="2"/>
  <c r="AM12" i="2"/>
  <c r="AL12" i="2"/>
  <c r="AK12" i="2"/>
  <c r="AJ12" i="2"/>
  <c r="AE12" i="2"/>
  <c r="AD12" i="2"/>
  <c r="AC12" i="2"/>
  <c r="W12" i="2"/>
  <c r="AQ12" i="2" s="1"/>
  <c r="V12" i="2"/>
  <c r="AP12" i="2" s="1"/>
  <c r="U12" i="2"/>
  <c r="AO12" i="2" s="1"/>
  <c r="T12" i="2"/>
  <c r="AN12" i="2" s="1"/>
  <c r="S12" i="2"/>
  <c r="R12" i="2"/>
  <c r="Q12" i="2"/>
  <c r="P12" i="2"/>
  <c r="O12" i="2"/>
  <c r="AI12" i="2" s="1"/>
  <c r="N12" i="2"/>
  <c r="AH12" i="2" s="1"/>
  <c r="M12" i="2"/>
  <c r="AG12" i="2" s="1"/>
  <c r="L12" i="2"/>
  <c r="AF12" i="2" s="1"/>
  <c r="K12" i="2"/>
  <c r="J12" i="2"/>
  <c r="I12" i="2"/>
  <c r="H12" i="2"/>
  <c r="AB12" i="2" s="1"/>
  <c r="G12" i="2"/>
  <c r="AA12" i="2" s="1"/>
  <c r="F12" i="2"/>
  <c r="Z12" i="2" s="1"/>
  <c r="AT12" i="2" s="1"/>
  <c r="E12" i="2"/>
  <c r="Y12" i="2" s="1"/>
  <c r="D12" i="2"/>
  <c r="X12" i="2" s="1"/>
  <c r="C12" i="2"/>
  <c r="BS11" i="2"/>
  <c r="BQ11" i="2"/>
  <c r="BP11" i="2"/>
  <c r="BO11" i="2"/>
  <c r="BN11" i="2"/>
  <c r="BL11" i="2"/>
  <c r="BK11" i="2"/>
  <c r="BJ11" i="2"/>
  <c r="BT11" i="2" s="1"/>
  <c r="BI11" i="2"/>
  <c r="BH11" i="2"/>
  <c r="BG11" i="2"/>
  <c r="BF11" i="2"/>
  <c r="BE11" i="2"/>
  <c r="BD11" i="2"/>
  <c r="BC11" i="2"/>
  <c r="BB11" i="2"/>
  <c r="BV11" i="2" s="1"/>
  <c r="BA11" i="2"/>
  <c r="BU11" i="2" s="1"/>
  <c r="AZ11" i="2"/>
  <c r="AY11" i="2"/>
  <c r="AX11" i="2"/>
  <c r="AN11" i="2"/>
  <c r="AM11" i="2"/>
  <c r="AL11" i="2"/>
  <c r="AK11" i="2"/>
  <c r="AF11" i="2"/>
  <c r="AE11" i="2"/>
  <c r="AD11" i="2"/>
  <c r="AC11" i="2"/>
  <c r="X11" i="2"/>
  <c r="AR11" i="2" s="1"/>
  <c r="W11" i="2"/>
  <c r="AQ11" i="2" s="1"/>
  <c r="V11" i="2"/>
  <c r="AP11" i="2" s="1"/>
  <c r="U11" i="2"/>
  <c r="AO11" i="2" s="1"/>
  <c r="T11" i="2"/>
  <c r="S11" i="2"/>
  <c r="R11" i="2"/>
  <c r="Q11" i="2"/>
  <c r="P11" i="2"/>
  <c r="AJ11" i="2" s="1"/>
  <c r="O11" i="2"/>
  <c r="AI11" i="2" s="1"/>
  <c r="N11" i="2"/>
  <c r="AH11" i="2" s="1"/>
  <c r="M11" i="2"/>
  <c r="AG11" i="2" s="1"/>
  <c r="L11" i="2"/>
  <c r="K11" i="2"/>
  <c r="J11" i="2"/>
  <c r="I11" i="2"/>
  <c r="H11" i="2"/>
  <c r="AB11" i="2" s="1"/>
  <c r="AV11" i="2" s="1"/>
  <c r="G11" i="2"/>
  <c r="AA11" i="2" s="1"/>
  <c r="F11" i="2"/>
  <c r="Z11" i="2" s="1"/>
  <c r="E11" i="2"/>
  <c r="Y11" i="2" s="1"/>
  <c r="AS11" i="2" s="1"/>
  <c r="D11" i="2"/>
  <c r="C11" i="2"/>
  <c r="BT10" i="2"/>
  <c r="BS10" i="2"/>
  <c r="BQ10" i="2"/>
  <c r="BP10" i="2"/>
  <c r="BO10" i="2"/>
  <c r="BN10" i="2"/>
  <c r="BM10" i="2"/>
  <c r="BM11" i="2" s="1"/>
  <c r="BL10" i="2"/>
  <c r="BL25" i="2" s="1"/>
  <c r="BK10" i="2"/>
  <c r="BK25" i="2" s="1"/>
  <c r="BJ10" i="2"/>
  <c r="BI10" i="2"/>
  <c r="BI25" i="2" s="1"/>
  <c r="BH10" i="2"/>
  <c r="BG10" i="2"/>
  <c r="BF10" i="2"/>
  <c r="BE10" i="2"/>
  <c r="BE25" i="2" s="1"/>
  <c r="BD10" i="2"/>
  <c r="BD25" i="2" s="1"/>
  <c r="BC10" i="2"/>
  <c r="BC25" i="2" s="1"/>
  <c r="BB10" i="2"/>
  <c r="BV10" i="2" s="1"/>
  <c r="BA10" i="2"/>
  <c r="BA25" i="2" s="1"/>
  <c r="AZ10" i="2"/>
  <c r="AY10" i="2"/>
  <c r="AX10" i="2"/>
  <c r="AO10" i="2"/>
  <c r="AN10" i="2"/>
  <c r="AM10" i="2"/>
  <c r="AL10" i="2"/>
  <c r="AG10" i="2"/>
  <c r="AF10" i="2"/>
  <c r="AE10" i="2"/>
  <c r="AD10" i="2"/>
  <c r="Y10" i="2"/>
  <c r="X10" i="2"/>
  <c r="W10" i="2"/>
  <c r="W25" i="2" s="1"/>
  <c r="V10" i="2"/>
  <c r="AP10" i="2" s="1"/>
  <c r="U10" i="2"/>
  <c r="U25" i="2" s="1"/>
  <c r="T10" i="2"/>
  <c r="S10" i="2"/>
  <c r="R10" i="2"/>
  <c r="Q10" i="2"/>
  <c r="Q25" i="2" s="1"/>
  <c r="P10" i="2"/>
  <c r="P25" i="2" s="1"/>
  <c r="O10" i="2"/>
  <c r="O25" i="2" s="1"/>
  <c r="N10" i="2"/>
  <c r="AH10" i="2" s="1"/>
  <c r="M10" i="2"/>
  <c r="M25" i="2" s="1"/>
  <c r="L10" i="2"/>
  <c r="K10" i="2"/>
  <c r="J10" i="2"/>
  <c r="I10" i="2"/>
  <c r="I25" i="2" s="1"/>
  <c r="H10" i="2"/>
  <c r="H25" i="2" s="1"/>
  <c r="G10" i="2"/>
  <c r="G25" i="2" s="1"/>
  <c r="F10" i="2"/>
  <c r="Z10" i="2" s="1"/>
  <c r="E10" i="2"/>
  <c r="D10" i="2"/>
  <c r="C10" i="2"/>
  <c r="AU15" i="2" l="1"/>
  <c r="AT11" i="2"/>
  <c r="AU11" i="2"/>
  <c r="AS12" i="2"/>
  <c r="AT13" i="2"/>
  <c r="AT14" i="2"/>
  <c r="AS15" i="2"/>
  <c r="AS16" i="2"/>
  <c r="AW11" i="2"/>
  <c r="AH25" i="2"/>
  <c r="C82" i="2" s="1"/>
  <c r="AV13" i="2"/>
  <c r="AU14" i="2"/>
  <c r="Z25" i="2"/>
  <c r="E80" i="2" s="1"/>
  <c r="AP25" i="2"/>
  <c r="F83" i="2" s="1"/>
  <c r="AU12" i="2"/>
  <c r="AV12" i="2"/>
  <c r="AV14" i="2"/>
  <c r="AT15" i="2"/>
  <c r="AV15" i="2"/>
  <c r="AR13" i="2"/>
  <c r="AW13" i="2" s="1"/>
  <c r="AR14" i="2"/>
  <c r="AW14" i="2" s="1"/>
  <c r="BM12" i="2"/>
  <c r="BR11" i="2"/>
  <c r="BW11" i="2" s="1"/>
  <c r="AR12" i="2"/>
  <c r="AW12" i="2" s="1"/>
  <c r="AS14" i="2"/>
  <c r="AR15" i="2"/>
  <c r="AU21" i="2"/>
  <c r="AV22" i="2"/>
  <c r="AR22" i="2"/>
  <c r="AU24" i="2"/>
  <c r="AH32" i="2"/>
  <c r="S37" i="2"/>
  <c r="C84" i="2" s="1"/>
  <c r="V37" i="2"/>
  <c r="F84" i="2" s="1"/>
  <c r="AE25" i="2"/>
  <c r="E81" i="2" s="1"/>
  <c r="AM25" i="2"/>
  <c r="C83" i="2" s="1"/>
  <c r="AF25" i="2"/>
  <c r="F81" i="2" s="1"/>
  <c r="AN25" i="2"/>
  <c r="D83" i="2" s="1"/>
  <c r="AG25" i="2"/>
  <c r="G81" i="2" s="1"/>
  <c r="BT15" i="2"/>
  <c r="AT17" i="2"/>
  <c r="BS19" i="2"/>
  <c r="AU20" i="2"/>
  <c r="AR21" i="2"/>
  <c r="AW21" i="2" s="1"/>
  <c r="BV21" i="2"/>
  <c r="BW21" i="2" s="1"/>
  <c r="AR23" i="2"/>
  <c r="T32" i="2"/>
  <c r="E37" i="2"/>
  <c r="AB32" i="2"/>
  <c r="AB37" i="2" s="1"/>
  <c r="G85" i="2" s="1"/>
  <c r="M37" i="2"/>
  <c r="BE37" i="2"/>
  <c r="AJ35" i="2"/>
  <c r="BU10" i="2"/>
  <c r="J25" i="2"/>
  <c r="AX25" i="2"/>
  <c r="BF25" i="2"/>
  <c r="BN25" i="2"/>
  <c r="BU16" i="2"/>
  <c r="BT17" i="2"/>
  <c r="BT25" i="2" s="1"/>
  <c r="AS18" i="2"/>
  <c r="AW18" i="2" s="1"/>
  <c r="BS18" i="2"/>
  <c r="BS25" i="2" s="1"/>
  <c r="AS20" i="2"/>
  <c r="AW20" i="2" s="1"/>
  <c r="AS21" i="2"/>
  <c r="AS23" i="2"/>
  <c r="BW23" i="2"/>
  <c r="F37" i="2"/>
  <c r="N37" i="2"/>
  <c r="AC37" i="2"/>
  <c r="AI35" i="2"/>
  <c r="BF35" i="2"/>
  <c r="BF37" i="2" s="1"/>
  <c r="Y25" i="2"/>
  <c r="D80" i="2" s="1"/>
  <c r="AO25" i="2"/>
  <c r="E83" i="2" s="1"/>
  <c r="K25" i="2"/>
  <c r="BV15" i="2"/>
  <c r="BV25" i="2" s="1"/>
  <c r="AV17" i="2"/>
  <c r="AW17" i="2" s="1"/>
  <c r="BU19" i="2"/>
  <c r="AT20" i="2"/>
  <c r="BS24" i="2"/>
  <c r="G37" i="2"/>
  <c r="O37" i="2"/>
  <c r="AD37" i="2"/>
  <c r="AI34" i="2"/>
  <c r="BE34" i="2"/>
  <c r="E25" i="2"/>
  <c r="U37" i="2"/>
  <c r="E84" i="2" s="1"/>
  <c r="X25" i="2"/>
  <c r="C80" i="2" s="1"/>
  <c r="AY25" i="2"/>
  <c r="BO25" i="2"/>
  <c r="D25" i="2"/>
  <c r="L25" i="2"/>
  <c r="T25" i="2"/>
  <c r="AB10" i="2"/>
  <c r="AJ10" i="2"/>
  <c r="AJ25" i="2" s="1"/>
  <c r="E82" i="2" s="1"/>
  <c r="AZ25" i="2"/>
  <c r="BH25" i="2"/>
  <c r="BP25" i="2"/>
  <c r="AU18" i="2"/>
  <c r="AV19" i="2"/>
  <c r="AR19" i="2"/>
  <c r="AV20" i="2"/>
  <c r="BS20" i="2"/>
  <c r="AU23" i="2"/>
  <c r="H37" i="2"/>
  <c r="AL34" i="2"/>
  <c r="AK35" i="2"/>
  <c r="R25" i="2"/>
  <c r="G66" i="2"/>
  <c r="F66" i="2"/>
  <c r="E66" i="2"/>
  <c r="D66" i="2"/>
  <c r="C66" i="2"/>
  <c r="S25" i="2"/>
  <c r="AA10" i="2"/>
  <c r="AI10" i="2"/>
  <c r="AI25" i="2" s="1"/>
  <c r="D82" i="2" s="1"/>
  <c r="AQ10" i="2"/>
  <c r="AQ25" i="2" s="1"/>
  <c r="G83" i="2" s="1"/>
  <c r="BG25" i="2"/>
  <c r="I81" i="2" s="1"/>
  <c r="AC10" i="2"/>
  <c r="AC25" i="2" s="1"/>
  <c r="C81" i="2" s="1"/>
  <c r="H81" i="2" s="1"/>
  <c r="AK10" i="2"/>
  <c r="AK25" i="2" s="1"/>
  <c r="F82" i="2" s="1"/>
  <c r="AV18" i="2"/>
  <c r="AT19" i="2"/>
  <c r="AS22" i="2"/>
  <c r="BU22" i="2"/>
  <c r="BW22" i="2" s="1"/>
  <c r="AV23" i="2"/>
  <c r="AR24" i="2"/>
  <c r="AW24" i="2" s="1"/>
  <c r="AK32" i="2"/>
  <c r="AT37" i="2"/>
  <c r="BD33" i="2"/>
  <c r="AL35" i="2"/>
  <c r="AI36" i="2"/>
  <c r="AO37" i="2"/>
  <c r="BD36" i="2"/>
  <c r="F25" i="2"/>
  <c r="N25" i="2"/>
  <c r="V25" i="2"/>
  <c r="AD25" i="2"/>
  <c r="D81" i="2" s="1"/>
  <c r="AL25" i="2"/>
  <c r="G82" i="2" s="1"/>
  <c r="BB25" i="2"/>
  <c r="BJ25" i="2"/>
  <c r="BR10" i="2"/>
  <c r="AU16" i="2"/>
  <c r="AW16" i="2" s="1"/>
  <c r="BW20" i="2"/>
  <c r="AT22" i="2"/>
  <c r="BV24" i="2"/>
  <c r="BW24" i="2"/>
  <c r="Y37" i="2"/>
  <c r="D85" i="2" s="1"/>
  <c r="AG37" i="2"/>
  <c r="AM37" i="2"/>
  <c r="AU37" i="2"/>
  <c r="AI33" i="2"/>
  <c r="AJ34" i="2"/>
  <c r="AH36" i="2"/>
  <c r="AK36" i="2"/>
  <c r="BB32" i="2"/>
  <c r="BB37" i="2" s="1"/>
  <c r="K37" i="2"/>
  <c r="AQ37" i="2"/>
  <c r="M96" i="2"/>
  <c r="W32" i="2"/>
  <c r="AE32" i="2"/>
  <c r="AE37" i="2" s="1"/>
  <c r="BC32" i="2"/>
  <c r="BC37" i="2" s="1"/>
  <c r="X33" i="2"/>
  <c r="AH33" i="2" s="1"/>
  <c r="AF33" i="2"/>
  <c r="AF37" i="2" s="1"/>
  <c r="D37" i="2"/>
  <c r="L37" i="2"/>
  <c r="N96" i="2"/>
  <c r="K116" i="2"/>
  <c r="K118" i="2"/>
  <c r="K120" i="2"/>
  <c r="K122" i="2"/>
  <c r="K124" i="2"/>
  <c r="BD32" i="2"/>
  <c r="P96" i="2"/>
  <c r="L116" i="2"/>
  <c r="L118" i="2"/>
  <c r="L120" i="2"/>
  <c r="L122" i="2"/>
  <c r="L124" i="2"/>
  <c r="Q96" i="2"/>
  <c r="M116" i="2"/>
  <c r="M118" i="2"/>
  <c r="M120" i="2"/>
  <c r="M122" i="2"/>
  <c r="M124" i="2"/>
  <c r="K115" i="2"/>
  <c r="K117" i="2"/>
  <c r="K119" i="2"/>
  <c r="K121" i="2"/>
  <c r="K123" i="2"/>
  <c r="L125" i="2"/>
  <c r="M125" i="2"/>
  <c r="K125" i="2"/>
  <c r="M126" i="2"/>
  <c r="K126" i="2"/>
  <c r="O96" i="2"/>
  <c r="M121" i="2"/>
  <c r="M123" i="2"/>
  <c r="D15" i="9"/>
  <c r="B7" i="9" s="1"/>
  <c r="D19" i="9"/>
  <c r="D23" i="9"/>
  <c r="D27" i="9"/>
  <c r="D31" i="9"/>
  <c r="D35" i="9"/>
  <c r="D39" i="9"/>
  <c r="D43" i="9"/>
  <c r="D47" i="9"/>
  <c r="D51" i="9"/>
  <c r="D55" i="9"/>
  <c r="D59" i="9"/>
  <c r="D63" i="9"/>
  <c r="D16" i="9"/>
  <c r="D20" i="9"/>
  <c r="D24" i="9"/>
  <c r="D28" i="9"/>
  <c r="D32" i="9"/>
  <c r="D36" i="9"/>
  <c r="D40" i="9"/>
  <c r="D44" i="9"/>
  <c r="D48" i="9"/>
  <c r="D52" i="9"/>
  <c r="D56" i="9"/>
  <c r="D60" i="9"/>
  <c r="D64" i="9"/>
  <c r="D17" i="9"/>
  <c r="D21" i="9"/>
  <c r="D25" i="9"/>
  <c r="D29" i="9"/>
  <c r="D33" i="9"/>
  <c r="D37" i="9"/>
  <c r="D41" i="9"/>
  <c r="D45" i="9"/>
  <c r="D49" i="9"/>
  <c r="D53" i="9"/>
  <c r="D57" i="9"/>
  <c r="D61" i="9"/>
  <c r="M102" i="2" l="1"/>
  <c r="H83" i="2"/>
  <c r="BM13" i="2"/>
  <c r="BR12" i="2"/>
  <c r="BW12" i="2" s="1"/>
  <c r="AW19" i="2"/>
  <c r="AB25" i="2"/>
  <c r="G80" i="2" s="1"/>
  <c r="AV10" i="2"/>
  <c r="X37" i="2"/>
  <c r="C85" i="2" s="1"/>
  <c r="H85" i="2" s="1"/>
  <c r="AA25" i="2"/>
  <c r="F80" i="2" s="1"/>
  <c r="AU10" i="2"/>
  <c r="AJ32" i="2"/>
  <c r="AJ37" i="2" s="1"/>
  <c r="E65" i="2" s="1"/>
  <c r="N102" i="2"/>
  <c r="AK33" i="2"/>
  <c r="W37" i="2"/>
  <c r="G84" i="2" s="1"/>
  <c r="H84" i="2" s="1"/>
  <c r="AL32" i="2"/>
  <c r="AL37" i="2" s="1"/>
  <c r="G65" i="2" s="1"/>
  <c r="AS10" i="2"/>
  <c r="I80" i="2"/>
  <c r="AH37" i="2"/>
  <c r="C65" i="2" s="1"/>
  <c r="AW15" i="2"/>
  <c r="H82" i="2"/>
  <c r="AK37" i="2"/>
  <c r="F65" i="2" s="1"/>
  <c r="I82" i="2"/>
  <c r="AI32" i="2"/>
  <c r="AI37" i="2" s="1"/>
  <c r="D65" i="2" s="1"/>
  <c r="T37" i="2"/>
  <c r="D84" i="2" s="1"/>
  <c r="D79" i="2" s="1"/>
  <c r="BW10" i="2"/>
  <c r="BU25" i="2"/>
  <c r="AW23" i="2"/>
  <c r="AW22" i="2"/>
  <c r="AT10" i="2"/>
  <c r="BD37" i="2"/>
  <c r="H66" i="2"/>
  <c r="AR10" i="2"/>
  <c r="E79" i="2"/>
  <c r="O102" i="2"/>
  <c r="F79" i="2" l="1"/>
  <c r="P102" i="2"/>
  <c r="BM14" i="2"/>
  <c r="BR13" i="2"/>
  <c r="H65" i="2"/>
  <c r="C79" i="2"/>
  <c r="AV25" i="2"/>
  <c r="G64" i="2"/>
  <c r="H80" i="2"/>
  <c r="H79" i="2" s="1"/>
  <c r="G79" i="2"/>
  <c r="Q102" i="2"/>
  <c r="AT25" i="2"/>
  <c r="E64" i="2"/>
  <c r="AS25" i="2"/>
  <c r="D64" i="2"/>
  <c r="AR25" i="2"/>
  <c r="AW10" i="2"/>
  <c r="AW25" i="2" s="1"/>
  <c r="B3" i="9" s="1"/>
  <c r="C64" i="2"/>
  <c r="AU25" i="2"/>
  <c r="F64" i="2"/>
  <c r="B5" i="9" l="1"/>
  <c r="K18" i="9"/>
  <c r="K34" i="9"/>
  <c r="K50" i="9"/>
  <c r="K65" i="9"/>
  <c r="K22" i="9"/>
  <c r="K38" i="9"/>
  <c r="K54" i="9"/>
  <c r="K42" i="9"/>
  <c r="K58" i="9"/>
  <c r="K14" i="9"/>
  <c r="K30" i="9"/>
  <c r="K46" i="9"/>
  <c r="K62" i="9"/>
  <c r="K26" i="9"/>
  <c r="B8" i="9"/>
  <c r="K35" i="9"/>
  <c r="K63" i="9"/>
  <c r="K23" i="9"/>
  <c r="K43" i="9"/>
  <c r="K60" i="9"/>
  <c r="K20" i="9"/>
  <c r="K17" i="9"/>
  <c r="K31" i="9"/>
  <c r="K45" i="9"/>
  <c r="K33" i="9"/>
  <c r="K52" i="9"/>
  <c r="K51" i="9"/>
  <c r="K47" i="9"/>
  <c r="K55" i="9"/>
  <c r="K53" i="9"/>
  <c r="K32" i="9"/>
  <c r="K64" i="9"/>
  <c r="K21" i="9"/>
  <c r="K56" i="9"/>
  <c r="K61" i="9"/>
  <c r="K40" i="9"/>
  <c r="K19" i="9"/>
  <c r="K28" i="9"/>
  <c r="K49" i="9"/>
  <c r="K39" i="9"/>
  <c r="K41" i="9"/>
  <c r="K15" i="9"/>
  <c r="K37" i="9"/>
  <c r="K25" i="9"/>
  <c r="K24" i="9"/>
  <c r="K29" i="9"/>
  <c r="K57" i="9"/>
  <c r="K59" i="9"/>
  <c r="K27" i="9"/>
  <c r="K48" i="9"/>
  <c r="K16" i="9"/>
  <c r="K44" i="9"/>
  <c r="K36" i="9"/>
  <c r="D69" i="2"/>
  <c r="D63" i="2"/>
  <c r="F63" i="2"/>
  <c r="BW13" i="2"/>
  <c r="G63" i="2"/>
  <c r="G69" i="2" s="1"/>
  <c r="BM15" i="2"/>
  <c r="BR14" i="2"/>
  <c r="BW14" i="2" s="1"/>
  <c r="E63" i="2"/>
  <c r="H64" i="2"/>
  <c r="C63" i="2"/>
  <c r="BM16" i="2" l="1"/>
  <c r="BR15" i="2"/>
  <c r="BW15" i="2" s="1"/>
  <c r="C71" i="2"/>
  <c r="C70" i="2"/>
  <c r="G71" i="2"/>
  <c r="G70" i="2"/>
  <c r="C69" i="2"/>
  <c r="H63" i="2"/>
  <c r="E71" i="2"/>
  <c r="E70" i="2"/>
  <c r="F71" i="2"/>
  <c r="F70" i="2"/>
  <c r="E69" i="2"/>
  <c r="F69" i="2"/>
  <c r="D71" i="2"/>
  <c r="D70" i="2"/>
  <c r="H71" i="2" l="1"/>
  <c r="H70" i="2"/>
  <c r="H69" i="2"/>
  <c r="BM17" i="2"/>
  <c r="BR16" i="2"/>
  <c r="BW16" i="2" l="1"/>
  <c r="BM18" i="2"/>
  <c r="BR17" i="2"/>
  <c r="BW17" i="2" s="1"/>
  <c r="BM19" i="2" l="1"/>
  <c r="BR18" i="2"/>
  <c r="BW18" i="2" s="1"/>
  <c r="BR19" i="2" l="1"/>
  <c r="BM25" i="2"/>
  <c r="I83" i="2" s="1"/>
  <c r="I79" i="2" s="1"/>
  <c r="BW19" i="2" l="1"/>
  <c r="BW25" i="2" s="1"/>
  <c r="BR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6" authorId="0" shapeId="0" xr:uid="{00000000-0006-0000-0200-000001000000}">
      <text>
        <r>
          <rPr>
            <sz val="11"/>
            <color theme="1"/>
            <rFont val="Calibri"/>
            <scheme val="minor"/>
          </rPr>
          <t>======
ID#AAAAbL8CBV0
Jim Yienger    (2022-06-22 18:30:56)
These are common sectors used in international GHG Protocols and its good practice to assign emissions to them.</t>
        </r>
      </text>
    </comment>
  </commentList>
  <extLst>
    <ext xmlns:r="http://schemas.openxmlformats.org/officeDocument/2006/relationships" uri="GoogleSheetsCustomDataVersion1">
      <go:sheetsCustomData xmlns:go="http://customooxmlschemas.google.com/" r:id="rId1" roundtripDataSignature="AMtx7mg2QH4Ibm/WgPnBcbWD4X1hNv35eg=="/>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6" authorId="0" shapeId="0" xr:uid="{00000000-0006-0000-0300-000002000000}">
      <text>
        <r>
          <rPr>
            <sz val="11"/>
            <color theme="1"/>
            <rFont val="Calibri"/>
            <scheme val="minor"/>
          </rPr>
          <t>======
ID#AAAAbL8CBV4
Jim Yienger    (2022-06-22 18:30:56)
This is your common name for the facility or group.  It will be used in GHG reports.</t>
        </r>
      </text>
    </comment>
    <comment ref="E6" authorId="0" shapeId="0" xr:uid="{00000000-0006-0000-0300-000001000000}">
      <text>
        <r>
          <rPr>
            <sz val="11"/>
            <color theme="1"/>
            <rFont val="Calibri"/>
            <scheme val="minor"/>
          </rPr>
          <t>======
ID#AAAAbL8CBV8
Jim Yienger    (2022-06-22 18:30:56)
Common Key for Facility Master List Table.  Make sure the names are the same used in the facility table.</t>
        </r>
      </text>
    </comment>
  </commentList>
  <extLst>
    <ext xmlns:r="http://schemas.openxmlformats.org/officeDocument/2006/relationships" uri="GoogleSheetsCustomDataVersion1">
      <go:sheetsCustomData xmlns:go="http://customooxmlschemas.google.com/" r:id="rId1" roundtripDataSignature="AMtx7mjWU1q7xGbPk4fR18zK2mfAlA/jCw=="/>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J4" authorId="0" shapeId="0" xr:uid="{00000000-0006-0000-0400-000001000000}">
      <text>
        <r>
          <rPr>
            <sz val="11"/>
            <color theme="1"/>
            <rFont val="Calibri"/>
            <scheme val="minor"/>
          </rPr>
          <t>======
ID#AAAAb3wXhIw
Capital District    (2022-07-06 18:25:22)
Value is 0</t>
        </r>
      </text>
    </comment>
    <comment ref="I9" authorId="0" shapeId="0" xr:uid="{00000000-0006-0000-0400-000006000000}">
      <text>
        <r>
          <rPr>
            <sz val="11"/>
            <color theme="1"/>
            <rFont val="Calibri"/>
            <scheme val="minor"/>
          </rPr>
          <t>======
ID#AAAAb3wXhIM
Capital District    (2022-07-06 18:18:38)
Adjusted value 4/12/2022</t>
        </r>
      </text>
    </comment>
    <comment ref="I10" authorId="0" shapeId="0" xr:uid="{00000000-0006-0000-0400-000005000000}">
      <text>
        <r>
          <rPr>
            <sz val="11"/>
            <color theme="1"/>
            <rFont val="Calibri"/>
            <scheme val="minor"/>
          </rPr>
          <t>======
ID#AAAAb3wXhIQ
Capital District    (2022-07-06 18:18:47)
Adjusted value 4/12/2022</t>
        </r>
      </text>
    </comment>
    <comment ref="J10" authorId="0" shapeId="0" xr:uid="{00000000-0006-0000-0400-000003000000}">
      <text>
        <r>
          <rPr>
            <sz val="11"/>
            <color theme="1"/>
            <rFont val="Calibri"/>
            <scheme val="minor"/>
          </rPr>
          <t>======
ID#AAAAb3wXhIY
Capital District    (2022-07-06 18:19:10)
Supply is now back on bill</t>
        </r>
      </text>
    </comment>
    <comment ref="I11" authorId="0" shapeId="0" xr:uid="{00000000-0006-0000-0400-000004000000}">
      <text>
        <r>
          <rPr>
            <sz val="11"/>
            <color theme="1"/>
            <rFont val="Calibri"/>
            <scheme val="minor"/>
          </rPr>
          <t>======
ID#AAAAb3wXhIU
Capital District    (2022-07-06 18:18:52)
Adjusted value 4/12/2022</t>
        </r>
      </text>
    </comment>
    <comment ref="J11" authorId="0" shapeId="0" xr:uid="{00000000-0006-0000-0400-000002000000}">
      <text>
        <r>
          <rPr>
            <sz val="11"/>
            <color theme="1"/>
            <rFont val="Calibri"/>
            <scheme val="minor"/>
          </rPr>
          <t>======
ID#AAAAb3wXhIc
Capital District    (2022-07-06 18:19:17)
Adjusted value 4/12/2022</t>
        </r>
      </text>
    </comment>
    <comment ref="H27" authorId="0" shapeId="0" xr:uid="{00000000-0006-0000-0400-000008000000}">
      <text>
        <r>
          <rPr>
            <sz val="11"/>
            <color theme="1"/>
            <rFont val="Calibri"/>
            <scheme val="minor"/>
          </rPr>
          <t>======
ID#AAAAb3wXhIE
Capital District    (2022-07-06 18:17:32)
Only shows consumption from one LED streetlight out of 7 total</t>
        </r>
      </text>
    </comment>
    <comment ref="H28" authorId="0" shapeId="0" xr:uid="{00000000-0006-0000-0400-000007000000}">
      <text>
        <r>
          <rPr>
            <sz val="11"/>
            <color theme="1"/>
            <rFont val="Calibri"/>
            <scheme val="minor"/>
          </rPr>
          <t>======
ID#AAAAb3wXhII
Capital District    (2022-07-06 18:17:53)
All 7 streetlights now LED</t>
        </r>
      </text>
    </comment>
  </commentList>
  <extLst>
    <ext xmlns:r="http://schemas.openxmlformats.org/officeDocument/2006/relationships" uri="GoogleSheetsCustomDataVersion1">
      <go:sheetsCustomData xmlns:go="http://customooxmlschemas.google.com/" r:id="rId1" roundtripDataSignature="AMtx7mip0XFIQHvkbqXvs83RNEVj6Ye3bQ=="/>
    </ext>
  </extL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C4" authorId="0" shapeId="0" xr:uid="{00000000-0006-0000-0A00-000001000000}">
      <text>
        <r>
          <rPr>
            <sz val="11"/>
            <color theme="1"/>
            <rFont val="Calibri"/>
            <scheme val="minor"/>
          </rPr>
          <t>======
ID#AAAAbL8CBWA
Greg Mumby    (2022-06-22 18:30:56)
Select your region for more accurate emission rates.</t>
        </r>
      </text>
    </comment>
  </commentList>
  <extLst>
    <ext xmlns:r="http://schemas.openxmlformats.org/officeDocument/2006/relationships" uri="GoogleSheetsCustomDataVersion1">
      <go:sheetsCustomData xmlns:go="http://customooxmlschemas.google.com/" r:id="rId1" roundtripDataSignature="AMtx7mh2VfqLTDmQyAfGBB0qj7T0oKO5Og=="/>
    </ext>
  </extLst>
</comments>
</file>

<file path=xl/sharedStrings.xml><?xml version="1.0" encoding="utf-8"?>
<sst xmlns="http://schemas.openxmlformats.org/spreadsheetml/2006/main" count="666" uniqueCount="289">
  <si>
    <t>Section 1:</t>
  </si>
  <si>
    <t>Facility Energy Use and GHG Calculations</t>
  </si>
  <si>
    <t>Consumption (KWh, Therms, and Gallons)</t>
  </si>
  <si>
    <t>GHG Emissions (MTCO2e)</t>
  </si>
  <si>
    <t>Energy Costs ($)</t>
  </si>
  <si>
    <t>Electricity (kWh)</t>
  </si>
  <si>
    <t>Natural Gas (therms)</t>
  </si>
  <si>
    <t>Propane</t>
  </si>
  <si>
    <t>Fuel Oil</t>
  </si>
  <si>
    <t>Electricity</t>
  </si>
  <si>
    <t>Natural Gas</t>
  </si>
  <si>
    <t>Totals</t>
  </si>
  <si>
    <t>Facility / Group Name</t>
  </si>
  <si>
    <t>ICLEI Category</t>
  </si>
  <si>
    <t>AVERAGE</t>
  </si>
  <si>
    <t>Town Hall</t>
  </si>
  <si>
    <t>Town Garage</t>
  </si>
  <si>
    <t>Lighting District</t>
  </si>
  <si>
    <t>TOTALS</t>
  </si>
  <si>
    <t>Section 2:</t>
  </si>
  <si>
    <t>Fleet Energy Use and GHG Calculations</t>
  </si>
  <si>
    <t>Consumption</t>
  </si>
  <si>
    <t>Fuel Costs (USD)</t>
  </si>
  <si>
    <t>Gasoline (gallons)</t>
  </si>
  <si>
    <t>Diesel (gallons)</t>
  </si>
  <si>
    <t>Gasoline</t>
  </si>
  <si>
    <t>Diesel</t>
  </si>
  <si>
    <t>Facility/Group Name</t>
  </si>
  <si>
    <t>Vehicle Fleet</t>
  </si>
  <si>
    <t>Section 3:</t>
  </si>
  <si>
    <t>GHG Emissions Ranked by Facility</t>
  </si>
  <si>
    <t>Section 4:</t>
  </si>
  <si>
    <t>GHG Emissions By Administrative Function</t>
  </si>
  <si>
    <t>Average</t>
  </si>
  <si>
    <t>All Municipal Operations</t>
  </si>
  <si>
    <t>Administration facilities</t>
  </si>
  <si>
    <t>Vehicle fleet</t>
  </si>
  <si>
    <t>Streetlights and traffic signals</t>
  </si>
  <si>
    <t>GHG Emission % By Function</t>
  </si>
  <si>
    <t>Section 5:</t>
  </si>
  <si>
    <t>GHG Emissions by Energy Source</t>
  </si>
  <si>
    <t>Average Energy Cost (USD)</t>
  </si>
  <si>
    <t>All Energy Sources</t>
  </si>
  <si>
    <t>Section 6:</t>
  </si>
  <si>
    <t>Annual GHG Emission Trends</t>
  </si>
  <si>
    <t>By Function (Select in next cell)</t>
  </si>
  <si>
    <t>By Fuel (select)</t>
  </si>
  <si>
    <t xml:space="preserve">Annual GHG emissions (MTCO2e) from </t>
  </si>
  <si>
    <t xml:space="preserve">Total Annual GHG emissions (MTCO2e) from </t>
  </si>
  <si>
    <t>Section 7:</t>
  </si>
  <si>
    <t>Monthly Electricity Use and Cost by Facility</t>
  </si>
  <si>
    <t>Select Facility (click cell for drop down menu)</t>
  </si>
  <si>
    <t>Chart Data</t>
  </si>
  <si>
    <t>Month</t>
  </si>
  <si>
    <t>Year</t>
  </si>
  <si>
    <t>kWh</t>
  </si>
  <si>
    <t>Cost</t>
  </si>
  <si>
    <t>Num Records</t>
  </si>
  <si>
    <t>Jan</t>
  </si>
  <si>
    <t>Feb</t>
  </si>
  <si>
    <t>Mar</t>
  </si>
  <si>
    <t>Apr</t>
  </si>
  <si>
    <t>May</t>
  </si>
  <si>
    <t>Jun</t>
  </si>
  <si>
    <t>Jul</t>
  </si>
  <si>
    <t>Aug</t>
  </si>
  <si>
    <t>Sep</t>
  </si>
  <si>
    <t>Oct</t>
  </si>
  <si>
    <t>Nov</t>
  </si>
  <si>
    <t>Dec</t>
  </si>
  <si>
    <t>Individual Facility Name</t>
  </si>
  <si>
    <t>ICLEI GHG Reporting Sector</t>
  </si>
  <si>
    <t>Address</t>
  </si>
  <si>
    <t>Nat Gas</t>
  </si>
  <si>
    <t>Kerosene</t>
  </si>
  <si>
    <t>Wood</t>
  </si>
  <si>
    <t>Renewables</t>
  </si>
  <si>
    <t>Administration Facilities</t>
  </si>
  <si>
    <t>1416 County Road 7, Ancram, NY 12502</t>
  </si>
  <si>
    <t>yes</t>
  </si>
  <si>
    <t>32 Maple Lane, Ancramdale, NY 12503</t>
  </si>
  <si>
    <t>CDG</t>
  </si>
  <si>
    <t>Lightning District</t>
  </si>
  <si>
    <t>Reporting Categories</t>
  </si>
  <si>
    <t>--</t>
  </si>
  <si>
    <t>Solid waste facilities</t>
  </si>
  <si>
    <t>Wastewater facilities</t>
  </si>
  <si>
    <t>Water delivery facilities</t>
  </si>
  <si>
    <t>Fuel Use</t>
  </si>
  <si>
    <t>Account Number (No Spaces)</t>
  </si>
  <si>
    <t>Details for Reference</t>
  </si>
  <si>
    <t>Vendor/Provider</t>
  </si>
  <si>
    <t>Energy Source</t>
  </si>
  <si>
    <t>Units</t>
  </si>
  <si>
    <t>Same Acct. as 5675-1205-00-8 (account numbers changed 11/2021 with Cen Hud new billing platform)</t>
  </si>
  <si>
    <t>Central Hudson</t>
  </si>
  <si>
    <t>5675-1205-00-8</t>
  </si>
  <si>
    <t>[invoices in Google Drive] New Acct # assigned by Cen. Hud. After 08/2021 Same as 2100-2049-65-4</t>
  </si>
  <si>
    <t>Nolan Propane</t>
  </si>
  <si>
    <t>Gallons</t>
  </si>
  <si>
    <t>2100-1786-81-9</t>
  </si>
  <si>
    <t>ANCRAM LGTG DIST - 24 Fixtures</t>
  </si>
  <si>
    <t>2100-1787-03-1</t>
  </si>
  <si>
    <t>GENERAL TWN CHARGE - 7 Fixtures</t>
  </si>
  <si>
    <t>2100-2440-05-1</t>
  </si>
  <si>
    <t>RT 82</t>
  </si>
  <si>
    <t>2100-2445-87-8</t>
  </si>
  <si>
    <t>TWN RD</t>
  </si>
  <si>
    <t>Crown Energy</t>
  </si>
  <si>
    <t>Acct #</t>
  </si>
  <si>
    <t>START DATE</t>
  </si>
  <si>
    <t>END DATE</t>
  </si>
  <si>
    <t>READ DAYS</t>
  </si>
  <si>
    <t>READ TYPE</t>
  </si>
  <si>
    <t>TOTAL KWH</t>
  </si>
  <si>
    <t>DELIVERY CHARGES</t>
  </si>
  <si>
    <t>SUPPLY CHARGES</t>
  </si>
  <si>
    <t>LATE PAYMENT CHARGES</t>
  </si>
  <si>
    <t>TOTAL CHARGES</t>
  </si>
  <si>
    <t>METERED PEAK kW</t>
  </si>
  <si>
    <t>BILLED PEAK kW</t>
  </si>
  <si>
    <t>LOAD FACTOR</t>
  </si>
  <si>
    <t>Bill Month</t>
  </si>
  <si>
    <t>TOTAL THERMS</t>
  </si>
  <si>
    <t>Tank Fuel</t>
  </si>
  <si>
    <t>Quantity (gallons)</t>
  </si>
  <si>
    <t>Costs</t>
  </si>
  <si>
    <t>Notes</t>
  </si>
  <si>
    <t>Department</t>
  </si>
  <si>
    <t>Gasoline (Gal)</t>
  </si>
  <si>
    <t xml:space="preserve">$ Gasoline </t>
  </si>
  <si>
    <t>Diesel (Gal)</t>
  </si>
  <si>
    <t xml:space="preserve"> $ Diesel </t>
  </si>
  <si>
    <t>$ Electricity</t>
  </si>
  <si>
    <t>Climate Action Planning Score Card</t>
  </si>
  <si>
    <t>Baseline Emissions (MTCO2e)</t>
  </si>
  <si>
    <t>Reduction Goal</t>
  </si>
  <si>
    <t>Required Reduction (MTCO2e)</t>
  </si>
  <si>
    <t>Total Plan Savings (MTCO2e)</t>
  </si>
  <si>
    <t>Percent Reduction From Base</t>
  </si>
  <si>
    <t>Emissions Reduction Plan Actions</t>
  </si>
  <si>
    <t>Sector</t>
  </si>
  <si>
    <t>Action</t>
  </si>
  <si>
    <t>GHG Savings (MTCO2e)</t>
  </si>
  <si>
    <t>Propane (gallons)</t>
  </si>
  <si>
    <t>Fuel Oil (gallons)</t>
  </si>
  <si>
    <t>% Reduction From Baseline</t>
  </si>
  <si>
    <t>Renewable Energy / Energy Supply</t>
  </si>
  <si>
    <t>Offset 100% of electricity with green power</t>
  </si>
  <si>
    <t>Community Solar</t>
  </si>
  <si>
    <t>Ground source heat / geothermal</t>
  </si>
  <si>
    <t>Wind</t>
  </si>
  <si>
    <t>Energy Storage</t>
  </si>
  <si>
    <t>Energy Efficiency</t>
  </si>
  <si>
    <t>LED Lighting Retrofit</t>
  </si>
  <si>
    <t>HVAC Improvements</t>
  </si>
  <si>
    <t>LED Streetlight Conversion</t>
  </si>
  <si>
    <t>Building Management System</t>
  </si>
  <si>
    <t>Green Fleets</t>
  </si>
  <si>
    <t>Electric Car Procurement Policy</t>
  </si>
  <si>
    <t>Increased Fleet Fuel Efficiency</t>
  </si>
  <si>
    <t>Route Enhancements</t>
  </si>
  <si>
    <t>Solid Waste</t>
  </si>
  <si>
    <t>Composting</t>
  </si>
  <si>
    <t>Recycling</t>
  </si>
  <si>
    <t>Non-Energy GHG Reduction</t>
  </si>
  <si>
    <t>Refrigerant Replacement</t>
  </si>
  <si>
    <t>Idling Policy</t>
  </si>
  <si>
    <t>Carbon Dioxide Emissions Coefficients by Fuel</t>
  </si>
  <si>
    <t>https://www.eia.gov/environment/emissions/co2_vol_mass.php</t>
  </si>
  <si>
    <r>
      <rPr>
        <b/>
        <sz val="7"/>
        <color rgb="FF333333"/>
        <rFont val="Inherit"/>
      </rPr>
      <t>Pounds CO</t>
    </r>
    <r>
      <rPr>
        <b/>
        <vertAlign val="subscript"/>
        <sz val="7"/>
        <color rgb="FF333333"/>
        <rFont val="Inherit"/>
      </rPr>
      <t>2</t>
    </r>
  </si>
  <si>
    <r>
      <rPr>
        <b/>
        <sz val="7"/>
        <color rgb="FF333333"/>
        <rFont val="Inherit"/>
      </rPr>
      <t>Kilograms CO</t>
    </r>
    <r>
      <rPr>
        <b/>
        <vertAlign val="subscript"/>
        <sz val="7"/>
        <color rgb="FF333333"/>
        <rFont val="Inherit"/>
      </rPr>
      <t>2</t>
    </r>
  </si>
  <si>
    <r>
      <rPr>
        <b/>
        <sz val="7"/>
        <color rgb="FF333333"/>
        <rFont val="Inherit"/>
      </rPr>
      <t>Pounds CO</t>
    </r>
    <r>
      <rPr>
        <b/>
        <vertAlign val="subscript"/>
        <sz val="7"/>
        <color rgb="FF333333"/>
        <rFont val="Inherit"/>
      </rPr>
      <t>2</t>
    </r>
  </si>
  <si>
    <r>
      <rPr>
        <b/>
        <sz val="7"/>
        <color rgb="FF333333"/>
        <rFont val="Inherit"/>
      </rPr>
      <t>Kilograms CO</t>
    </r>
    <r>
      <rPr>
        <b/>
        <vertAlign val="subscript"/>
        <sz val="7"/>
        <color rgb="FF333333"/>
        <rFont val="Inherit"/>
      </rPr>
      <t>2</t>
    </r>
  </si>
  <si>
    <r>
      <rPr>
        <b/>
        <sz val="7"/>
        <color rgb="FF333333"/>
        <rFont val="Inherit"/>
      </rPr>
      <t>Carbon Dioxide (CO</t>
    </r>
    <r>
      <rPr>
        <b/>
        <vertAlign val="subscript"/>
        <sz val="7"/>
        <color rgb="FF333333"/>
        <rFont val="Inherit"/>
      </rPr>
      <t>2</t>
    </r>
    <r>
      <rPr>
        <b/>
        <sz val="7"/>
        <color rgb="FF333333"/>
        <rFont val="Inherit"/>
      </rPr>
      <t>) Factors:</t>
    </r>
  </si>
  <si>
    <t>Per Unit of Volume or Mass</t>
  </si>
  <si>
    <t>Volume or Mass</t>
  </si>
  <si>
    <t>Per Million Btu</t>
  </si>
  <si>
    <t>For homes and businesses</t>
  </si>
  <si>
    <t>12.68 gallon</t>
  </si>
  <si>
    <t>5.75 gallon</t>
  </si>
  <si>
    <t>Diesel and Home Heating Fuel (Distillate Fuel Oil)</t>
  </si>
  <si>
    <t>22.46 gallon</t>
  </si>
  <si>
    <t>10.19 gallon</t>
  </si>
  <si>
    <t>21.78 gallon</t>
  </si>
  <si>
    <t>9.88 gallon</t>
  </si>
  <si>
    <t>Coal (All types)</t>
  </si>
  <si>
    <t>4,027.93 short ton</t>
  </si>
  <si>
    <t>1,827.04 short ton</t>
  </si>
  <si>
    <t>120.96 thousand cubic feet</t>
  </si>
  <si>
    <t>54.87 thousand cubic feet</t>
  </si>
  <si>
    <r>
      <rPr>
        <sz val="7"/>
        <color rgb="FF333333"/>
        <rFont val="Inherit"/>
      </rPr>
      <t>Finished Motor Gasoline</t>
    </r>
    <r>
      <rPr>
        <vertAlign val="superscript"/>
        <sz val="7"/>
        <color rgb="FF333333"/>
        <rFont val="Inherit"/>
      </rPr>
      <t>a</t>
    </r>
  </si>
  <si>
    <t>17.87 gallon</t>
  </si>
  <si>
    <t>8.10 gallon</t>
  </si>
  <si>
    <t>Motor Gasoline</t>
  </si>
  <si>
    <t>19.37 gallon</t>
  </si>
  <si>
    <t>8.78 gallon</t>
  </si>
  <si>
    <t>Residual Heating Fuel (Businesses only)</t>
  </si>
  <si>
    <t>24.78 gallon</t>
  </si>
  <si>
    <t>11.24 gallon</t>
  </si>
  <si>
    <t>Other transportation fuels</t>
  </si>
  <si>
    <t>Jet Fuel</t>
  </si>
  <si>
    <t>21.50 gallon</t>
  </si>
  <si>
    <t>9.75 gallon</t>
  </si>
  <si>
    <t>Aviation Gas</t>
  </si>
  <si>
    <t>18.32 gallon</t>
  </si>
  <si>
    <t>8.31 gallon</t>
  </si>
  <si>
    <t>Industrial fuels and others not listed above</t>
  </si>
  <si>
    <t>Petroleum coke</t>
  </si>
  <si>
    <t>32.87 gallon</t>
  </si>
  <si>
    <t>14.91 gallon</t>
  </si>
  <si>
    <t>Nonfuel uses</t>
  </si>
  <si>
    <t>Asphalt and Road Oil</t>
  </si>
  <si>
    <t>26.25 gallon</t>
  </si>
  <si>
    <t>11.91 gallon</t>
  </si>
  <si>
    <t>Lubricants</t>
  </si>
  <si>
    <t>23.58 gallon</t>
  </si>
  <si>
    <t>10.70 gallon</t>
  </si>
  <si>
    <t>Naphthas for Petrochemical Feedstock Use</t>
  </si>
  <si>
    <t>18.74 gallon</t>
  </si>
  <si>
    <t>8.50 gallon</t>
  </si>
  <si>
    <t>Other Oils for Petrochemical Feedstock Use</t>
  </si>
  <si>
    <t>22.61 gallon</t>
  </si>
  <si>
    <t>10.26 gallon</t>
  </si>
  <si>
    <t>Special Naphthas (solvents)</t>
  </si>
  <si>
    <t>19.94 gallon</t>
  </si>
  <si>
    <t>9.04 gallon</t>
  </si>
  <si>
    <t>Waxes</t>
  </si>
  <si>
    <t>21.10 gallon</t>
  </si>
  <si>
    <t>9.57 gallon</t>
  </si>
  <si>
    <t>Coals by type</t>
  </si>
  <si>
    <t>Anthracite</t>
  </si>
  <si>
    <t>5,715.11 short ton</t>
  </si>
  <si>
    <t>2,592.33 short ton</t>
  </si>
  <si>
    <t>Bituminous</t>
  </si>
  <si>
    <t>4,929.71 short ton</t>
  </si>
  <si>
    <t>2,236.08 short ton</t>
  </si>
  <si>
    <t>Subbituminous</t>
  </si>
  <si>
    <t>3,747.36 short ton</t>
  </si>
  <si>
    <t>1,699.78 short ton</t>
  </si>
  <si>
    <t>Lignite</t>
  </si>
  <si>
    <t>2,811.07 short ton</t>
  </si>
  <si>
    <t>1,275.08 short ton</t>
  </si>
  <si>
    <t>Coke</t>
  </si>
  <si>
    <t>7,174.19 short ton</t>
  </si>
  <si>
    <t>3,254.16 short ton</t>
  </si>
  <si>
    <t>Other fuels</t>
  </si>
  <si>
    <t>Geothermal (steam)</t>
  </si>
  <si>
    <t>NA</t>
  </si>
  <si>
    <t>Geothermal (binary cycle)</t>
  </si>
  <si>
    <r>
      <rPr>
        <sz val="7"/>
        <color rgb="FF333333"/>
        <rFont val="Inherit"/>
      </rPr>
      <t>Municipal solid waste</t>
    </r>
    <r>
      <rPr>
        <vertAlign val="superscript"/>
        <sz val="7"/>
        <color rgb="FF333333"/>
        <rFont val="Inherit"/>
      </rPr>
      <t>b,c</t>
    </r>
  </si>
  <si>
    <t>5,771.04 short ton</t>
  </si>
  <si>
    <t>2,617.70 short ton</t>
  </si>
  <si>
    <r>
      <rPr>
        <sz val="7"/>
        <color rgb="FF333333"/>
        <rFont val="Inherit"/>
      </rPr>
      <t>Tire-derived fuel</t>
    </r>
    <r>
      <rPr>
        <vertAlign val="superscript"/>
        <sz val="7"/>
        <color rgb="FF333333"/>
        <rFont val="Inherit"/>
      </rPr>
      <t>b</t>
    </r>
  </si>
  <si>
    <t>5,961.03 short ton</t>
  </si>
  <si>
    <t>2,703.88 short ton</t>
  </si>
  <si>
    <r>
      <rPr>
        <sz val="7"/>
        <color rgb="FF333333"/>
        <rFont val="Inherit"/>
      </rPr>
      <t>Waste oil</t>
    </r>
    <r>
      <rPr>
        <vertAlign val="superscript"/>
        <sz val="7"/>
        <color rgb="FF333333"/>
        <rFont val="Inherit"/>
      </rPr>
      <t>b</t>
    </r>
  </si>
  <si>
    <t>22.51 gallon</t>
  </si>
  <si>
    <t>10.21 gallon</t>
  </si>
  <si>
    <t>Source: U.S. Energy Information Administration estimates.</t>
  </si>
  <si>
    <t>Note: To convert to carbon equivalents multiply by 12/44.</t>
  </si>
  <si>
    <t>Coefficients may vary slightly with estimation method and across time.</t>
  </si>
  <si>
    <t>FACTORS and SOURCES:</t>
  </si>
  <si>
    <t>Choose Grid Subregion:</t>
  </si>
  <si>
    <t>Upstate NY</t>
  </si>
  <si>
    <t>Emission Factors for Fuels</t>
  </si>
  <si>
    <t>Grid Subregions</t>
  </si>
  <si>
    <t>CO2e (lb/MWh)</t>
  </si>
  <si>
    <t>CO2e(kg/MWh)</t>
  </si>
  <si>
    <t>EGRID Vintage</t>
  </si>
  <si>
    <t>Electric CO2e (kg/MWh)</t>
  </si>
  <si>
    <t>NYS Avg.</t>
  </si>
  <si>
    <t>Natural Gas CO2e (kg/MMBtu)</t>
  </si>
  <si>
    <t>NYC/Westchester</t>
  </si>
  <si>
    <t>Liquid Propane CO2e (kg/gallons)</t>
  </si>
  <si>
    <t>Long Island</t>
  </si>
  <si>
    <t>Heating Oil/Diesel CO2e (kg /gallon)</t>
  </si>
  <si>
    <t>Gasoline CO2e (kg/gallon)</t>
  </si>
  <si>
    <t>What is eGRID?</t>
  </si>
  <si>
    <t>Sources:</t>
  </si>
  <si>
    <t>https://www.epa.gov/system/files/documents/2022-01/egrid2020_data_metric.xlsx</t>
  </si>
  <si>
    <t>https://climatesmart.ny.gov/fileadmin/csc/documents/GHG_Inventories/ghgguide.pdf</t>
  </si>
  <si>
    <t>https://www.epa.gov/system/files/documents/2022-01/egrid2020_summary_tables.xlsx</t>
  </si>
  <si>
    <t>UNFCCC Fourth Assessment Report - AR 4</t>
  </si>
  <si>
    <t>Global Warming Potentials</t>
  </si>
  <si>
    <t>CO2</t>
  </si>
  <si>
    <t>CH4</t>
  </si>
  <si>
    <t>N2O</t>
  </si>
  <si>
    <t>https://www.ghgprotocol.org/sites/default/files/ghgp/Global-Warming-Potential-Values %28Feb 16 2016%29_1.pdf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</si>
</sst>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43" formatCode="_(* #,##0.00_);_(* \(#,##0.00\);_(* &quot;-&quot;??_);_(@_)"/>
    <numFmt numFmtId="164" formatCode="_(* #,##0_);_(* \(#,##0\);_(* &quot;-&quot;??_);_(@_)"/>
    <numFmt numFmtId="165" formatCode="_(* #,##0.0_);_(* \(#,##0.0\);_(* &quot;-&quot;??_);_(@_)"/>
    <numFmt numFmtId="166" formatCode="0.0"/>
    <numFmt numFmtId="167" formatCode="&quot;$&quot;#,##0"/>
    <numFmt numFmtId="168" formatCode="&quot;$&quot;#,##0.00"/>
  </numFmts>
  <fonts count="28">
    <font>
      <sz val="11"/>
      <color theme="1"/>
      <name val="Calibri"/>
      <scheme val="minor"/>
    </font>
    <font>
      <b/>
      <sz val="11"/>
      <color theme="0"/>
      <name val="Calibri"/>
    </font>
    <font>
      <b/>
      <sz val="14"/>
      <color theme="1"/>
      <name val="Calibri"/>
    </font>
    <font>
      <sz val="11"/>
      <name val="Calibri"/>
    </font>
    <font>
      <sz val="11"/>
      <color theme="1"/>
      <name val="Calibri"/>
    </font>
    <font>
      <b/>
      <sz val="11"/>
      <color theme="1"/>
      <name val="Calibri"/>
    </font>
    <font>
      <sz val="11"/>
      <color theme="0"/>
      <name val="Calibri"/>
    </font>
    <font>
      <sz val="11"/>
      <color rgb="FF7030A0"/>
      <name val="Calibri"/>
    </font>
    <font>
      <sz val="11"/>
      <color theme="1"/>
      <name val="Calibri"/>
    </font>
    <font>
      <sz val="11"/>
      <color rgb="FFE7E6E6"/>
      <name val="Calibri"/>
    </font>
    <font>
      <sz val="11"/>
      <color rgb="FF000000"/>
      <name val="Calibri"/>
    </font>
    <font>
      <sz val="11"/>
      <color rgb="FFECECEC"/>
      <name val="Calibri"/>
    </font>
    <font>
      <i/>
      <sz val="11"/>
      <color rgb="FF000000"/>
      <name val="Calibri"/>
    </font>
    <font>
      <b/>
      <sz val="16"/>
      <color theme="1"/>
      <name val="Calibri"/>
    </font>
    <font>
      <b/>
      <sz val="12"/>
      <color theme="4"/>
      <name val="Calibri"/>
    </font>
    <font>
      <u/>
      <sz val="11"/>
      <color theme="10"/>
      <name val="Calibri"/>
    </font>
    <font>
      <b/>
      <sz val="7"/>
      <color rgb="FF333333"/>
      <name val="Inherit"/>
    </font>
    <font>
      <sz val="7"/>
      <color rgb="FF333333"/>
      <name val="Inherit"/>
    </font>
    <font>
      <b/>
      <sz val="9"/>
      <color theme="1"/>
      <name val="Calibri"/>
    </font>
    <font>
      <sz val="9"/>
      <color theme="1"/>
      <name val="Calibri"/>
    </font>
    <font>
      <b/>
      <sz val="16"/>
      <color rgb="FF000000"/>
      <name val="Calibri"/>
    </font>
    <font>
      <b/>
      <sz val="12"/>
      <color rgb="FF000000"/>
      <name val="Calibri"/>
    </font>
    <font>
      <b/>
      <u/>
      <sz val="11"/>
      <color rgb="FF000000"/>
      <name val="Calibri"/>
    </font>
    <font>
      <u/>
      <sz val="11"/>
      <color theme="10"/>
      <name val="Calibri"/>
    </font>
    <font>
      <b/>
      <u/>
      <sz val="11"/>
      <color theme="1"/>
      <name val="Calibri"/>
    </font>
    <font>
      <sz val="10"/>
      <color rgb="FF1B1B1B"/>
      <name val="Arial"/>
    </font>
    <font>
      <b/>
      <vertAlign val="subscript"/>
      <sz val="7"/>
      <color rgb="FF333333"/>
      <name val="Inherit"/>
    </font>
    <font>
      <vertAlign val="superscript"/>
      <sz val="7"/>
      <color rgb="FF333333"/>
      <name val="Inherit"/>
    </font>
  </fonts>
  <fills count="17">
    <fill>
      <patternFill patternType="none"/>
    </fill>
    <fill>
      <patternFill patternType="gray125"/>
    </fill>
    <fill>
      <patternFill patternType="solid">
        <fgColor theme="1"/>
        <bgColor theme="1"/>
      </patternFill>
    </fill>
    <fill>
      <patternFill patternType="solid">
        <fgColor rgb="FFF2F2F2"/>
        <bgColor rgb="FFF2F2F2"/>
      </patternFill>
    </fill>
    <fill>
      <patternFill patternType="solid">
        <fgColor rgb="FFFEF2CB"/>
        <bgColor rgb="FFFEF2CB"/>
      </patternFill>
    </fill>
    <fill>
      <patternFill patternType="solid">
        <fgColor rgb="FFFFC000"/>
        <bgColor rgb="FFFFC000"/>
      </patternFill>
    </fill>
    <fill>
      <patternFill patternType="solid">
        <fgColor rgb="FFE7E6E6"/>
        <bgColor rgb="FFE7E6E6"/>
      </patternFill>
    </fill>
    <fill>
      <patternFill patternType="solid">
        <fgColor rgb="FFFBE4D5"/>
        <bgColor rgb="FFFBE4D5"/>
      </patternFill>
    </fill>
    <fill>
      <patternFill patternType="solid">
        <fgColor rgb="FFDEEAF6"/>
        <bgColor rgb="FFDEEAF6"/>
      </patternFill>
    </fill>
    <fill>
      <patternFill patternType="solid">
        <fgColor rgb="FFFFFF00"/>
        <bgColor rgb="FFFFFF00"/>
      </patternFill>
    </fill>
    <fill>
      <patternFill patternType="solid">
        <fgColor rgb="FFFFF2CC"/>
        <bgColor rgb="FFFFF2CC"/>
      </patternFill>
    </fill>
    <fill>
      <patternFill patternType="solid">
        <fgColor rgb="FFFFFFFF"/>
        <bgColor rgb="FFFFFFFF"/>
      </patternFill>
    </fill>
    <fill>
      <patternFill patternType="solid">
        <fgColor rgb="FFD9E2F3"/>
        <bgColor rgb="FFD9E2F3"/>
      </patternFill>
    </fill>
    <fill>
      <patternFill patternType="solid">
        <fgColor theme="0"/>
        <bgColor theme="0"/>
      </patternFill>
    </fill>
    <fill>
      <patternFill patternType="solid">
        <fgColor rgb="FFD6DCE4"/>
        <bgColor rgb="FFD6DCE4"/>
      </patternFill>
    </fill>
    <fill>
      <patternFill patternType="solid">
        <fgColor theme="9"/>
        <bgColor theme="9"/>
      </patternFill>
    </fill>
    <fill>
      <patternFill patternType="solid">
        <fgColor rgb="FFE2EFD9"/>
        <bgColor rgb="FFE2EFD9"/>
      </patternFill>
    </fill>
  </fills>
  <borders count="7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diagonal/>
    </border>
    <border>
      <left style="thin">
        <color rgb="FF000000"/>
      </left>
      <right/>
      <top style="medium">
        <color rgb="FF000000"/>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style="thin">
        <color rgb="FF000000"/>
      </left>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diagonal/>
    </border>
    <border>
      <left style="medium">
        <color rgb="FF000000"/>
      </left>
      <right/>
      <top style="thin">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style="medium">
        <color rgb="FF000000"/>
      </right>
      <top style="medium">
        <color rgb="FF000000"/>
      </top>
      <bottom/>
      <diagonal/>
    </border>
    <border>
      <left/>
      <right style="thin">
        <color rgb="FF000000"/>
      </right>
      <top style="medium">
        <color rgb="FF000000"/>
      </top>
      <bottom style="thin">
        <color rgb="FF000000"/>
      </bottom>
      <diagonal/>
    </border>
    <border>
      <left/>
      <right style="medium">
        <color rgb="FF000000"/>
      </right>
      <top/>
      <bottom/>
      <diagonal/>
    </border>
    <border>
      <left/>
      <right style="thin">
        <color rgb="FF000000"/>
      </right>
      <top/>
      <bottom style="double">
        <color rgb="FF000000"/>
      </bottom>
      <diagonal/>
    </border>
    <border>
      <left/>
      <right style="medium">
        <color rgb="FF000000"/>
      </right>
      <top/>
      <bottom style="double">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diagonal/>
    </border>
    <border>
      <left/>
      <right/>
      <top style="thin">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style="medium">
        <color rgb="FF000000"/>
      </top>
      <bottom style="thin">
        <color rgb="FF000000"/>
      </bottom>
      <diagonal/>
    </border>
    <border>
      <left style="thin">
        <color rgb="FF000000"/>
      </left>
      <right style="double">
        <color rgb="FF000000"/>
      </right>
      <top style="medium">
        <color rgb="FF000000"/>
      </top>
      <bottom style="thin">
        <color rgb="FF000000"/>
      </bottom>
      <diagonal/>
    </border>
    <border>
      <left/>
      <right style="thin">
        <color rgb="FF000000"/>
      </right>
      <top/>
      <bottom style="thin">
        <color rgb="FF000000"/>
      </bottom>
      <diagonal/>
    </border>
    <border>
      <left style="thin">
        <color rgb="FF000000"/>
      </left>
      <right style="double">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diagonal/>
    </border>
    <border>
      <left/>
      <right/>
      <top style="medium">
        <color rgb="FF000000"/>
      </top>
      <bottom/>
      <diagonal/>
    </border>
    <border>
      <left/>
      <right/>
      <top/>
      <bottom style="medium">
        <color rgb="FF189BD7"/>
      </bottom>
      <diagonal/>
    </border>
    <border>
      <left/>
      <right/>
      <top style="medium">
        <color rgb="FF189BD7"/>
      </top>
      <bottom style="medium">
        <color rgb="FFCCCCCC"/>
      </bottom>
      <diagonal/>
    </border>
    <border>
      <left/>
      <right/>
      <top style="medium">
        <color rgb="FF189BD7"/>
      </top>
      <bottom style="medium">
        <color rgb="FFCCCCCC"/>
      </bottom>
      <diagonal/>
    </border>
    <border>
      <left/>
      <right/>
      <top/>
      <bottom style="dotted">
        <color rgb="FFCCCCCC"/>
      </bottom>
      <diagonal/>
    </border>
    <border>
      <left/>
      <right/>
      <top style="dotted">
        <color rgb="FFCCCCCC"/>
      </top>
      <bottom style="medium">
        <color rgb="FFCCCCCC"/>
      </bottom>
      <diagonal/>
    </border>
    <border>
      <left/>
      <right/>
      <top style="dotted">
        <color rgb="FFCCCCCC"/>
      </top>
      <bottom style="medium">
        <color rgb="FFCCCCCC"/>
      </bottom>
      <diagonal/>
    </border>
    <border>
      <left/>
      <right/>
      <top style="medium">
        <color theme="4"/>
      </top>
      <bottom/>
      <diagonal/>
    </border>
    <border>
      <left style="medium">
        <color rgb="FF000000"/>
      </left>
      <right style="medium">
        <color rgb="FF000000"/>
      </right>
      <top style="medium">
        <color rgb="FF000000"/>
      </top>
      <bottom/>
      <diagonal/>
    </border>
  </borders>
  <cellStyleXfs count="1">
    <xf numFmtId="0" fontId="0" fillId="0" borderId="0"/>
  </cellStyleXfs>
  <cellXfs count="297">
    <xf numFmtId="0" fontId="0" fillId="0" borderId="0" xfId="0"/>
    <xf numFmtId="0" fontId="1" fillId="2" borderId="1" xfId="0" applyFont="1" applyFill="1" applyBorder="1"/>
    <xf numFmtId="0" fontId="1" fillId="2" borderId="2" xfId="0" applyFont="1" applyFill="1" applyBorder="1"/>
    <xf numFmtId="0" fontId="4" fillId="3" borderId="6" xfId="0" applyFont="1" applyFill="1" applyBorder="1"/>
    <xf numFmtId="0" fontId="4" fillId="3" borderId="7" xfId="0" applyFont="1" applyFill="1" applyBorder="1"/>
    <xf numFmtId="0" fontId="5" fillId="3" borderId="13" xfId="0" applyFont="1" applyFill="1" applyBorder="1"/>
    <xf numFmtId="0" fontId="5" fillId="3" borderId="14" xfId="0" applyFont="1" applyFill="1" applyBorder="1" applyAlignment="1">
      <alignment horizontal="center"/>
    </xf>
    <xf numFmtId="0" fontId="5" fillId="3" borderId="15" xfId="0" applyFont="1" applyFill="1" applyBorder="1"/>
    <xf numFmtId="0" fontId="5" fillId="3" borderId="16" xfId="0" applyFont="1" applyFill="1" applyBorder="1"/>
    <xf numFmtId="0" fontId="5" fillId="3" borderId="17" xfId="0" applyFont="1" applyFill="1" applyBorder="1"/>
    <xf numFmtId="0" fontId="5" fillId="3" borderId="18" xfId="0" applyFont="1" applyFill="1" applyBorder="1"/>
    <xf numFmtId="0" fontId="4" fillId="4" borderId="15" xfId="0" applyFont="1" applyFill="1" applyBorder="1"/>
    <xf numFmtId="0" fontId="4" fillId="4" borderId="19" xfId="0" applyFont="1" applyFill="1" applyBorder="1"/>
    <xf numFmtId="164" fontId="4" fillId="0" borderId="20" xfId="0" applyNumberFormat="1" applyFont="1" applyBorder="1" applyAlignment="1">
      <alignment horizontal="right"/>
    </xf>
    <xf numFmtId="164" fontId="4" fillId="0" borderId="21" xfId="0" applyNumberFormat="1" applyFont="1" applyBorder="1" applyAlignment="1">
      <alignment horizontal="right"/>
    </xf>
    <xf numFmtId="165" fontId="4" fillId="0" borderId="8" xfId="0" applyNumberFormat="1" applyFont="1" applyBorder="1"/>
    <xf numFmtId="165" fontId="4" fillId="0" borderId="16" xfId="0" applyNumberFormat="1" applyFont="1" applyBorder="1"/>
    <xf numFmtId="43" fontId="4" fillId="0" borderId="16" xfId="0" applyNumberFormat="1" applyFont="1" applyBorder="1"/>
    <xf numFmtId="164" fontId="4" fillId="0" borderId="16" xfId="0" applyNumberFormat="1" applyFont="1" applyBorder="1"/>
    <xf numFmtId="165" fontId="4" fillId="0" borderId="18" xfId="0" applyNumberFormat="1" applyFont="1" applyBorder="1"/>
    <xf numFmtId="44" fontId="4" fillId="0" borderId="20" xfId="0" applyNumberFormat="1" applyFont="1" applyBorder="1" applyAlignment="1">
      <alignment horizontal="right"/>
    </xf>
    <xf numFmtId="44" fontId="4" fillId="0" borderId="21" xfId="0" applyNumberFormat="1" applyFont="1" applyBorder="1" applyAlignment="1">
      <alignment horizontal="right"/>
    </xf>
    <xf numFmtId="44" fontId="4" fillId="0" borderId="11" xfId="0" applyNumberFormat="1" applyFont="1" applyBorder="1" applyAlignment="1">
      <alignment horizontal="right"/>
    </xf>
    <xf numFmtId="44" fontId="4" fillId="0" borderId="16" xfId="0" applyNumberFormat="1" applyFont="1" applyBorder="1"/>
    <xf numFmtId="44" fontId="4" fillId="0" borderId="18" xfId="0" applyNumberFormat="1" applyFont="1" applyBorder="1"/>
    <xf numFmtId="0" fontId="4" fillId="4" borderId="22" xfId="0" applyFont="1" applyFill="1" applyBorder="1"/>
    <xf numFmtId="0" fontId="4" fillId="4" borderId="23" xfId="0" applyFont="1" applyFill="1" applyBorder="1"/>
    <xf numFmtId="164" fontId="4" fillId="0" borderId="11" xfId="0" applyNumberFormat="1" applyFont="1" applyBorder="1" applyAlignment="1">
      <alignment horizontal="right"/>
    </xf>
    <xf numFmtId="0" fontId="5" fillId="0" borderId="0" xfId="0" applyFont="1"/>
    <xf numFmtId="0" fontId="5" fillId="5" borderId="16" xfId="0" applyFont="1" applyFill="1" applyBorder="1"/>
    <xf numFmtId="0" fontId="5" fillId="5" borderId="1" xfId="0" applyFont="1" applyFill="1" applyBorder="1"/>
    <xf numFmtId="164" fontId="5" fillId="5" borderId="22" xfId="0" applyNumberFormat="1" applyFont="1" applyFill="1" applyBorder="1" applyAlignment="1">
      <alignment horizontal="right"/>
    </xf>
    <xf numFmtId="164" fontId="5" fillId="5" borderId="24" xfId="0" applyNumberFormat="1" applyFont="1" applyFill="1" applyBorder="1" applyAlignment="1">
      <alignment horizontal="right"/>
    </xf>
    <xf numFmtId="44" fontId="5" fillId="5" borderId="24" xfId="0" applyNumberFormat="1" applyFont="1" applyFill="1" applyBorder="1" applyAlignment="1">
      <alignment horizontal="right"/>
    </xf>
    <xf numFmtId="44" fontId="5" fillId="5" borderId="25" xfId="0" applyNumberFormat="1" applyFont="1" applyFill="1" applyBorder="1" applyAlignment="1">
      <alignment horizontal="right"/>
    </xf>
    <xf numFmtId="43" fontId="4" fillId="0" borderId="0" xfId="0" applyNumberFormat="1" applyFont="1"/>
    <xf numFmtId="0" fontId="6" fillId="2" borderId="2" xfId="0" applyFont="1" applyFill="1" applyBorder="1"/>
    <xf numFmtId="43" fontId="6" fillId="2" borderId="2" xfId="0" applyNumberFormat="1" applyFont="1" applyFill="1" applyBorder="1"/>
    <xf numFmtId="0" fontId="7" fillId="0" borderId="0" xfId="0" applyFont="1"/>
    <xf numFmtId="166" fontId="4" fillId="0" borderId="0" xfId="0" applyNumberFormat="1" applyFont="1"/>
    <xf numFmtId="0" fontId="4" fillId="0" borderId="16" xfId="0" applyFont="1" applyBorder="1"/>
    <xf numFmtId="0" fontId="4" fillId="0" borderId="11" xfId="0" applyFont="1" applyBorder="1"/>
    <xf numFmtId="0" fontId="5" fillId="6" borderId="16" xfId="0" applyFont="1" applyFill="1" applyBorder="1"/>
    <xf numFmtId="166" fontId="5" fillId="6" borderId="1" xfId="0" applyNumberFormat="1" applyFont="1" applyFill="1" applyBorder="1"/>
    <xf numFmtId="0" fontId="4" fillId="7" borderId="16" xfId="0" applyFont="1" applyFill="1" applyBorder="1" applyAlignment="1">
      <alignment horizontal="left"/>
    </xf>
    <xf numFmtId="166" fontId="4" fillId="7" borderId="1" xfId="0" applyNumberFormat="1" applyFont="1" applyFill="1" applyBorder="1"/>
    <xf numFmtId="164" fontId="4" fillId="0" borderId="8" xfId="0" applyNumberFormat="1" applyFont="1" applyBorder="1"/>
    <xf numFmtId="164" fontId="4" fillId="0" borderId="9" xfId="0" applyNumberFormat="1" applyFont="1" applyBorder="1"/>
    <xf numFmtId="164" fontId="4" fillId="0" borderId="15" xfId="0" applyNumberFormat="1" applyFont="1" applyBorder="1"/>
    <xf numFmtId="44" fontId="4" fillId="0" borderId="8" xfId="0" applyNumberFormat="1" applyFont="1" applyBorder="1"/>
    <xf numFmtId="164" fontId="4" fillId="0" borderId="0" xfId="0" applyNumberFormat="1" applyFont="1"/>
    <xf numFmtId="0" fontId="4" fillId="5" borderId="16" xfId="0" applyFont="1" applyFill="1" applyBorder="1" applyAlignment="1">
      <alignment horizontal="left"/>
    </xf>
    <xf numFmtId="166" fontId="4" fillId="5" borderId="1" xfId="0" applyNumberFormat="1" applyFont="1" applyFill="1" applyBorder="1"/>
    <xf numFmtId="164" fontId="4" fillId="5" borderId="22" xfId="0" applyNumberFormat="1" applyFont="1" applyFill="1" applyBorder="1"/>
    <xf numFmtId="164" fontId="4" fillId="5" borderId="24" xfId="0" applyNumberFormat="1" applyFont="1" applyFill="1" applyBorder="1"/>
    <xf numFmtId="164" fontId="4" fillId="5" borderId="25" xfId="0" applyNumberFormat="1" applyFont="1" applyFill="1" applyBorder="1"/>
    <xf numFmtId="164" fontId="4" fillId="5" borderId="26" xfId="0" applyNumberFormat="1" applyFont="1" applyFill="1" applyBorder="1"/>
    <xf numFmtId="164" fontId="4" fillId="5" borderId="27" xfId="0" applyNumberFormat="1" applyFont="1" applyFill="1" applyBorder="1"/>
    <xf numFmtId="44" fontId="4" fillId="5" borderId="26" xfId="0" applyNumberFormat="1" applyFont="1" applyFill="1" applyBorder="1"/>
    <xf numFmtId="44" fontId="4" fillId="5" borderId="24" xfId="0" applyNumberFormat="1" applyFont="1" applyFill="1" applyBorder="1"/>
    <xf numFmtId="44" fontId="4" fillId="5" borderId="27" xfId="0" applyNumberFormat="1" applyFont="1" applyFill="1" applyBorder="1"/>
    <xf numFmtId="44" fontId="4" fillId="5" borderId="23" xfId="0" applyNumberFormat="1" applyFont="1" applyFill="1" applyBorder="1"/>
    <xf numFmtId="44" fontId="4" fillId="5" borderId="25" xfId="0" applyNumberFormat="1" applyFont="1" applyFill="1" applyBorder="1"/>
    <xf numFmtId="164" fontId="4" fillId="0" borderId="0" xfId="0" applyNumberFormat="1" applyFont="1" applyAlignment="1">
      <alignment horizontal="right"/>
    </xf>
    <xf numFmtId="2" fontId="4" fillId="0" borderId="0" xfId="0" applyNumberFormat="1" applyFont="1"/>
    <xf numFmtId="164" fontId="1" fillId="2" borderId="2" xfId="0" applyNumberFormat="1" applyFont="1" applyFill="1" applyBorder="1" applyAlignment="1">
      <alignment horizontal="right"/>
    </xf>
    <xf numFmtId="2" fontId="1" fillId="2" borderId="2" xfId="0" applyNumberFormat="1" applyFont="1" applyFill="1" applyBorder="1"/>
    <xf numFmtId="166" fontId="1" fillId="2" borderId="2" xfId="0" applyNumberFormat="1" applyFont="1" applyFill="1" applyBorder="1"/>
    <xf numFmtId="1" fontId="5" fillId="6" borderId="16" xfId="0" applyNumberFormat="1" applyFont="1" applyFill="1" applyBorder="1"/>
    <xf numFmtId="0" fontId="5" fillId="5" borderId="16" xfId="0" applyFont="1" applyFill="1" applyBorder="1" applyAlignment="1">
      <alignment horizontal="right"/>
    </xf>
    <xf numFmtId="2" fontId="5" fillId="0" borderId="16" xfId="0" applyNumberFormat="1" applyFont="1" applyBorder="1"/>
    <xf numFmtId="2" fontId="5" fillId="5" borderId="16" xfId="0" applyNumberFormat="1" applyFont="1" applyFill="1" applyBorder="1"/>
    <xf numFmtId="0" fontId="4" fillId="0" borderId="16" xfId="0" applyFont="1" applyBorder="1" applyAlignment="1">
      <alignment horizontal="left"/>
    </xf>
    <xf numFmtId="166" fontId="4" fillId="0" borderId="16" xfId="0" applyNumberFormat="1" applyFont="1" applyBorder="1"/>
    <xf numFmtId="166" fontId="4" fillId="5" borderId="16" xfId="0" applyNumberFormat="1" applyFont="1" applyFill="1" applyBorder="1"/>
    <xf numFmtId="0" fontId="5" fillId="6" borderId="16" xfId="0" applyFont="1" applyFill="1" applyBorder="1" applyAlignment="1">
      <alignment horizontal="left"/>
    </xf>
    <xf numFmtId="9" fontId="4" fillId="0" borderId="16" xfId="0" applyNumberFormat="1" applyFont="1" applyBorder="1"/>
    <xf numFmtId="9" fontId="4" fillId="5" borderId="16" xfId="0" applyNumberFormat="1" applyFont="1" applyFill="1" applyBorder="1"/>
    <xf numFmtId="0" fontId="4" fillId="0" borderId="0" xfId="0" applyFont="1" applyAlignment="1">
      <alignment horizontal="left"/>
    </xf>
    <xf numFmtId="9" fontId="4" fillId="0" borderId="0" xfId="0" applyNumberFormat="1" applyFont="1"/>
    <xf numFmtId="0" fontId="1" fillId="2" borderId="2" xfId="0" applyFont="1" applyFill="1" applyBorder="1" applyAlignment="1">
      <alignment horizontal="left"/>
    </xf>
    <xf numFmtId="0" fontId="5" fillId="0" borderId="0" xfId="0" applyFont="1" applyAlignment="1">
      <alignment horizontal="left"/>
    </xf>
    <xf numFmtId="0" fontId="5" fillId="6" borderId="16" xfId="0" applyFont="1" applyFill="1" applyBorder="1" applyAlignment="1">
      <alignment horizontal="right" vertical="center"/>
    </xf>
    <xf numFmtId="0" fontId="5" fillId="6" borderId="1" xfId="0" applyFont="1" applyFill="1" applyBorder="1" applyAlignment="1">
      <alignment horizontal="right" vertical="center"/>
    </xf>
    <xf numFmtId="166" fontId="4" fillId="0" borderId="16" xfId="0" applyNumberFormat="1" applyFont="1" applyBorder="1" applyAlignment="1">
      <alignment horizontal="right" vertical="center"/>
    </xf>
    <xf numFmtId="166" fontId="4" fillId="0" borderId="11" xfId="0" applyNumberFormat="1" applyFont="1" applyBorder="1" applyAlignment="1">
      <alignment horizontal="right" vertical="center"/>
    </xf>
    <xf numFmtId="167" fontId="4" fillId="5" borderId="30" xfId="0" applyNumberFormat="1" applyFont="1" applyFill="1" applyBorder="1" applyAlignment="1">
      <alignment horizontal="right" vertical="center"/>
    </xf>
    <xf numFmtId="2" fontId="4" fillId="0" borderId="16" xfId="0" applyNumberFormat="1" applyFont="1" applyBorder="1" applyAlignment="1">
      <alignment horizontal="right" vertical="center"/>
    </xf>
    <xf numFmtId="0" fontId="8" fillId="0" borderId="0" xfId="0" applyFont="1"/>
    <xf numFmtId="1" fontId="5" fillId="0" borderId="16" xfId="0" applyNumberFormat="1" applyFont="1" applyBorder="1"/>
    <xf numFmtId="0" fontId="5" fillId="0" borderId="16" xfId="0" applyFont="1" applyBorder="1"/>
    <xf numFmtId="2" fontId="4" fillId="0" borderId="16" xfId="0" applyNumberFormat="1" applyFont="1" applyBorder="1"/>
    <xf numFmtId="0" fontId="4" fillId="5" borderId="16" xfId="0" applyFont="1" applyFill="1" applyBorder="1"/>
    <xf numFmtId="0" fontId="9" fillId="6" borderId="16" xfId="0" applyFont="1" applyFill="1" applyBorder="1"/>
    <xf numFmtId="0" fontId="4" fillId="6" borderId="16" xfId="0" applyFont="1" applyFill="1" applyBorder="1"/>
    <xf numFmtId="49" fontId="4" fillId="0" borderId="0" xfId="0" applyNumberFormat="1" applyFont="1"/>
    <xf numFmtId="0" fontId="4" fillId="0" borderId="30" xfId="0" applyFont="1" applyBorder="1"/>
    <xf numFmtId="0" fontId="5" fillId="8" borderId="16" xfId="0" applyFont="1" applyFill="1" applyBorder="1"/>
    <xf numFmtId="0" fontId="5" fillId="8" borderId="16" xfId="0" applyFont="1" applyFill="1" applyBorder="1" applyAlignment="1">
      <alignment wrapText="1"/>
    </xf>
    <xf numFmtId="49" fontId="5" fillId="8" borderId="16" xfId="0" applyNumberFormat="1" applyFont="1" applyFill="1" applyBorder="1"/>
    <xf numFmtId="0" fontId="5" fillId="8" borderId="31" xfId="0" applyFont="1" applyFill="1" applyBorder="1"/>
    <xf numFmtId="0" fontId="8" fillId="9" borderId="0" xfId="0" applyFont="1" applyFill="1"/>
    <xf numFmtId="0" fontId="10" fillId="10" borderId="16" xfId="0" applyFont="1" applyFill="1" applyBorder="1"/>
    <xf numFmtId="0" fontId="10" fillId="0" borderId="10" xfId="0" applyFont="1" applyBorder="1"/>
    <xf numFmtId="0" fontId="10" fillId="10" borderId="32" xfId="0" applyFont="1" applyFill="1" applyBorder="1"/>
    <xf numFmtId="0" fontId="10" fillId="11" borderId="33" xfId="0" applyFont="1" applyFill="1" applyBorder="1"/>
    <xf numFmtId="0" fontId="10" fillId="0" borderId="33" xfId="0" applyFont="1" applyBorder="1"/>
    <xf numFmtId="0" fontId="4" fillId="0" borderId="34" xfId="0" applyFont="1" applyBorder="1"/>
    <xf numFmtId="0" fontId="4" fillId="4" borderId="16" xfId="0" applyFont="1" applyFill="1" applyBorder="1"/>
    <xf numFmtId="0" fontId="4" fillId="0" borderId="0" xfId="0" quotePrefix="1" applyFont="1"/>
    <xf numFmtId="0" fontId="4" fillId="0" borderId="0" xfId="0" quotePrefix="1" applyFont="1" applyAlignment="1">
      <alignment horizontal="left"/>
    </xf>
    <xf numFmtId="0" fontId="4" fillId="0" borderId="0" xfId="0" applyFont="1"/>
    <xf numFmtId="0" fontId="4" fillId="0" borderId="0" xfId="0" applyFont="1" applyAlignment="1">
      <alignment wrapText="1"/>
    </xf>
    <xf numFmtId="49" fontId="5" fillId="12" borderId="35" xfId="0" applyNumberFormat="1" applyFont="1" applyFill="1" applyBorder="1" applyAlignment="1">
      <alignment wrapText="1"/>
    </xf>
    <xf numFmtId="49" fontId="5" fillId="12" borderId="36" xfId="0" applyNumberFormat="1" applyFont="1" applyFill="1" applyBorder="1" applyAlignment="1">
      <alignment wrapText="1"/>
    </xf>
    <xf numFmtId="0" fontId="5" fillId="12" borderId="36" xfId="0" applyFont="1" applyFill="1" applyBorder="1"/>
    <xf numFmtId="0" fontId="5" fillId="12" borderId="36" xfId="0" applyFont="1" applyFill="1" applyBorder="1" applyAlignment="1">
      <alignment wrapText="1"/>
    </xf>
    <xf numFmtId="0" fontId="5" fillId="12" borderId="37" xfId="0" applyFont="1" applyFill="1" applyBorder="1" applyAlignment="1">
      <alignment wrapText="1"/>
    </xf>
    <xf numFmtId="0" fontId="10" fillId="0" borderId="16" xfId="0" applyFont="1" applyBorder="1" applyAlignment="1">
      <alignment horizontal="center"/>
    </xf>
    <xf numFmtId="0" fontId="4" fillId="10" borderId="10" xfId="0" applyFont="1" applyFill="1" applyBorder="1"/>
    <xf numFmtId="0" fontId="4" fillId="10" borderId="16" xfId="0" applyFont="1" applyFill="1" applyBorder="1"/>
    <xf numFmtId="0" fontId="4" fillId="0" borderId="10" xfId="0" applyFont="1" applyBorder="1"/>
    <xf numFmtId="0" fontId="4" fillId="0" borderId="32" xfId="0" applyFont="1" applyBorder="1" applyAlignment="1">
      <alignment horizontal="left"/>
    </xf>
    <xf numFmtId="0" fontId="4" fillId="10" borderId="33" xfId="0" applyFont="1" applyFill="1" applyBorder="1"/>
    <xf numFmtId="0" fontId="4" fillId="0" borderId="33" xfId="0" applyFont="1" applyBorder="1"/>
    <xf numFmtId="0" fontId="4" fillId="0" borderId="15" xfId="0" applyFont="1" applyBorder="1"/>
    <xf numFmtId="0" fontId="4" fillId="0" borderId="18" xfId="0" applyFont="1" applyBorder="1"/>
    <xf numFmtId="0" fontId="11" fillId="0" borderId="0" xfId="0" applyFont="1"/>
    <xf numFmtId="16" fontId="4" fillId="0" borderId="0" xfId="0" applyNumberFormat="1" applyFont="1"/>
    <xf numFmtId="0" fontId="4" fillId="0" borderId="15" xfId="0" applyFont="1" applyBorder="1" applyAlignment="1">
      <alignment horizontal="right" wrapText="1"/>
    </xf>
    <xf numFmtId="1" fontId="4" fillId="0" borderId="15" xfId="0" applyNumberFormat="1" applyFont="1" applyBorder="1" applyAlignment="1">
      <alignment wrapText="1"/>
    </xf>
    <xf numFmtId="1" fontId="4" fillId="0" borderId="15" xfId="0" applyNumberFormat="1" applyFont="1" applyBorder="1" applyAlignment="1">
      <alignment horizontal="right" wrapText="1"/>
    </xf>
    <xf numFmtId="0" fontId="4" fillId="13" borderId="16" xfId="0" applyFont="1" applyFill="1" applyBorder="1"/>
    <xf numFmtId="0" fontId="4" fillId="13" borderId="18" xfId="0" applyFont="1" applyFill="1" applyBorder="1"/>
    <xf numFmtId="0" fontId="4" fillId="0" borderId="22" xfId="0" applyFont="1" applyBorder="1" applyAlignment="1">
      <alignment horizontal="right" wrapText="1"/>
    </xf>
    <xf numFmtId="0" fontId="4" fillId="4" borderId="24" xfId="0" applyFont="1" applyFill="1" applyBorder="1"/>
    <xf numFmtId="0" fontId="4" fillId="0" borderId="24" xfId="0" applyFont="1" applyBorder="1"/>
    <xf numFmtId="0" fontId="4" fillId="0" borderId="25" xfId="0" applyFont="1" applyBorder="1"/>
    <xf numFmtId="0" fontId="5" fillId="14" borderId="16" xfId="0" applyFont="1" applyFill="1" applyBorder="1" applyAlignment="1">
      <alignment horizontal="center"/>
    </xf>
    <xf numFmtId="14" fontId="5" fillId="14" borderId="16" xfId="0" applyNumberFormat="1" applyFont="1" applyFill="1" applyBorder="1" applyAlignment="1">
      <alignment horizontal="center"/>
    </xf>
    <xf numFmtId="44" fontId="5" fillId="14" borderId="16" xfId="0" applyNumberFormat="1" applyFont="1" applyFill="1" applyBorder="1" applyAlignment="1">
      <alignment horizontal="center"/>
    </xf>
    <xf numFmtId="168" fontId="5" fillId="14" borderId="16" xfId="0" applyNumberFormat="1" applyFont="1" applyFill="1" applyBorder="1" applyAlignment="1">
      <alignment horizontal="center"/>
    </xf>
    <xf numFmtId="168" fontId="5" fillId="9" borderId="16" xfId="0" applyNumberFormat="1" applyFont="1" applyFill="1" applyBorder="1" applyAlignment="1">
      <alignment horizontal="center"/>
    </xf>
    <xf numFmtId="14" fontId="10" fillId="0" borderId="10" xfId="0" applyNumberFormat="1" applyFont="1" applyBorder="1" applyAlignment="1">
      <alignment horizontal="right"/>
    </xf>
    <xf numFmtId="0" fontId="10" fillId="0" borderId="10" xfId="0" applyFont="1" applyBorder="1" applyAlignment="1">
      <alignment horizontal="right"/>
    </xf>
    <xf numFmtId="44" fontId="10" fillId="0" borderId="10" xfId="0" applyNumberFormat="1" applyFont="1" applyBorder="1"/>
    <xf numFmtId="168" fontId="10" fillId="0" borderId="10" xfId="0" applyNumberFormat="1" applyFont="1" applyBorder="1" applyAlignment="1">
      <alignment horizontal="right"/>
    </xf>
    <xf numFmtId="168" fontId="10" fillId="0" borderId="10" xfId="0" applyNumberFormat="1" applyFont="1" applyBorder="1"/>
    <xf numFmtId="0" fontId="4" fillId="0" borderId="38" xfId="0" applyFont="1" applyBorder="1" applyAlignment="1">
      <alignment wrapText="1"/>
    </xf>
    <xf numFmtId="0" fontId="4" fillId="0" borderId="38" xfId="0" applyFont="1" applyBorder="1"/>
    <xf numFmtId="14" fontId="10" fillId="0" borderId="33" xfId="0" applyNumberFormat="1" applyFont="1" applyBorder="1" applyAlignment="1">
      <alignment horizontal="right"/>
    </xf>
    <xf numFmtId="0" fontId="10" fillId="0" borderId="33" xfId="0" applyFont="1" applyBorder="1" applyAlignment="1">
      <alignment horizontal="right"/>
    </xf>
    <xf numFmtId="44" fontId="10" fillId="0" borderId="33" xfId="0" applyNumberFormat="1" applyFont="1" applyBorder="1"/>
    <xf numFmtId="168" fontId="10" fillId="0" borderId="33" xfId="0" applyNumberFormat="1" applyFont="1" applyBorder="1" applyAlignment="1">
      <alignment horizontal="right"/>
    </xf>
    <xf numFmtId="168" fontId="10" fillId="0" borderId="33" xfId="0" applyNumberFormat="1" applyFont="1" applyBorder="1"/>
    <xf numFmtId="0" fontId="10" fillId="0" borderId="16" xfId="0" applyFont="1" applyBorder="1" applyAlignment="1">
      <alignment horizontal="right"/>
    </xf>
    <xf numFmtId="0" fontId="12" fillId="0" borderId="33" xfId="0" applyFont="1" applyBorder="1" applyAlignment="1">
      <alignment horizontal="right"/>
    </xf>
    <xf numFmtId="0" fontId="10" fillId="0" borderId="32" xfId="0" applyFont="1" applyBorder="1"/>
    <xf numFmtId="0" fontId="4" fillId="14" borderId="38" xfId="0" applyFont="1" applyFill="1" applyBorder="1" applyAlignment="1">
      <alignment wrapText="1"/>
    </xf>
    <xf numFmtId="0" fontId="4" fillId="12" borderId="38" xfId="0" applyFont="1" applyFill="1" applyBorder="1"/>
    <xf numFmtId="0" fontId="4" fillId="12" borderId="16" xfId="0" applyFont="1" applyFill="1" applyBorder="1"/>
    <xf numFmtId="14" fontId="10" fillId="11" borderId="33" xfId="0" applyNumberFormat="1" applyFont="1" applyFill="1" applyBorder="1" applyAlignment="1">
      <alignment horizontal="right"/>
    </xf>
    <xf numFmtId="14" fontId="4" fillId="13" borderId="16" xfId="0" applyNumberFormat="1" applyFont="1" applyFill="1" applyBorder="1"/>
    <xf numFmtId="14" fontId="4" fillId="0" borderId="16" xfId="0" applyNumberFormat="1" applyFont="1" applyBorder="1" applyAlignment="1">
      <alignment horizontal="right" wrapText="1"/>
    </xf>
    <xf numFmtId="0" fontId="4" fillId="0" borderId="16" xfId="0" applyFont="1" applyBorder="1" applyAlignment="1">
      <alignment wrapText="1"/>
    </xf>
    <xf numFmtId="44" fontId="4" fillId="0" borderId="16" xfId="0" applyNumberFormat="1" applyFont="1" applyBorder="1" applyAlignment="1">
      <alignment wrapText="1"/>
    </xf>
    <xf numFmtId="168" fontId="4" fillId="0" borderId="16" xfId="0" applyNumberFormat="1" applyFont="1" applyBorder="1" applyAlignment="1">
      <alignment wrapText="1"/>
    </xf>
    <xf numFmtId="14" fontId="4" fillId="0" borderId="16" xfId="0" applyNumberFormat="1" applyFont="1" applyBorder="1" applyAlignment="1">
      <alignment wrapText="1"/>
    </xf>
    <xf numFmtId="14" fontId="4" fillId="0" borderId="16" xfId="0" applyNumberFormat="1" applyFont="1" applyBorder="1"/>
    <xf numFmtId="14" fontId="4" fillId="0" borderId="16" xfId="0" applyNumberFormat="1" applyFont="1" applyBorder="1" applyAlignment="1">
      <alignment horizontal="right"/>
    </xf>
    <xf numFmtId="168" fontId="4" fillId="0" borderId="16" xfId="0" applyNumberFormat="1" applyFont="1" applyBorder="1"/>
    <xf numFmtId="8" fontId="4" fillId="0" borderId="16" xfId="0" applyNumberFormat="1" applyFont="1" applyBorder="1" applyAlignment="1">
      <alignment wrapText="1"/>
    </xf>
    <xf numFmtId="3" fontId="4" fillId="0" borderId="16" xfId="0" applyNumberFormat="1" applyFont="1" applyBorder="1" applyAlignment="1">
      <alignment wrapText="1"/>
    </xf>
    <xf numFmtId="14" fontId="4" fillId="0" borderId="0" xfId="0" applyNumberFormat="1" applyFont="1" applyAlignment="1">
      <alignment horizontal="right" wrapText="1"/>
    </xf>
    <xf numFmtId="0" fontId="4" fillId="0" borderId="39" xfId="0" applyFont="1" applyBorder="1"/>
    <xf numFmtId="44" fontId="4" fillId="0" borderId="0" xfId="0" applyNumberFormat="1" applyFont="1" applyAlignment="1">
      <alignment wrapText="1"/>
    </xf>
    <xf numFmtId="168" fontId="4" fillId="0" borderId="0" xfId="0" applyNumberFormat="1" applyFont="1" applyAlignment="1">
      <alignment wrapText="1"/>
    </xf>
    <xf numFmtId="0" fontId="5" fillId="14" borderId="16" xfId="0" applyFont="1" applyFill="1" applyBorder="1" applyAlignment="1">
      <alignment horizontal="left"/>
    </xf>
    <xf numFmtId="44" fontId="5" fillId="14" borderId="16" xfId="0" applyNumberFormat="1" applyFont="1" applyFill="1" applyBorder="1" applyAlignment="1">
      <alignment horizontal="left"/>
    </xf>
    <xf numFmtId="1" fontId="5" fillId="14" borderId="16" xfId="0" applyNumberFormat="1" applyFont="1" applyFill="1" applyBorder="1" applyAlignment="1">
      <alignment horizontal="left"/>
    </xf>
    <xf numFmtId="1" fontId="4" fillId="14" borderId="38" xfId="0" applyNumberFormat="1" applyFont="1" applyFill="1" applyBorder="1" applyAlignment="1">
      <alignment wrapText="1"/>
    </xf>
    <xf numFmtId="14" fontId="4" fillId="0" borderId="0" xfId="0" applyNumberFormat="1" applyFont="1" applyAlignment="1">
      <alignment wrapText="1"/>
    </xf>
    <xf numFmtId="168" fontId="4" fillId="0" borderId="0" xfId="0" applyNumberFormat="1" applyFont="1"/>
    <xf numFmtId="168" fontId="5" fillId="6" borderId="16" xfId="0" applyNumberFormat="1" applyFont="1" applyFill="1" applyBorder="1"/>
    <xf numFmtId="0" fontId="10" fillId="10" borderId="10" xfId="0" applyFont="1" applyFill="1" applyBorder="1"/>
    <xf numFmtId="0" fontId="10" fillId="10" borderId="33" xfId="0" applyFont="1" applyFill="1" applyBorder="1"/>
    <xf numFmtId="0" fontId="4" fillId="4" borderId="16" xfId="0" applyFont="1" applyFill="1" applyBorder="1" applyAlignment="1">
      <alignment wrapText="1"/>
    </xf>
    <xf numFmtId="0" fontId="4" fillId="0" borderId="40" xfId="0" applyFont="1" applyBorder="1"/>
    <xf numFmtId="0" fontId="5" fillId="8" borderId="41" xfId="0" applyFont="1" applyFill="1" applyBorder="1"/>
    <xf numFmtId="0" fontId="5" fillId="8" borderId="42" xfId="0" applyFont="1" applyFill="1" applyBorder="1"/>
    <xf numFmtId="0" fontId="5" fillId="8" borderId="42" xfId="0" applyFont="1" applyFill="1" applyBorder="1" applyAlignment="1">
      <alignment horizontal="left"/>
    </xf>
    <xf numFmtId="0" fontId="5" fillId="8" borderId="7" xfId="0" applyFont="1" applyFill="1" applyBorder="1"/>
    <xf numFmtId="0" fontId="5" fillId="8" borderId="38" xfId="0" applyFont="1" applyFill="1" applyBorder="1"/>
    <xf numFmtId="44" fontId="5" fillId="8" borderId="43" xfId="0" applyNumberFormat="1" applyFont="1" applyFill="1" applyBorder="1"/>
    <xf numFmtId="0" fontId="10" fillId="10" borderId="16" xfId="0" applyFont="1" applyFill="1" applyBorder="1" applyAlignment="1">
      <alignment horizontal="left"/>
    </xf>
    <xf numFmtId="0" fontId="10" fillId="10" borderId="10" xfId="0" applyFont="1" applyFill="1" applyBorder="1" applyAlignment="1">
      <alignment horizontal="left"/>
    </xf>
    <xf numFmtId="0" fontId="10" fillId="0" borderId="10" xfId="0" applyFont="1" applyBorder="1" applyAlignment="1">
      <alignment horizontal="left"/>
    </xf>
    <xf numFmtId="0" fontId="10" fillId="10" borderId="32" xfId="0" applyFont="1" applyFill="1" applyBorder="1" applyAlignment="1">
      <alignment horizontal="left"/>
    </xf>
    <xf numFmtId="0" fontId="10" fillId="10" borderId="33" xfId="0" applyFont="1" applyFill="1" applyBorder="1" applyAlignment="1">
      <alignment horizontal="left"/>
    </xf>
    <xf numFmtId="0" fontId="10" fillId="0" borderId="33" xfId="0" applyFont="1" applyBorder="1" applyAlignment="1">
      <alignment horizontal="left"/>
    </xf>
    <xf numFmtId="0" fontId="4" fillId="4" borderId="16" xfId="0" applyFont="1" applyFill="1" applyBorder="1" applyAlignment="1">
      <alignment horizontal="left"/>
    </xf>
    <xf numFmtId="0" fontId="4" fillId="0" borderId="16" xfId="0" applyFont="1" applyBorder="1" applyAlignment="1">
      <alignment horizontal="right"/>
    </xf>
    <xf numFmtId="2" fontId="4" fillId="0" borderId="16" xfId="0" applyNumberFormat="1" applyFont="1" applyBorder="1" applyAlignment="1">
      <alignment horizontal="right"/>
    </xf>
    <xf numFmtId="44" fontId="4" fillId="0" borderId="16" xfId="0" applyNumberFormat="1" applyFont="1" applyBorder="1" applyAlignment="1">
      <alignment horizontal="right"/>
    </xf>
    <xf numFmtId="44" fontId="4" fillId="0" borderId="0" xfId="0" applyNumberFormat="1" applyFont="1"/>
    <xf numFmtId="0" fontId="13" fillId="6" borderId="44" xfId="0" applyFont="1" applyFill="1" applyBorder="1" applyAlignment="1">
      <alignment horizontal="left" vertical="center"/>
    </xf>
    <xf numFmtId="0" fontId="4" fillId="6" borderId="45" xfId="0" applyFont="1" applyFill="1" applyBorder="1"/>
    <xf numFmtId="164" fontId="4" fillId="6" borderId="46" xfId="0" applyNumberFormat="1" applyFont="1" applyFill="1" applyBorder="1"/>
    <xf numFmtId="164" fontId="4" fillId="6" borderId="45" xfId="0" applyNumberFormat="1" applyFont="1" applyFill="1" applyBorder="1"/>
    <xf numFmtId="0" fontId="4" fillId="6" borderId="47" xfId="0" applyFont="1" applyFill="1" applyBorder="1"/>
    <xf numFmtId="0" fontId="4" fillId="13" borderId="48" xfId="0" applyFont="1" applyFill="1" applyBorder="1"/>
    <xf numFmtId="0" fontId="4" fillId="13" borderId="45" xfId="0" applyFont="1" applyFill="1" applyBorder="1"/>
    <xf numFmtId="164" fontId="4" fillId="13" borderId="48" xfId="0" applyNumberFormat="1" applyFont="1" applyFill="1" applyBorder="1"/>
    <xf numFmtId="0" fontId="4" fillId="13" borderId="49" xfId="0" applyFont="1" applyFill="1" applyBorder="1"/>
    <xf numFmtId="0" fontId="5" fillId="0" borderId="50" xfId="0" applyFont="1" applyBorder="1"/>
    <xf numFmtId="1" fontId="4" fillId="0" borderId="5" xfId="0" applyNumberFormat="1" applyFont="1" applyBorder="1"/>
    <xf numFmtId="0" fontId="4" fillId="13" borderId="51" xfId="0" applyFont="1" applyFill="1" applyBorder="1"/>
    <xf numFmtId="0" fontId="5" fillId="0" borderId="52" xfId="0" applyFont="1" applyBorder="1"/>
    <xf numFmtId="9" fontId="4" fillId="0" borderId="53" xfId="0" applyNumberFormat="1" applyFont="1" applyBorder="1"/>
    <xf numFmtId="0" fontId="5" fillId="0" borderId="54" xfId="0" applyFont="1" applyBorder="1"/>
    <xf numFmtId="1" fontId="4" fillId="0" borderId="55" xfId="0" applyNumberFormat="1" applyFont="1" applyBorder="1"/>
    <xf numFmtId="1" fontId="4" fillId="0" borderId="56" xfId="0" applyNumberFormat="1" applyFont="1" applyBorder="1"/>
    <xf numFmtId="0" fontId="5" fillId="0" borderId="57" xfId="0" applyFont="1" applyBorder="1"/>
    <xf numFmtId="9" fontId="4" fillId="0" borderId="25" xfId="0" applyNumberFormat="1" applyFont="1" applyBorder="1"/>
    <xf numFmtId="0" fontId="4" fillId="13" borderId="58" xfId="0" applyFont="1" applyFill="1" applyBorder="1"/>
    <xf numFmtId="0" fontId="4" fillId="13" borderId="46" xfId="0" applyFont="1" applyFill="1" applyBorder="1"/>
    <xf numFmtId="164" fontId="4" fillId="13" borderId="46" xfId="0" applyNumberFormat="1" applyFont="1" applyFill="1" applyBorder="1"/>
    <xf numFmtId="0" fontId="4" fillId="13" borderId="59" xfId="0" applyFont="1" applyFill="1" applyBorder="1"/>
    <xf numFmtId="0" fontId="2" fillId="6" borderId="48" xfId="0" applyFont="1" applyFill="1" applyBorder="1" applyAlignment="1">
      <alignment vertical="center"/>
    </xf>
    <xf numFmtId="0" fontId="4" fillId="6" borderId="48" xfId="0" applyFont="1" applyFill="1" applyBorder="1"/>
    <xf numFmtId="0" fontId="4" fillId="6" borderId="46" xfId="0" applyFont="1" applyFill="1" applyBorder="1"/>
    <xf numFmtId="0" fontId="5" fillId="15" borderId="60" xfId="0" applyFont="1" applyFill="1" applyBorder="1"/>
    <xf numFmtId="0" fontId="5" fillId="15" borderId="61" xfId="0" applyFont="1" applyFill="1" applyBorder="1" applyAlignment="1">
      <alignment wrapText="1"/>
    </xf>
    <xf numFmtId="164" fontId="5" fillId="15" borderId="62" xfId="0" applyNumberFormat="1" applyFont="1" applyFill="1" applyBorder="1" applyAlignment="1">
      <alignment wrapText="1"/>
    </xf>
    <xf numFmtId="164" fontId="5" fillId="15" borderId="31" xfId="0" applyNumberFormat="1" applyFont="1" applyFill="1" applyBorder="1" applyAlignment="1">
      <alignment wrapText="1"/>
    </xf>
    <xf numFmtId="164" fontId="5" fillId="15" borderId="14" xfId="0" applyNumberFormat="1" applyFont="1" applyFill="1" applyBorder="1" applyAlignment="1">
      <alignment wrapText="1"/>
    </xf>
    <xf numFmtId="164" fontId="5" fillId="15" borderId="37" xfId="0" applyNumberFormat="1" applyFont="1" applyFill="1" applyBorder="1" applyAlignment="1">
      <alignment wrapText="1"/>
    </xf>
    <xf numFmtId="0" fontId="4" fillId="0" borderId="8" xfId="0" applyFont="1" applyBorder="1"/>
    <xf numFmtId="165" fontId="4" fillId="0" borderId="63" xfId="0" applyNumberFormat="1" applyFont="1" applyBorder="1"/>
    <xf numFmtId="164" fontId="4" fillId="0" borderId="10" xfId="0" applyNumberFormat="1" applyFont="1" applyBorder="1"/>
    <xf numFmtId="164" fontId="4" fillId="0" borderId="11" xfId="0" applyNumberFormat="1" applyFont="1" applyBorder="1"/>
    <xf numFmtId="0" fontId="4" fillId="0" borderId="12" xfId="0" applyFont="1" applyBorder="1"/>
    <xf numFmtId="0" fontId="4" fillId="0" borderId="64" xfId="0" applyFont="1" applyBorder="1"/>
    <xf numFmtId="0" fontId="4" fillId="0" borderId="65" xfId="0" applyFont="1" applyBorder="1"/>
    <xf numFmtId="164" fontId="4" fillId="0" borderId="65" xfId="0" applyNumberFormat="1" applyFont="1" applyBorder="1"/>
    <xf numFmtId="164" fontId="4" fillId="0" borderId="24" xfId="0" applyNumberFormat="1" applyFont="1" applyBorder="1"/>
    <xf numFmtId="164" fontId="4" fillId="0" borderId="66" xfId="0" applyNumberFormat="1" applyFont="1" applyBorder="1"/>
    <xf numFmtId="0" fontId="4" fillId="0" borderId="67" xfId="0" applyFont="1" applyBorder="1"/>
    <xf numFmtId="0" fontId="4" fillId="13" borderId="68" xfId="0" applyFont="1" applyFill="1" applyBorder="1"/>
    <xf numFmtId="0" fontId="14" fillId="0" borderId="0" xfId="0" applyFont="1" applyAlignment="1">
      <alignment horizontal="left"/>
    </xf>
    <xf numFmtId="0" fontId="15" fillId="0" borderId="0" xfId="0" applyFont="1" applyAlignment="1">
      <alignment horizontal="left"/>
    </xf>
    <xf numFmtId="0" fontId="16" fillId="11" borderId="48" xfId="0" applyFont="1" applyFill="1" applyBorder="1" applyAlignment="1">
      <alignment horizontal="left" wrapText="1"/>
    </xf>
    <xf numFmtId="0" fontId="16" fillId="11" borderId="48" xfId="0" applyFont="1" applyFill="1" applyBorder="1" applyAlignment="1">
      <alignment horizontal="right" wrapText="1"/>
    </xf>
    <xf numFmtId="0" fontId="16" fillId="11" borderId="69" xfId="0" applyFont="1" applyFill="1" applyBorder="1" applyAlignment="1">
      <alignment horizontal="left" wrapText="1"/>
    </xf>
    <xf numFmtId="0" fontId="16" fillId="11" borderId="69" xfId="0" applyFont="1" applyFill="1" applyBorder="1" applyAlignment="1">
      <alignment horizontal="right" wrapText="1"/>
    </xf>
    <xf numFmtId="0" fontId="17" fillId="11" borderId="72" xfId="0" applyFont="1" applyFill="1" applyBorder="1" applyAlignment="1">
      <alignment horizontal="left" vertical="top" wrapText="1"/>
    </xf>
    <xf numFmtId="0" fontId="17" fillId="11" borderId="72" xfId="0" applyFont="1" applyFill="1" applyBorder="1" applyAlignment="1">
      <alignment horizontal="right" vertical="top" wrapText="1"/>
    </xf>
    <xf numFmtId="0" fontId="17" fillId="11" borderId="48" xfId="0" applyFont="1" applyFill="1" applyBorder="1" applyAlignment="1">
      <alignment horizontal="left" vertical="top" wrapText="1"/>
    </xf>
    <xf numFmtId="0" fontId="17" fillId="11" borderId="48" xfId="0" applyFont="1" applyFill="1" applyBorder="1" applyAlignment="1">
      <alignment horizontal="right" vertical="top" wrapText="1"/>
    </xf>
    <xf numFmtId="0" fontId="19" fillId="0" borderId="0" xfId="0" applyFont="1" applyAlignment="1">
      <alignment wrapText="1"/>
    </xf>
    <xf numFmtId="0" fontId="20" fillId="14" borderId="48" xfId="0" applyFont="1" applyFill="1" applyBorder="1"/>
    <xf numFmtId="0" fontId="21" fillId="14" borderId="48" xfId="0" applyFont="1" applyFill="1" applyBorder="1" applyAlignment="1">
      <alignment horizontal="right"/>
    </xf>
    <xf numFmtId="0" fontId="4" fillId="16" borderId="76" xfId="0" applyFont="1" applyFill="1" applyBorder="1"/>
    <xf numFmtId="2" fontId="4" fillId="0" borderId="16" xfId="0" applyNumberFormat="1" applyFont="1" applyBorder="1" applyAlignment="1">
      <alignment horizontal="left"/>
    </xf>
    <xf numFmtId="0" fontId="4" fillId="0" borderId="0" xfId="0" applyFont="1" applyAlignment="1">
      <alignment horizontal="right"/>
    </xf>
    <xf numFmtId="166" fontId="4" fillId="0" borderId="0" xfId="0" applyNumberFormat="1" applyFont="1" applyAlignment="1">
      <alignment horizontal="left"/>
    </xf>
    <xf numFmtId="0" fontId="12" fillId="0" borderId="0" xfId="0" applyFont="1"/>
    <xf numFmtId="0" fontId="5" fillId="0" borderId="0" xfId="0" applyFont="1" applyAlignment="1">
      <alignment wrapText="1"/>
    </xf>
    <xf numFmtId="0" fontId="23" fillId="0" borderId="0" xfId="0" applyFont="1"/>
    <xf numFmtId="0" fontId="24" fillId="0" borderId="0" xfId="0" applyFont="1"/>
    <xf numFmtId="0" fontId="25" fillId="0" borderId="0" xfId="0" applyFont="1"/>
    <xf numFmtId="0" fontId="5" fillId="3" borderId="11" xfId="0" applyFont="1" applyFill="1" applyBorder="1" applyAlignment="1">
      <alignment horizontal="center" vertical="center"/>
    </xf>
    <xf numFmtId="0" fontId="3" fillId="0" borderId="9" xfId="0" applyFont="1" applyBorder="1"/>
    <xf numFmtId="0" fontId="3" fillId="0" borderId="10" xfId="0" applyFont="1" applyBorder="1"/>
    <xf numFmtId="0" fontId="5" fillId="3" borderId="11" xfId="0" applyFont="1" applyFill="1" applyBorder="1" applyAlignment="1">
      <alignment horizontal="center"/>
    </xf>
    <xf numFmtId="0" fontId="3" fillId="0" borderId="12" xfId="0" applyFont="1" applyBorder="1"/>
    <xf numFmtId="0" fontId="5" fillId="3" borderId="8" xfId="0" applyFont="1" applyFill="1" applyBorder="1" applyAlignment="1">
      <alignment horizontal="center" vertical="center"/>
    </xf>
    <xf numFmtId="0" fontId="2" fillId="0" borderId="3" xfId="0" applyFont="1" applyBorder="1" applyAlignment="1">
      <alignment horizontal="center"/>
    </xf>
    <xf numFmtId="0" fontId="3" fillId="0" borderId="4" xfId="0" applyFont="1" applyBorder="1"/>
    <xf numFmtId="0" fontId="3" fillId="0" borderId="5" xfId="0" applyFont="1" applyBorder="1"/>
    <xf numFmtId="0" fontId="5" fillId="6" borderId="11" xfId="0" applyFont="1" applyFill="1" applyBorder="1" applyAlignment="1">
      <alignment horizontal="center"/>
    </xf>
    <xf numFmtId="0" fontId="5" fillId="6" borderId="28" xfId="0" applyFont="1" applyFill="1" applyBorder="1" applyAlignment="1">
      <alignment horizontal="center" vertical="center" wrapText="1"/>
    </xf>
    <xf numFmtId="0" fontId="3" fillId="0" borderId="29" xfId="0" applyFont="1" applyBorder="1"/>
    <xf numFmtId="166" fontId="2" fillId="0" borderId="3" xfId="0" applyNumberFormat="1" applyFont="1" applyBorder="1" applyAlignment="1">
      <alignment horizontal="center"/>
    </xf>
    <xf numFmtId="0" fontId="5" fillId="15" borderId="3" xfId="0" applyFont="1" applyFill="1" applyBorder="1" applyAlignment="1">
      <alignment horizontal="center"/>
    </xf>
    <xf numFmtId="0" fontId="3" fillId="0" borderId="50" xfId="0" applyFont="1" applyBorder="1"/>
    <xf numFmtId="0" fontId="18" fillId="0" borderId="75" xfId="0" applyFont="1" applyBorder="1" applyAlignment="1">
      <alignment vertical="top" wrapText="1"/>
    </xf>
    <xf numFmtId="0" fontId="3" fillId="0" borderId="75" xfId="0" applyFont="1" applyBorder="1"/>
    <xf numFmtId="0" fontId="18" fillId="0" borderId="0" xfId="0" applyFont="1" applyAlignment="1">
      <alignment wrapText="1"/>
    </xf>
    <xf numFmtId="0" fontId="0" fillId="0" borderId="0" xfId="0"/>
    <xf numFmtId="0" fontId="19" fillId="0" borderId="0" xfId="0" applyFont="1" applyAlignment="1">
      <alignment vertical="top" wrapText="1"/>
    </xf>
    <xf numFmtId="0" fontId="14" fillId="0" borderId="0" xfId="0" applyFont="1" applyAlignment="1">
      <alignment horizontal="left"/>
    </xf>
    <xf numFmtId="0" fontId="16" fillId="11" borderId="70" xfId="0" applyFont="1" applyFill="1" applyBorder="1" applyAlignment="1">
      <alignment horizontal="left" vertical="top" wrapText="1"/>
    </xf>
    <xf numFmtId="0" fontId="3" fillId="0" borderId="71" xfId="0" applyFont="1" applyBorder="1"/>
    <xf numFmtId="0" fontId="16" fillId="11" borderId="73" xfId="0" applyFont="1" applyFill="1" applyBorder="1" applyAlignment="1">
      <alignment horizontal="left" vertical="top" wrapText="1"/>
    </xf>
    <xf numFmtId="0" fontId="3" fillId="0" borderId="74" xfId="0" applyFont="1" applyBorder="1"/>
    <xf numFmtId="0" fontId="22" fillId="3" borderId="1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600" b="1" i="0">
                <a:solidFill>
                  <a:schemeClr val="lt1"/>
                </a:solidFill>
                <a:latin typeface="+mn-lt"/>
              </a:defRPr>
            </a:pPr>
            <a:r>
              <a:rPr lang="en-US" sz="1600" b="1" i="0">
                <a:solidFill>
                  <a:schemeClr val="lt1"/>
                </a:solidFill>
                <a:latin typeface="+mn-lt"/>
              </a:rPr>
              <a:t>Facility GHG Emissions (MTCO2e)</a:t>
            </a:r>
          </a:p>
        </c:rich>
      </c:tx>
      <c:overlay val="0"/>
    </c:title>
    <c:autoTitleDeleted val="0"/>
    <c:plotArea>
      <c:layout/>
      <c:barChart>
        <c:barDir val="col"/>
        <c:grouping val="clustered"/>
        <c:varyColors val="1"/>
        <c:ser>
          <c:idx val="0"/>
          <c:order val="0"/>
          <c:spPr>
            <a:solidFill>
              <a:schemeClr val="accent1"/>
            </a:solidFill>
            <a:ln cmpd="sng">
              <a:solidFill>
                <a:srgbClr val="000000"/>
              </a:solidFill>
            </a:ln>
          </c:spPr>
          <c:invertIfNegative val="1"/>
          <c:cat>
            <c:strRef>
              <c:f>'GHG Inventory'!$B$10:$B$24</c:f>
              <c:strCache>
                <c:ptCount val="3"/>
                <c:pt idx="0">
                  <c:v>Town Hall</c:v>
                </c:pt>
                <c:pt idx="1">
                  <c:v>Town Garage</c:v>
                </c:pt>
                <c:pt idx="2">
                  <c:v>Lighting District</c:v>
                </c:pt>
              </c:strCache>
            </c:strRef>
          </c:cat>
          <c:val>
            <c:numRef>
              <c:f>'GHG Inventory'!$AW$10:$AW$24</c:f>
              <c:numCache>
                <c:formatCode>_(* #,##0.0_);_(* \(#,##0.0\);_(* "-"??_);_(@_)</c:formatCode>
                <c:ptCount val="3"/>
                <c:pt idx="0">
                  <c:v>15.16035175</c:v>
                </c:pt>
                <c:pt idx="1">
                  <c:v>11.733216349999999</c:v>
                </c:pt>
                <c:pt idx="2">
                  <c:v>0.53653027999999992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DF02-41B7-ABFE-AE7854683D0A}"/>
            </c:ext>
          </c:extLst>
        </c:ser>
        <c:dLbls>
          <c:showLegendKey val="0"/>
          <c:showVal val="0"/>
          <c:showCatName val="0"/>
          <c:showSerName val="0"/>
          <c:showPercent val="0"/>
          <c:showBubbleSize val="0"/>
        </c:dLbls>
        <c:gapWidth val="150"/>
        <c:axId val="1097021476"/>
        <c:axId val="167076000"/>
      </c:barChart>
      <c:catAx>
        <c:axId val="1097021476"/>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chemeClr val="lt1"/>
                </a:solidFill>
                <a:latin typeface="+mn-lt"/>
              </a:defRPr>
            </a:pPr>
            <a:endParaRPr lang="en-US"/>
          </a:p>
        </c:txPr>
        <c:crossAx val="167076000"/>
        <c:crosses val="autoZero"/>
        <c:auto val="1"/>
        <c:lblAlgn val="ctr"/>
        <c:lblOffset val="100"/>
        <c:noMultiLvlLbl val="1"/>
      </c:catAx>
      <c:valAx>
        <c:axId val="167076000"/>
        <c:scaling>
          <c:orientation val="minMax"/>
        </c:scaling>
        <c:delete val="0"/>
        <c:axPos val="l"/>
        <c:title>
          <c:tx>
            <c:rich>
              <a:bodyPr/>
              <a:lstStyle/>
              <a:p>
                <a:pPr lvl="0">
                  <a:defRPr b="0">
                    <a:solidFill>
                      <a:srgbClr val="000000"/>
                    </a:solidFill>
                    <a:latin typeface="+mn-lt"/>
                  </a:defRPr>
                </a:pPr>
                <a:endParaRPr lang="en-US"/>
              </a:p>
            </c:rich>
          </c:tx>
          <c:overlay val="0"/>
        </c:title>
        <c:numFmt formatCode="_(* #,##0.0_);_(* \(#,##0.0\);_(* &quot;-&quot;??_);_(@_)" sourceLinked="1"/>
        <c:majorTickMark val="none"/>
        <c:minorTickMark val="none"/>
        <c:tickLblPos val="nextTo"/>
        <c:spPr>
          <a:ln/>
        </c:spPr>
        <c:txPr>
          <a:bodyPr/>
          <a:lstStyle/>
          <a:p>
            <a:pPr lvl="0">
              <a:defRPr b="0">
                <a:solidFill>
                  <a:srgbClr val="000000"/>
                </a:solidFill>
                <a:latin typeface="+mn-lt"/>
              </a:defRPr>
            </a:pPr>
            <a:endParaRPr lang="en-US"/>
          </a:p>
        </c:txPr>
        <c:crossAx val="1097021476"/>
        <c:crosses val="autoZero"/>
        <c:crossBetween val="between"/>
      </c:valAx>
    </c:plotArea>
    <c:legend>
      <c:legendPos val="tr"/>
      <c:overlay val="1"/>
      <c:txPr>
        <a:bodyPr/>
        <a:lstStyle/>
        <a:p>
          <a:pPr lvl="0">
            <a:defRPr b="0">
              <a:solidFill>
                <a:srgbClr val="1A1A1A"/>
              </a:solidFill>
              <a:latin typeface="Arial"/>
            </a:defRPr>
          </a:pPr>
          <a:endParaRPr lang="en-US"/>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i="0">
                <a:solidFill>
                  <a:srgbClr val="757575"/>
                </a:solidFill>
                <a:latin typeface="+mn-lt"/>
              </a:defRPr>
            </a:pPr>
            <a:r>
              <a:rPr b="0" i="0">
                <a:solidFill>
                  <a:srgbClr val="757575"/>
                </a:solidFill>
                <a:latin typeface="+mn-lt"/>
              </a:rPr>
              <a:t>Total Annual GHG emissions (MTCO2e) from Electricity</a:t>
            </a:r>
          </a:p>
        </c:rich>
      </c:tx>
      <c:overlay val="0"/>
    </c:title>
    <c:autoTitleDeleted val="0"/>
    <c:plotArea>
      <c:layout/>
      <c:barChart>
        <c:barDir val="col"/>
        <c:grouping val="clustered"/>
        <c:varyColors val="1"/>
        <c:ser>
          <c:idx val="0"/>
          <c:order val="0"/>
          <c:spPr>
            <a:solidFill>
              <a:schemeClr val="accent1"/>
            </a:solidFill>
            <a:ln cmpd="sng">
              <a:solidFill>
                <a:srgbClr val="000000"/>
              </a:solidFill>
            </a:ln>
          </c:spPr>
          <c:invertIfNegative val="1"/>
          <c:cat>
            <c:numRef>
              <c:f>'GHG Inventory'!$M$101:$Q$101</c:f>
              <c:numCache>
                <c:formatCode>General</c:formatCode>
                <c:ptCount val="5"/>
                <c:pt idx="0" formatCode="0">
                  <c:v>2021</c:v>
                </c:pt>
                <c:pt idx="1">
                  <c:v>2017</c:v>
                </c:pt>
                <c:pt idx="2">
                  <c:v>2018</c:v>
                </c:pt>
                <c:pt idx="3">
                  <c:v>2019</c:v>
                </c:pt>
                <c:pt idx="4">
                  <c:v>2020</c:v>
                </c:pt>
              </c:numCache>
            </c:numRef>
          </c:cat>
          <c:val>
            <c:numRef>
              <c:f>'GHG Inventory'!$M$102:$Q$102</c:f>
              <c:numCache>
                <c:formatCode>0.00</c:formatCode>
                <c:ptCount val="5"/>
                <c:pt idx="0">
                  <c:v>2.0927233800000002</c:v>
                </c:pt>
                <c:pt idx="1">
                  <c:v>0</c:v>
                </c:pt>
                <c:pt idx="2">
                  <c:v>0</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2BDE-4D64-87FE-02D528E0EC33}"/>
            </c:ext>
          </c:extLst>
        </c:ser>
        <c:dLbls>
          <c:showLegendKey val="0"/>
          <c:showVal val="0"/>
          <c:showCatName val="0"/>
          <c:showSerName val="0"/>
          <c:showPercent val="0"/>
          <c:showBubbleSize val="0"/>
        </c:dLbls>
        <c:gapWidth val="150"/>
        <c:axId val="73598113"/>
        <c:axId val="1846402019"/>
      </c:barChart>
      <c:catAx>
        <c:axId val="73598113"/>
        <c:scaling>
          <c:orientation val="minMax"/>
        </c:scaling>
        <c:delete val="0"/>
        <c:axPos val="b"/>
        <c:title>
          <c:tx>
            <c:rich>
              <a:bodyPr/>
              <a:lstStyle/>
              <a:p>
                <a:pPr lvl="0">
                  <a:defRPr b="0">
                    <a:solidFill>
                      <a:srgbClr val="000000"/>
                    </a:solidFill>
                    <a:latin typeface="+mn-lt"/>
                  </a:defRPr>
                </a:pPr>
                <a:endParaRPr/>
              </a:p>
            </c:rich>
          </c:tx>
          <c:overlay val="0"/>
        </c:title>
        <c:numFmt formatCode="0" sourceLinked="1"/>
        <c:majorTickMark val="none"/>
        <c:minorTickMark val="none"/>
        <c:tickLblPos val="nextTo"/>
        <c:txPr>
          <a:bodyPr/>
          <a:lstStyle/>
          <a:p>
            <a:pPr lvl="0">
              <a:defRPr sz="900" b="0" i="0">
                <a:solidFill>
                  <a:schemeClr val="lt1"/>
                </a:solidFill>
                <a:latin typeface="+mn-lt"/>
              </a:defRPr>
            </a:pPr>
            <a:endParaRPr lang="en-US"/>
          </a:p>
        </c:txPr>
        <c:crossAx val="1846402019"/>
        <c:crosses val="autoZero"/>
        <c:auto val="1"/>
        <c:lblAlgn val="ctr"/>
        <c:lblOffset val="100"/>
        <c:noMultiLvlLbl val="1"/>
      </c:catAx>
      <c:valAx>
        <c:axId val="1846402019"/>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0.00" sourceLinked="1"/>
        <c:majorTickMark val="none"/>
        <c:minorTickMark val="none"/>
        <c:tickLblPos val="nextTo"/>
        <c:spPr>
          <a:ln/>
        </c:spPr>
        <c:txPr>
          <a:bodyPr/>
          <a:lstStyle/>
          <a:p>
            <a:pPr lvl="0">
              <a:defRPr sz="900" b="0" i="0">
                <a:solidFill>
                  <a:schemeClr val="lt1"/>
                </a:solidFill>
                <a:latin typeface="+mn-lt"/>
              </a:defRPr>
            </a:pPr>
            <a:endParaRPr lang="en-US"/>
          </a:p>
        </c:txPr>
        <c:crossAx val="73598113"/>
        <c:crosses val="autoZero"/>
        <c:crossBetween val="between"/>
      </c:valAx>
    </c:plotArea>
    <c:plotVisOnly val="1"/>
    <c:dispBlanksAs val="zero"/>
    <c:showDLblsOverMax val="1"/>
  </c:chart>
  <c:spPr>
    <a:solidFill>
      <a:schemeClr val="dk1"/>
    </a:solidFill>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0C343D"/>
                </a:solidFill>
                <a:latin typeface="Roboto"/>
              </a:defRPr>
            </a:pPr>
            <a:r>
              <a:rPr b="0">
                <a:solidFill>
                  <a:srgbClr val="0C343D"/>
                </a:solidFill>
                <a:latin typeface="Roboto"/>
              </a:rPr>
              <a:t>2021 GHG Emissions by Energy Type (MTCO2e)</a:t>
            </a:r>
          </a:p>
        </c:rich>
      </c:tx>
      <c:overlay val="0"/>
    </c:title>
    <c:autoTitleDeleted val="0"/>
    <c:plotArea>
      <c:layout/>
      <c:barChart>
        <c:barDir val="col"/>
        <c:grouping val="clustered"/>
        <c:varyColors val="1"/>
        <c:ser>
          <c:idx val="0"/>
          <c:order val="0"/>
          <c:spPr>
            <a:solidFill>
              <a:srgbClr val="134F5C"/>
            </a:solidFill>
            <a:ln cmpd="sng">
              <a:solidFill>
                <a:srgbClr val="000000"/>
              </a:solidFill>
            </a:ln>
          </c:spPr>
          <c:invertIfNegative val="1"/>
          <c:cat>
            <c:strRef>
              <c:f>'GHG Inventory'!$B$80:$B$85</c:f>
              <c:strCache>
                <c:ptCount val="4"/>
                <c:pt idx="0">
                  <c:v>Electricity</c:v>
                </c:pt>
                <c:pt idx="1">
                  <c:v>Propane</c:v>
                </c:pt>
                <c:pt idx="2">
                  <c:v>Gasoline</c:v>
                </c:pt>
                <c:pt idx="3">
                  <c:v>Diesel</c:v>
                </c:pt>
              </c:strCache>
            </c:strRef>
          </c:cat>
          <c:val>
            <c:numRef>
              <c:f>'GHG Inventory'!$C$80:$C$85</c:f>
              <c:numCache>
                <c:formatCode>0.00</c:formatCode>
                <c:ptCount val="4"/>
                <c:pt idx="0">
                  <c:v>2.0927233800000002</c:v>
                </c:pt>
                <c:pt idx="1">
                  <c:v>25.337375000000002</c:v>
                </c:pt>
                <c:pt idx="2">
                  <c:v>50.889758</c:v>
                </c:pt>
                <c:pt idx="3">
                  <c:v>79.298070500000009</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614B-4C6B-B806-C91078263A7F}"/>
            </c:ext>
          </c:extLst>
        </c:ser>
        <c:dLbls>
          <c:showLegendKey val="0"/>
          <c:showVal val="0"/>
          <c:showCatName val="0"/>
          <c:showSerName val="0"/>
          <c:showPercent val="0"/>
          <c:showBubbleSize val="0"/>
        </c:dLbls>
        <c:gapWidth val="150"/>
        <c:axId val="1115837311"/>
        <c:axId val="131190765"/>
      </c:barChart>
      <c:catAx>
        <c:axId val="1115837311"/>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b="0">
                <a:solidFill>
                  <a:srgbClr val="434343"/>
                </a:solidFill>
                <a:latin typeface="Roboto"/>
              </a:defRPr>
            </a:pPr>
            <a:endParaRPr lang="en-US"/>
          </a:p>
        </c:txPr>
        <c:crossAx val="131190765"/>
        <c:crosses val="autoZero"/>
        <c:auto val="1"/>
        <c:lblAlgn val="ctr"/>
        <c:lblOffset val="100"/>
        <c:noMultiLvlLbl val="1"/>
      </c:catAx>
      <c:valAx>
        <c:axId val="13119076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434343"/>
                    </a:solidFill>
                    <a:latin typeface="Roboto"/>
                  </a:defRPr>
                </a:pPr>
                <a:r>
                  <a:rPr b="0">
                    <a:solidFill>
                      <a:srgbClr val="434343"/>
                    </a:solidFill>
                    <a:latin typeface="Roboto"/>
                  </a:rPr>
                  <a:t>GHG Emissions (MTCO2e)</a:t>
                </a:r>
              </a:p>
            </c:rich>
          </c:tx>
          <c:overlay val="0"/>
        </c:title>
        <c:numFmt formatCode="0.00" sourceLinked="1"/>
        <c:majorTickMark val="none"/>
        <c:minorTickMark val="none"/>
        <c:tickLblPos val="nextTo"/>
        <c:spPr>
          <a:ln/>
        </c:spPr>
        <c:txPr>
          <a:bodyPr/>
          <a:lstStyle/>
          <a:p>
            <a:pPr lvl="0">
              <a:defRPr b="0">
                <a:solidFill>
                  <a:srgbClr val="434343"/>
                </a:solidFill>
                <a:latin typeface="Roboto"/>
              </a:defRPr>
            </a:pPr>
            <a:endParaRPr lang="en-US"/>
          </a:p>
        </c:txPr>
        <c:crossAx val="1115837311"/>
        <c:crosses val="autoZero"/>
        <c:crossBetween val="between"/>
      </c:valAx>
    </c:plotArea>
    <c:legend>
      <c:legendPos val="r"/>
      <c:overlay val="0"/>
      <c:txPr>
        <a:bodyPr/>
        <a:lstStyle/>
        <a:p>
          <a:pPr lvl="0">
            <a:defRPr b="0">
              <a:solidFill>
                <a:srgbClr val="434343"/>
              </a:solidFill>
              <a:latin typeface="Roboto"/>
            </a:defRPr>
          </a:pPr>
          <a:endParaRPr lang="en-US"/>
        </a:p>
      </c:txPr>
    </c:legend>
    <c:plotVisOnly val="1"/>
    <c:dispBlanksAs val="zero"/>
    <c:showDLblsOverMax val="1"/>
  </c:chart>
  <c:spPr>
    <a:solidFill>
      <a:schemeClr val="lt1"/>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600" b="1" i="0">
                <a:solidFill>
                  <a:schemeClr val="lt1"/>
                </a:solidFill>
                <a:latin typeface="+mn-lt"/>
              </a:defRPr>
            </a:pPr>
            <a:r>
              <a:rPr lang="en-US" sz="1600" b="1" i="0">
                <a:solidFill>
                  <a:schemeClr val="lt1"/>
                </a:solidFill>
                <a:latin typeface="+mn-lt"/>
              </a:rPr>
              <a:t>GHG Emissions by Function (MTCO2e)</a:t>
            </a:r>
          </a:p>
        </c:rich>
      </c:tx>
      <c:layout>
        <c:manualLayout>
          <c:xMode val="edge"/>
          <c:yMode val="edge"/>
          <c:x val="9.4502203061721357E-2"/>
          <c:y val="1.968019680196802E-2"/>
        </c:manualLayout>
      </c:layout>
      <c:overlay val="0"/>
    </c:title>
    <c:autoTitleDeleted val="0"/>
    <c:plotArea>
      <c:layout/>
      <c:barChart>
        <c:barDir val="col"/>
        <c:grouping val="clustered"/>
        <c:varyColors val="1"/>
        <c:ser>
          <c:idx val="0"/>
          <c:order val="0"/>
          <c:spPr>
            <a:solidFill>
              <a:schemeClr val="accent1"/>
            </a:solidFill>
            <a:ln cmpd="sng">
              <a:solidFill>
                <a:srgbClr val="000000"/>
              </a:solidFill>
            </a:ln>
          </c:spPr>
          <c:invertIfNegative val="1"/>
          <c:cat>
            <c:strRef>
              <c:f>'GHG Inventory'!$B$64:$B$66</c:f>
              <c:strCache>
                <c:ptCount val="3"/>
                <c:pt idx="0">
                  <c:v>Administration facilities</c:v>
                </c:pt>
                <c:pt idx="1">
                  <c:v>Vehicle fleet</c:v>
                </c:pt>
                <c:pt idx="2">
                  <c:v>Streetlights and traffic signals</c:v>
                </c:pt>
              </c:strCache>
            </c:strRef>
          </c:cat>
          <c:val>
            <c:numRef>
              <c:f>'GHG Inventory'!$H$64:$H$66</c:f>
              <c:numCache>
                <c:formatCode>0.0</c:formatCode>
                <c:ptCount val="3"/>
                <c:pt idx="0">
                  <c:v>26.8935681</c:v>
                </c:pt>
                <c:pt idx="1">
                  <c:v>130.18782850000002</c:v>
                </c:pt>
                <c:pt idx="2">
                  <c:v>0.53653027999999992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E0CB-4B41-92B3-C3F88DAFF2EE}"/>
            </c:ext>
          </c:extLst>
        </c:ser>
        <c:dLbls>
          <c:showLegendKey val="0"/>
          <c:showVal val="0"/>
          <c:showCatName val="0"/>
          <c:showSerName val="0"/>
          <c:showPercent val="0"/>
          <c:showBubbleSize val="0"/>
        </c:dLbls>
        <c:gapWidth val="150"/>
        <c:axId val="411683421"/>
        <c:axId val="348733974"/>
      </c:barChart>
      <c:catAx>
        <c:axId val="411683421"/>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chemeClr val="lt1"/>
                </a:solidFill>
                <a:latin typeface="+mn-lt"/>
              </a:defRPr>
            </a:pPr>
            <a:endParaRPr lang="en-US"/>
          </a:p>
        </c:txPr>
        <c:crossAx val="348733974"/>
        <c:crosses val="autoZero"/>
        <c:auto val="1"/>
        <c:lblAlgn val="ctr"/>
        <c:lblOffset val="100"/>
        <c:noMultiLvlLbl val="1"/>
      </c:catAx>
      <c:valAx>
        <c:axId val="348733974"/>
        <c:scaling>
          <c:orientation val="minMax"/>
        </c:scaling>
        <c:delete val="0"/>
        <c:axPos val="l"/>
        <c:title>
          <c:tx>
            <c:rich>
              <a:bodyPr/>
              <a:lstStyle/>
              <a:p>
                <a:pPr lvl="0">
                  <a:defRPr b="0">
                    <a:solidFill>
                      <a:srgbClr val="000000"/>
                    </a:solidFill>
                    <a:latin typeface="+mn-lt"/>
                  </a:defRPr>
                </a:pPr>
                <a:endParaRPr lang="en-US"/>
              </a:p>
            </c:rich>
          </c:tx>
          <c:overlay val="0"/>
        </c:title>
        <c:numFmt formatCode="0.0" sourceLinked="1"/>
        <c:majorTickMark val="none"/>
        <c:minorTickMark val="none"/>
        <c:tickLblPos val="nextTo"/>
        <c:spPr>
          <a:ln/>
        </c:spPr>
        <c:txPr>
          <a:bodyPr/>
          <a:lstStyle/>
          <a:p>
            <a:pPr lvl="0">
              <a:defRPr b="0">
                <a:solidFill>
                  <a:srgbClr val="000000"/>
                </a:solidFill>
                <a:latin typeface="+mn-lt"/>
              </a:defRPr>
            </a:pPr>
            <a:endParaRPr lang="en-US"/>
          </a:p>
        </c:txPr>
        <c:crossAx val="411683421"/>
        <c:crosses val="autoZero"/>
        <c:crossBetween val="between"/>
      </c:valAx>
    </c:plotArea>
    <c:plotVisOnly val="1"/>
    <c:dispBlanksAs val="zero"/>
    <c:showDLblsOverMax val="1"/>
  </c:chart>
  <c:spPr>
    <a:solidFill>
      <a:schemeClr val="dk1"/>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600" b="1" i="0">
                <a:solidFill>
                  <a:schemeClr val="lt1"/>
                </a:solidFill>
                <a:latin typeface="+mn-lt"/>
              </a:defRPr>
            </a:pPr>
            <a:r>
              <a:rPr sz="1600" b="1" i="0">
                <a:solidFill>
                  <a:schemeClr val="lt1"/>
                </a:solidFill>
                <a:latin typeface="+mn-lt"/>
              </a:rPr>
              <a:t>GHG Emissions by Energy Type (MTCO2e)</a:t>
            </a:r>
          </a:p>
        </c:rich>
      </c:tx>
      <c:overlay val="0"/>
    </c:title>
    <c:autoTitleDeleted val="0"/>
    <c:plotArea>
      <c:layout/>
      <c:barChart>
        <c:barDir val="col"/>
        <c:grouping val="clustered"/>
        <c:varyColors val="1"/>
        <c:ser>
          <c:idx val="0"/>
          <c:order val="0"/>
          <c:tx>
            <c:v>GHG Emissions (tons)</c:v>
          </c:tx>
          <c:spPr>
            <a:solidFill>
              <a:schemeClr val="accent1"/>
            </a:solidFill>
            <a:ln cmpd="sng">
              <a:solidFill>
                <a:srgbClr val="000000"/>
              </a:solidFill>
            </a:ln>
          </c:spPr>
          <c:invertIfNegative val="1"/>
          <c:cat>
            <c:strRef>
              <c:f>'GHG Inventory'!$B$80:$B$85</c:f>
              <c:strCache>
                <c:ptCount val="4"/>
                <c:pt idx="0">
                  <c:v>Electricity</c:v>
                </c:pt>
                <c:pt idx="1">
                  <c:v>Propane</c:v>
                </c:pt>
                <c:pt idx="2">
                  <c:v>Gasoline</c:v>
                </c:pt>
                <c:pt idx="3">
                  <c:v>Diesel</c:v>
                </c:pt>
              </c:strCache>
            </c:strRef>
          </c:cat>
          <c:val>
            <c:numRef>
              <c:f>'GHG Inventory'!$H$80:$H$85</c:f>
              <c:numCache>
                <c:formatCode>0.0</c:formatCode>
                <c:ptCount val="4"/>
                <c:pt idx="0">
                  <c:v>0.41854467600000006</c:v>
                </c:pt>
                <c:pt idx="1">
                  <c:v>5.067475</c:v>
                </c:pt>
                <c:pt idx="2">
                  <c:v>10.1779516</c:v>
                </c:pt>
                <c:pt idx="3">
                  <c:v>15.859614100000002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E8D6-4285-BDF9-A7CFDCED5155}"/>
            </c:ext>
          </c:extLst>
        </c:ser>
        <c:dLbls>
          <c:showLegendKey val="0"/>
          <c:showVal val="0"/>
          <c:showCatName val="0"/>
          <c:showSerName val="0"/>
          <c:showPercent val="0"/>
          <c:showBubbleSize val="0"/>
        </c:dLbls>
        <c:gapWidth val="150"/>
        <c:axId val="230994012"/>
        <c:axId val="1177871777"/>
      </c:barChart>
      <c:catAx>
        <c:axId val="230994012"/>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chemeClr val="lt1"/>
                </a:solidFill>
                <a:latin typeface="+mn-lt"/>
              </a:defRPr>
            </a:pPr>
            <a:endParaRPr lang="en-US"/>
          </a:p>
        </c:txPr>
        <c:crossAx val="1177871777"/>
        <c:crosses val="autoZero"/>
        <c:auto val="1"/>
        <c:lblAlgn val="ctr"/>
        <c:lblOffset val="100"/>
        <c:noMultiLvlLbl val="1"/>
      </c:catAx>
      <c:valAx>
        <c:axId val="1177871777"/>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0.0" sourceLinked="1"/>
        <c:majorTickMark val="none"/>
        <c:minorTickMark val="none"/>
        <c:tickLblPos val="nextTo"/>
        <c:spPr>
          <a:ln/>
        </c:spPr>
        <c:txPr>
          <a:bodyPr/>
          <a:lstStyle/>
          <a:p>
            <a:pPr lvl="0">
              <a:defRPr sz="900" b="0" i="0">
                <a:solidFill>
                  <a:schemeClr val="lt1"/>
                </a:solidFill>
                <a:latin typeface="+mn-lt"/>
              </a:defRPr>
            </a:pPr>
            <a:endParaRPr lang="en-US"/>
          </a:p>
        </c:txPr>
        <c:crossAx val="230994012"/>
        <c:crosses val="autoZero"/>
        <c:crossBetween val="between"/>
      </c:valAx>
    </c:plotArea>
    <c:plotVisOnly val="1"/>
    <c:dispBlanksAs val="zero"/>
    <c:showDLblsOverMax val="1"/>
  </c:chart>
  <c:spPr>
    <a:solidFill>
      <a:schemeClr val="dk1"/>
    </a:solid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600" b="1" i="0">
                <a:solidFill>
                  <a:srgbClr val="757575"/>
                </a:solidFill>
                <a:latin typeface="+mn-lt"/>
              </a:defRPr>
            </a:pPr>
            <a:r>
              <a:rPr lang="en-US" sz="1600" b="1" i="0">
                <a:solidFill>
                  <a:srgbClr val="757575"/>
                </a:solidFill>
                <a:latin typeface="+mn-lt"/>
              </a:rPr>
              <a:t>GHG Emissions by Function (MTCO2e)</a:t>
            </a:r>
          </a:p>
        </c:rich>
      </c:tx>
      <c:overlay val="0"/>
    </c:title>
    <c:autoTitleDeleted val="0"/>
    <c:plotArea>
      <c:layout/>
      <c:barChart>
        <c:barDir val="col"/>
        <c:grouping val="clustered"/>
        <c:varyColors val="1"/>
        <c:ser>
          <c:idx val="0"/>
          <c:order val="0"/>
          <c:spPr>
            <a:solidFill>
              <a:schemeClr val="accent1"/>
            </a:solidFill>
            <a:ln cmpd="sng">
              <a:solidFill>
                <a:srgbClr val="000000"/>
              </a:solidFill>
            </a:ln>
          </c:spPr>
          <c:invertIfNegative val="1"/>
          <c:cat>
            <c:strRef>
              <c:f>'GHG Inventory'!$B$64:$B$66</c:f>
              <c:strCache>
                <c:ptCount val="3"/>
                <c:pt idx="0">
                  <c:v>Administration facilities</c:v>
                </c:pt>
                <c:pt idx="1">
                  <c:v>Vehicle fleet</c:v>
                </c:pt>
                <c:pt idx="2">
                  <c:v>Streetlights and traffic signals</c:v>
                </c:pt>
              </c:strCache>
            </c:strRef>
          </c:cat>
          <c:val>
            <c:numRef>
              <c:f>'GHG Inventory'!$H$64:$H$66</c:f>
              <c:numCache>
                <c:formatCode>0.0</c:formatCode>
                <c:ptCount val="3"/>
                <c:pt idx="0">
                  <c:v>26.8935681</c:v>
                </c:pt>
                <c:pt idx="1">
                  <c:v>130.18782850000002</c:v>
                </c:pt>
                <c:pt idx="2">
                  <c:v>0.53653027999999992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D3BB-4F08-B2B1-2D54F6582644}"/>
            </c:ext>
          </c:extLst>
        </c:ser>
        <c:dLbls>
          <c:showLegendKey val="0"/>
          <c:showVal val="0"/>
          <c:showCatName val="0"/>
          <c:showSerName val="0"/>
          <c:showPercent val="0"/>
          <c:showBubbleSize val="0"/>
        </c:dLbls>
        <c:gapWidth val="150"/>
        <c:axId val="587955584"/>
        <c:axId val="1704248996"/>
      </c:barChart>
      <c:catAx>
        <c:axId val="587955584"/>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1200" b="0" i="0">
                <a:solidFill>
                  <a:srgbClr val="000000"/>
                </a:solidFill>
                <a:latin typeface="+mn-lt"/>
              </a:defRPr>
            </a:pPr>
            <a:endParaRPr lang="en-US"/>
          </a:p>
        </c:txPr>
        <c:crossAx val="1704248996"/>
        <c:crosses val="autoZero"/>
        <c:auto val="1"/>
        <c:lblAlgn val="ctr"/>
        <c:lblOffset val="100"/>
        <c:noMultiLvlLbl val="1"/>
      </c:catAx>
      <c:valAx>
        <c:axId val="1704248996"/>
        <c:scaling>
          <c:orientation val="minMax"/>
        </c:scaling>
        <c:delete val="0"/>
        <c:axPos val="l"/>
        <c:title>
          <c:tx>
            <c:rich>
              <a:bodyPr/>
              <a:lstStyle/>
              <a:p>
                <a:pPr lvl="0">
                  <a:defRPr b="0">
                    <a:solidFill>
                      <a:srgbClr val="000000"/>
                    </a:solidFill>
                    <a:latin typeface="+mn-lt"/>
                  </a:defRPr>
                </a:pPr>
                <a:endParaRPr lang="en-US"/>
              </a:p>
            </c:rich>
          </c:tx>
          <c:overlay val="0"/>
        </c:title>
        <c:numFmt formatCode="0.0" sourceLinked="1"/>
        <c:majorTickMark val="none"/>
        <c:minorTickMark val="none"/>
        <c:tickLblPos val="nextTo"/>
        <c:spPr>
          <a:ln/>
        </c:spPr>
        <c:txPr>
          <a:bodyPr/>
          <a:lstStyle/>
          <a:p>
            <a:pPr lvl="0">
              <a:defRPr b="0">
                <a:solidFill>
                  <a:srgbClr val="000000"/>
                </a:solidFill>
                <a:latin typeface="+mn-lt"/>
              </a:defRPr>
            </a:pPr>
            <a:endParaRPr lang="en-US"/>
          </a:p>
        </c:txPr>
        <c:crossAx val="587955584"/>
        <c:crosses val="autoZero"/>
        <c:crossBetween val="between"/>
      </c:valAx>
    </c:plotArea>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lineChart>
        <c:grouping val="standard"/>
        <c:varyColors val="1"/>
        <c:ser>
          <c:idx val="0"/>
          <c:order val="0"/>
          <c:tx>
            <c:v>kWh</c:v>
          </c:tx>
          <c:spPr>
            <a:ln w="28575" cmpd="sng">
              <a:solidFill>
                <a:schemeClr val="accent1"/>
              </a:solidFill>
            </a:ln>
          </c:spPr>
          <c:marker>
            <c:symbol val="circle"/>
            <c:size val="6"/>
            <c:spPr>
              <a:solidFill>
                <a:schemeClr val="accent1"/>
              </a:solidFill>
              <a:ln cmpd="sng">
                <a:solidFill>
                  <a:schemeClr val="accent1"/>
                </a:solidFill>
              </a:ln>
            </c:spPr>
          </c:marker>
          <c:cat>
            <c:strRef>
              <c:f>'GHG Inventory'!$J$115:$J$126</c:f>
              <c:strCache>
                <c:ptCount val="12"/>
                <c:pt idx="0">
                  <c:v>Jan 2021</c:v>
                </c:pt>
                <c:pt idx="1">
                  <c:v>Feb 2021</c:v>
                </c:pt>
                <c:pt idx="2">
                  <c:v>Mar 2021</c:v>
                </c:pt>
                <c:pt idx="3">
                  <c:v>Apr 2021</c:v>
                </c:pt>
                <c:pt idx="4">
                  <c:v>May 2021</c:v>
                </c:pt>
                <c:pt idx="5">
                  <c:v>Jun 2021</c:v>
                </c:pt>
                <c:pt idx="6">
                  <c:v>Jul 2021</c:v>
                </c:pt>
                <c:pt idx="7">
                  <c:v>Aug 2021</c:v>
                </c:pt>
                <c:pt idx="8">
                  <c:v>Sep 2021</c:v>
                </c:pt>
                <c:pt idx="9">
                  <c:v>Oct 2021</c:v>
                </c:pt>
                <c:pt idx="10">
                  <c:v>Nov 2021</c:v>
                </c:pt>
                <c:pt idx="11">
                  <c:v>Dec 2021</c:v>
                </c:pt>
              </c:strCache>
            </c:strRef>
          </c:cat>
          <c:val>
            <c:numRef>
              <c:f>'GHG Inventory'!$K$115:$K$126</c:f>
              <c:numCache>
                <c:formatCode>General</c:formatCode>
                <c:ptCount val="12"/>
                <c:pt idx="0">
                  <c:v>1917</c:v>
                </c:pt>
                <c:pt idx="1">
                  <c:v>127</c:v>
                </c:pt>
                <c:pt idx="2">
                  <c:v>327</c:v>
                </c:pt>
                <c:pt idx="3">
                  <c:v>299</c:v>
                </c:pt>
                <c:pt idx="4">
                  <c:v>264</c:v>
                </c:pt>
                <c:pt idx="5">
                  <c:v>227</c:v>
                </c:pt>
                <c:pt idx="6">
                  <c:v>247</c:v>
                </c:pt>
                <c:pt idx="7">
                  <c:v>260</c:v>
                </c:pt>
                <c:pt idx="8">
                  <c:v>298</c:v>
                </c:pt>
                <c:pt idx="9">
                  <c:v>323</c:v>
                </c:pt>
                <c:pt idx="10">
                  <c:v>397</c:v>
                </c:pt>
                <c:pt idx="11">
                  <c:v>358</c:v>
                </c:pt>
              </c:numCache>
            </c:numRef>
          </c:val>
          <c:smooth val="0"/>
          <c:extLst>
            <c:ext xmlns:c16="http://schemas.microsoft.com/office/drawing/2014/chart" uri="{C3380CC4-5D6E-409C-BE32-E72D297353CC}">
              <c16:uniqueId val="{00000000-1335-454D-92AA-146EFFF02178}"/>
            </c:ext>
          </c:extLst>
        </c:ser>
        <c:ser>
          <c:idx val="1"/>
          <c:order val="1"/>
          <c:tx>
            <c:v>Cost</c:v>
          </c:tx>
          <c:spPr>
            <a:ln w="9525" cmpd="sng">
              <a:solidFill>
                <a:srgbClr val="92D050">
                  <a:alpha val="100000"/>
                </a:srgbClr>
              </a:solidFill>
            </a:ln>
          </c:spPr>
          <c:marker>
            <c:symbol val="circle"/>
            <c:size val="4"/>
            <c:spPr>
              <a:solidFill>
                <a:srgbClr val="92D050">
                  <a:alpha val="100000"/>
                </a:srgbClr>
              </a:solidFill>
              <a:ln cmpd="sng">
                <a:solidFill>
                  <a:srgbClr val="92D050">
                    <a:alpha val="100000"/>
                  </a:srgbClr>
                </a:solidFill>
              </a:ln>
            </c:spPr>
          </c:marker>
          <c:cat>
            <c:strRef>
              <c:f>'GHG Inventory'!$J$115:$J$126</c:f>
              <c:strCache>
                <c:ptCount val="12"/>
                <c:pt idx="0">
                  <c:v>Jan 2021</c:v>
                </c:pt>
                <c:pt idx="1">
                  <c:v>Feb 2021</c:v>
                </c:pt>
                <c:pt idx="2">
                  <c:v>Mar 2021</c:v>
                </c:pt>
                <c:pt idx="3">
                  <c:v>Apr 2021</c:v>
                </c:pt>
                <c:pt idx="4">
                  <c:v>May 2021</c:v>
                </c:pt>
                <c:pt idx="5">
                  <c:v>Jun 2021</c:v>
                </c:pt>
                <c:pt idx="6">
                  <c:v>Jul 2021</c:v>
                </c:pt>
                <c:pt idx="7">
                  <c:v>Aug 2021</c:v>
                </c:pt>
                <c:pt idx="8">
                  <c:v>Sep 2021</c:v>
                </c:pt>
                <c:pt idx="9">
                  <c:v>Oct 2021</c:v>
                </c:pt>
                <c:pt idx="10">
                  <c:v>Nov 2021</c:v>
                </c:pt>
                <c:pt idx="11">
                  <c:v>Dec 2021</c:v>
                </c:pt>
              </c:strCache>
            </c:strRef>
          </c:cat>
          <c:val>
            <c:numRef>
              <c:f>'GHG Inventory'!$L$115:$L$126</c:f>
              <c:numCache>
                <c:formatCode>General</c:formatCode>
                <c:ptCount val="12"/>
                <c:pt idx="0">
                  <c:v>703.18999999999994</c:v>
                </c:pt>
                <c:pt idx="1">
                  <c:v>391.15000000000003</c:v>
                </c:pt>
                <c:pt idx="2">
                  <c:v>34.42</c:v>
                </c:pt>
                <c:pt idx="3">
                  <c:v>314.32</c:v>
                </c:pt>
                <c:pt idx="4">
                  <c:v>499.9</c:v>
                </c:pt>
                <c:pt idx="5">
                  <c:v>495.48</c:v>
                </c:pt>
                <c:pt idx="6">
                  <c:v>491.76</c:v>
                </c:pt>
                <c:pt idx="7">
                  <c:v>493.9</c:v>
                </c:pt>
                <c:pt idx="8">
                  <c:v>498.96000000000004</c:v>
                </c:pt>
                <c:pt idx="9">
                  <c:v>503.09</c:v>
                </c:pt>
                <c:pt idx="10">
                  <c:v>506.85999999999996</c:v>
                </c:pt>
                <c:pt idx="11">
                  <c:v>936.77</c:v>
                </c:pt>
              </c:numCache>
            </c:numRef>
          </c:val>
          <c:smooth val="0"/>
          <c:extLst>
            <c:ext xmlns:c16="http://schemas.microsoft.com/office/drawing/2014/chart" uri="{C3380CC4-5D6E-409C-BE32-E72D297353CC}">
              <c16:uniqueId val="{00000001-1335-454D-92AA-146EFFF02178}"/>
            </c:ext>
          </c:extLst>
        </c:ser>
        <c:dLbls>
          <c:showLegendKey val="0"/>
          <c:showVal val="0"/>
          <c:showCatName val="0"/>
          <c:showSerName val="0"/>
          <c:showPercent val="0"/>
          <c:showBubbleSize val="0"/>
        </c:dLbls>
        <c:marker val="1"/>
        <c:smooth val="0"/>
        <c:axId val="899500338"/>
        <c:axId val="729642506"/>
      </c:lineChart>
      <c:catAx>
        <c:axId val="899500338"/>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chemeClr val="lt1"/>
                </a:solidFill>
                <a:latin typeface="+mn-lt"/>
              </a:defRPr>
            </a:pPr>
            <a:endParaRPr lang="en-US"/>
          </a:p>
        </c:txPr>
        <c:crossAx val="729642506"/>
        <c:crosses val="autoZero"/>
        <c:auto val="1"/>
        <c:lblAlgn val="ctr"/>
        <c:lblOffset val="100"/>
        <c:noMultiLvlLbl val="1"/>
      </c:catAx>
      <c:valAx>
        <c:axId val="72964250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900" b="0" i="0">
                <a:solidFill>
                  <a:schemeClr val="lt1"/>
                </a:solidFill>
                <a:latin typeface="+mn-lt"/>
              </a:defRPr>
            </a:pPr>
            <a:endParaRPr lang="en-US"/>
          </a:p>
        </c:txPr>
        <c:crossAx val="899500338"/>
        <c:crosses val="autoZero"/>
        <c:crossBetween val="between"/>
      </c:valAx>
    </c:plotArea>
    <c:legend>
      <c:legendPos val="b"/>
      <c:overlay val="0"/>
      <c:txPr>
        <a:bodyPr/>
        <a:lstStyle/>
        <a:p>
          <a:pPr lvl="0">
            <a:defRPr sz="900" b="0" i="0">
              <a:solidFill>
                <a:schemeClr val="lt1"/>
              </a:solidFill>
              <a:latin typeface="+mn-lt"/>
            </a:defRPr>
          </a:pPr>
          <a:endParaRPr lang="en-US"/>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sz="1400" b="0" i="0">
                <a:solidFill>
                  <a:srgbClr val="757575"/>
                </a:solidFill>
                <a:latin typeface="+mn-lt"/>
              </a:rPr>
              <a:t>Number of Billing Records</a:t>
            </a:r>
          </a:p>
        </c:rich>
      </c:tx>
      <c:overlay val="0"/>
    </c:title>
    <c:autoTitleDeleted val="0"/>
    <c:plotArea>
      <c:layout/>
      <c:barChart>
        <c:barDir val="col"/>
        <c:grouping val="clustered"/>
        <c:varyColors val="1"/>
        <c:ser>
          <c:idx val="0"/>
          <c:order val="0"/>
          <c:tx>
            <c:v>Num Records</c:v>
          </c:tx>
          <c:spPr>
            <a:solidFill>
              <a:schemeClr val="accent1"/>
            </a:solidFill>
            <a:ln cmpd="sng">
              <a:solidFill>
                <a:srgbClr val="000000"/>
              </a:solidFill>
            </a:ln>
          </c:spPr>
          <c:invertIfNegative val="1"/>
          <c:cat>
            <c:strRef>
              <c:f>'GHG Inventory'!$J$115:$J$126</c:f>
              <c:strCache>
                <c:ptCount val="12"/>
                <c:pt idx="0">
                  <c:v>Jan 2021</c:v>
                </c:pt>
                <c:pt idx="1">
                  <c:v>Feb 2021</c:v>
                </c:pt>
                <c:pt idx="2">
                  <c:v>Mar 2021</c:v>
                </c:pt>
                <c:pt idx="3">
                  <c:v>Apr 2021</c:v>
                </c:pt>
                <c:pt idx="4">
                  <c:v>May 2021</c:v>
                </c:pt>
                <c:pt idx="5">
                  <c:v>Jun 2021</c:v>
                </c:pt>
                <c:pt idx="6">
                  <c:v>Jul 2021</c:v>
                </c:pt>
                <c:pt idx="7">
                  <c:v>Aug 2021</c:v>
                </c:pt>
                <c:pt idx="8">
                  <c:v>Sep 2021</c:v>
                </c:pt>
                <c:pt idx="9">
                  <c:v>Oct 2021</c:v>
                </c:pt>
                <c:pt idx="10">
                  <c:v>Nov 2021</c:v>
                </c:pt>
                <c:pt idx="11">
                  <c:v>Dec 2021</c:v>
                </c:pt>
              </c:strCache>
            </c:strRef>
          </c:cat>
          <c:val>
            <c:numRef>
              <c:f>'GHG Inventory'!$M$115:$M$126</c:f>
              <c:numCache>
                <c:formatCode>General</c:formatCode>
                <c:ptCount val="12"/>
                <c:pt idx="0">
                  <c:v>3</c:v>
                </c:pt>
                <c:pt idx="1">
                  <c:v>3</c:v>
                </c:pt>
                <c:pt idx="2">
                  <c:v>3</c:v>
                </c:pt>
                <c:pt idx="3">
                  <c:v>3</c:v>
                </c:pt>
                <c:pt idx="4">
                  <c:v>3</c:v>
                </c:pt>
                <c:pt idx="5">
                  <c:v>3</c:v>
                </c:pt>
                <c:pt idx="6">
                  <c:v>3</c:v>
                </c:pt>
                <c:pt idx="7">
                  <c:v>3</c:v>
                </c:pt>
                <c:pt idx="8">
                  <c:v>3</c:v>
                </c:pt>
                <c:pt idx="9">
                  <c:v>3</c:v>
                </c:pt>
                <c:pt idx="10">
                  <c:v>3</c:v>
                </c:pt>
                <c:pt idx="11">
                  <c:v>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53AA-47D8-BAAE-2829F28C9101}"/>
            </c:ext>
          </c:extLst>
        </c:ser>
        <c:dLbls>
          <c:showLegendKey val="0"/>
          <c:showVal val="0"/>
          <c:showCatName val="0"/>
          <c:showSerName val="0"/>
          <c:showPercent val="0"/>
          <c:showBubbleSize val="0"/>
        </c:dLbls>
        <c:gapWidth val="150"/>
        <c:axId val="515598172"/>
        <c:axId val="633524418"/>
      </c:barChart>
      <c:catAx>
        <c:axId val="515598172"/>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633524418"/>
        <c:crosses val="autoZero"/>
        <c:auto val="1"/>
        <c:lblAlgn val="ctr"/>
        <c:lblOffset val="100"/>
        <c:noMultiLvlLbl val="1"/>
      </c:catAx>
      <c:valAx>
        <c:axId val="633524418"/>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en-US"/>
          </a:p>
        </c:txPr>
        <c:crossAx val="515598172"/>
        <c:crosses val="autoZero"/>
        <c:crossBetween val="between"/>
      </c:valAx>
    </c:plotArea>
    <c:plotVisOnly val="1"/>
    <c:dispBlanksAs val="zero"/>
    <c:showDLblsOverMax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2400" b="0" i="0">
                <a:solidFill>
                  <a:srgbClr val="434343"/>
                </a:solidFill>
                <a:latin typeface="+mn-lt"/>
              </a:defRPr>
            </a:pPr>
            <a:r>
              <a:rPr lang="en-US" sz="2400" b="0" i="0">
                <a:solidFill>
                  <a:srgbClr val="434343"/>
                </a:solidFill>
                <a:latin typeface="+mn-lt"/>
              </a:rPr>
              <a:t>Facility GHG Emissions (MTCO2e)</a:t>
            </a:r>
          </a:p>
        </c:rich>
      </c:tx>
      <c:overlay val="0"/>
    </c:title>
    <c:autoTitleDeleted val="0"/>
    <c:plotArea>
      <c:layout/>
      <c:barChart>
        <c:barDir val="col"/>
        <c:grouping val="clustered"/>
        <c:varyColors val="1"/>
        <c:ser>
          <c:idx val="0"/>
          <c:order val="0"/>
          <c:spPr>
            <a:solidFill>
              <a:srgbClr val="45818E"/>
            </a:solidFill>
            <a:ln cmpd="sng">
              <a:solidFill>
                <a:srgbClr val="000000"/>
              </a:solidFill>
            </a:ln>
          </c:spPr>
          <c:invertIfNegative val="1"/>
          <c:cat>
            <c:strRef>
              <c:f>'GHG Inventory'!$B$10:$B$24</c:f>
              <c:strCache>
                <c:ptCount val="3"/>
                <c:pt idx="0">
                  <c:v>Town Hall</c:v>
                </c:pt>
                <c:pt idx="1">
                  <c:v>Town Garage</c:v>
                </c:pt>
                <c:pt idx="2">
                  <c:v>Lighting District</c:v>
                </c:pt>
              </c:strCache>
            </c:strRef>
          </c:cat>
          <c:val>
            <c:numRef>
              <c:f>'GHG Inventory'!$AW$10:$AW$24</c:f>
              <c:numCache>
                <c:formatCode>_(* #,##0.0_);_(* \(#,##0.0\);_(* "-"??_);_(@_)</c:formatCode>
                <c:ptCount val="3"/>
                <c:pt idx="0">
                  <c:v>15.16035175</c:v>
                </c:pt>
                <c:pt idx="1">
                  <c:v>11.733216349999999</c:v>
                </c:pt>
                <c:pt idx="2">
                  <c:v>0.53653027999999992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7890-4514-BA04-EFE28034861E}"/>
            </c:ext>
          </c:extLst>
        </c:ser>
        <c:dLbls>
          <c:showLegendKey val="0"/>
          <c:showVal val="0"/>
          <c:showCatName val="0"/>
          <c:showSerName val="0"/>
          <c:showPercent val="0"/>
          <c:showBubbleSize val="0"/>
        </c:dLbls>
        <c:gapWidth val="150"/>
        <c:axId val="76587687"/>
        <c:axId val="1203357378"/>
      </c:barChart>
      <c:catAx>
        <c:axId val="76587687"/>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1400" b="0" i="0">
                <a:solidFill>
                  <a:srgbClr val="134F5C"/>
                </a:solidFill>
                <a:latin typeface="+mn-lt"/>
              </a:defRPr>
            </a:pPr>
            <a:endParaRPr lang="en-US"/>
          </a:p>
        </c:txPr>
        <c:crossAx val="1203357378"/>
        <c:crosses val="autoZero"/>
        <c:auto val="1"/>
        <c:lblAlgn val="ctr"/>
        <c:lblOffset val="100"/>
        <c:noMultiLvlLbl val="1"/>
      </c:catAx>
      <c:valAx>
        <c:axId val="1203357378"/>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_(* #,##0.0_);_(* \(#,##0.0\);_(* &quot;-&quot;??_);_(@_)" sourceLinked="1"/>
        <c:majorTickMark val="none"/>
        <c:minorTickMark val="none"/>
        <c:tickLblPos val="nextTo"/>
        <c:spPr>
          <a:ln/>
        </c:spPr>
        <c:txPr>
          <a:bodyPr/>
          <a:lstStyle/>
          <a:p>
            <a:pPr lvl="0">
              <a:defRPr sz="1400" b="0">
                <a:solidFill>
                  <a:srgbClr val="134F5C"/>
                </a:solidFill>
                <a:latin typeface="+mn-lt"/>
              </a:defRPr>
            </a:pPr>
            <a:endParaRPr lang="en-US"/>
          </a:p>
        </c:txPr>
        <c:crossAx val="76587687"/>
        <c:crosses val="autoZero"/>
        <c:crossBetween val="between"/>
      </c:valAx>
    </c:plotArea>
    <c:plotVisOnly val="1"/>
    <c:dispBlanksAs val="zero"/>
    <c:showDLblsOverMax val="1"/>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600" b="1" i="0">
                <a:solidFill>
                  <a:schemeClr val="lt1"/>
                </a:solidFill>
                <a:latin typeface="+mn-lt"/>
              </a:defRPr>
            </a:pPr>
            <a:r>
              <a:rPr sz="1600" b="1" i="0">
                <a:solidFill>
                  <a:schemeClr val="lt1"/>
                </a:solidFill>
                <a:latin typeface="+mn-lt"/>
              </a:rPr>
              <a:t>Average Energy Cost by Fuel</a:t>
            </a:r>
          </a:p>
        </c:rich>
      </c:tx>
      <c:overlay val="0"/>
    </c:title>
    <c:autoTitleDeleted val="0"/>
    <c:plotArea>
      <c:layout/>
      <c:pieChart>
        <c:varyColors val="1"/>
        <c:ser>
          <c:idx val="0"/>
          <c:order val="0"/>
          <c:dPt>
            <c:idx val="0"/>
            <c:bubble3D val="0"/>
            <c:explosion val="9"/>
            <c:spPr>
              <a:solidFill>
                <a:schemeClr val="accent1"/>
              </a:solidFill>
            </c:spPr>
            <c:extLst>
              <c:ext xmlns:c16="http://schemas.microsoft.com/office/drawing/2014/chart" uri="{C3380CC4-5D6E-409C-BE32-E72D297353CC}">
                <c16:uniqueId val="{00000001-A906-4C50-A6F4-9A9C6F3BFE03}"/>
              </c:ext>
            </c:extLst>
          </c:dPt>
          <c:dPt>
            <c:idx val="1"/>
            <c:bubble3D val="0"/>
            <c:spPr>
              <a:solidFill>
                <a:schemeClr val="accent2"/>
              </a:solidFill>
            </c:spPr>
            <c:extLst>
              <c:ext xmlns:c16="http://schemas.microsoft.com/office/drawing/2014/chart" uri="{C3380CC4-5D6E-409C-BE32-E72D297353CC}">
                <c16:uniqueId val="{00000003-A906-4C50-A6F4-9A9C6F3BFE03}"/>
              </c:ext>
            </c:extLst>
          </c:dPt>
          <c:dPt>
            <c:idx val="2"/>
            <c:bubble3D val="0"/>
            <c:spPr>
              <a:solidFill>
                <a:schemeClr val="accent3"/>
              </a:solidFill>
            </c:spPr>
            <c:extLst>
              <c:ext xmlns:c16="http://schemas.microsoft.com/office/drawing/2014/chart" uri="{C3380CC4-5D6E-409C-BE32-E72D297353CC}">
                <c16:uniqueId val="{00000005-A906-4C50-A6F4-9A9C6F3BFE03}"/>
              </c:ext>
            </c:extLst>
          </c:dPt>
          <c:dPt>
            <c:idx val="3"/>
            <c:bubble3D val="0"/>
            <c:spPr>
              <a:solidFill>
                <a:schemeClr val="accent4"/>
              </a:solidFill>
            </c:spPr>
            <c:extLst>
              <c:ext xmlns:c16="http://schemas.microsoft.com/office/drawing/2014/chart" uri="{C3380CC4-5D6E-409C-BE32-E72D297353CC}">
                <c16:uniqueId val="{00000007-A906-4C50-A6F4-9A9C6F3BFE03}"/>
              </c:ext>
            </c:extLst>
          </c:dPt>
          <c:dPt>
            <c:idx val="4"/>
            <c:bubble3D val="0"/>
            <c:extLst>
              <c:ext xmlns:c16="http://schemas.microsoft.com/office/drawing/2014/chart" uri="{C3380CC4-5D6E-409C-BE32-E72D297353CC}">
                <c16:uniqueId val="{00000008-A906-4C50-A6F4-9A9C6F3BFE03}"/>
              </c:ext>
            </c:extLst>
          </c:dPt>
          <c:dPt>
            <c:idx val="5"/>
            <c:bubble3D val="0"/>
            <c:extLst>
              <c:ext xmlns:c16="http://schemas.microsoft.com/office/drawing/2014/chart" uri="{C3380CC4-5D6E-409C-BE32-E72D297353CC}">
                <c16:uniqueId val="{00000009-A906-4C50-A6F4-9A9C6F3BFE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'GHG Inventory'!$B$80:$B$85</c:f>
              <c:strCache>
                <c:ptCount val="4"/>
                <c:pt idx="0">
                  <c:v>Electricity</c:v>
                </c:pt>
                <c:pt idx="1">
                  <c:v>Propane</c:v>
                </c:pt>
                <c:pt idx="2">
                  <c:v>Gasoline</c:v>
                </c:pt>
                <c:pt idx="3">
                  <c:v>Diesel</c:v>
                </c:pt>
              </c:strCache>
            </c:strRef>
          </c:cat>
          <c:val>
            <c:numRef>
              <c:f>'GHG Inventory'!$I$80:$I$85</c:f>
              <c:numCache>
                <c:formatCode>"$"#,##0</c:formatCode>
                <c:ptCount val="4"/>
                <c:pt idx="0">
                  <c:v>9975.9500000000007</c:v>
                </c:pt>
                <c:pt idx="1">
                  <c:v>8703.5</c:v>
                </c:pt>
                <c:pt idx="2">
                  <c:v>13050.02</c:v>
                </c:pt>
                <c:pt idx="3">
                  <c:v>18405.21</c:v>
                </c:pt>
              </c:numCache>
            </c:numRef>
          </c:val>
          <c:extLst>
            <c:ext xmlns:c16="http://schemas.microsoft.com/office/drawing/2014/chart" uri="{C3380CC4-5D6E-409C-BE32-E72D297353CC}">
              <c16:uniqueId val="{0000000A-A906-4C50-A6F4-9A9C6F3BFE03}"/>
            </c:ext>
          </c:extLst>
        </c:ser>
        <c:dLbls>
          <c:showLegendKey val="0"/>
          <c:showVal val="0"/>
          <c:showCatName val="0"/>
          <c:showSerName val="0"/>
          <c:showPercent val="0"/>
          <c:showBubbleSize val="0"/>
          <c:showLeaderLines val="1"/>
        </c:dLbls>
        <c:firstSliceAng val="0"/>
      </c:pieChart>
    </c:plotArea>
    <c:legend>
      <c:legendPos val="b"/>
      <c:overlay val="0"/>
      <c:txPr>
        <a:bodyPr/>
        <a:lstStyle/>
        <a:p>
          <a:pPr lvl="0">
            <a:defRPr sz="900" b="0" i="0">
              <a:solidFill>
                <a:schemeClr val="lt1"/>
              </a:solidFill>
              <a:latin typeface="+mn-lt"/>
            </a:defRPr>
          </a:pPr>
          <a:endParaRPr lang="en-US"/>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i="0">
                <a:solidFill>
                  <a:srgbClr val="757575"/>
                </a:solidFill>
                <a:latin typeface="+mn-lt"/>
              </a:defRPr>
            </a:pPr>
            <a:r>
              <a:rPr b="0" i="0">
                <a:solidFill>
                  <a:srgbClr val="757575"/>
                </a:solidFill>
                <a:latin typeface="+mn-lt"/>
              </a:rPr>
              <a:t>Annual GHG emissions (MTCO2e) from Streetlights and traffic signals</a:t>
            </a:r>
          </a:p>
        </c:rich>
      </c:tx>
      <c:overlay val="0"/>
    </c:title>
    <c:autoTitleDeleted val="0"/>
    <c:plotArea>
      <c:layout/>
      <c:barChart>
        <c:barDir val="col"/>
        <c:grouping val="clustered"/>
        <c:varyColors val="1"/>
        <c:ser>
          <c:idx val="0"/>
          <c:order val="0"/>
          <c:spPr>
            <a:solidFill>
              <a:schemeClr val="accent1"/>
            </a:solidFill>
            <a:ln cmpd="sng">
              <a:solidFill>
                <a:srgbClr val="000000"/>
              </a:solidFill>
            </a:ln>
          </c:spPr>
          <c:invertIfNegative val="1"/>
          <c:cat>
            <c:numRef>
              <c:f>'GHG Inventory'!$M$95:$Q$95</c:f>
              <c:numCache>
                <c:formatCode>General</c:formatCode>
                <c:ptCount val="5"/>
                <c:pt idx="0" formatCode="0">
                  <c:v>2021</c:v>
                </c:pt>
                <c:pt idx="1">
                  <c:v>2017</c:v>
                </c:pt>
                <c:pt idx="2">
                  <c:v>2018</c:v>
                </c:pt>
                <c:pt idx="3">
                  <c:v>2019</c:v>
                </c:pt>
                <c:pt idx="4">
                  <c:v>2020</c:v>
                </c:pt>
              </c:numCache>
            </c:numRef>
          </c:cat>
          <c:val>
            <c:numRef>
              <c:f>'GHG Inventory'!$M$96:$Q$96</c:f>
              <c:numCache>
                <c:formatCode>0.0</c:formatCode>
                <c:ptCount val="5"/>
                <c:pt idx="0">
                  <c:v>0.53653027999999992</c:v>
                </c:pt>
                <c:pt idx="1">
                  <c:v>0</c:v>
                </c:pt>
                <c:pt idx="2">
                  <c:v>0</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37A6-442A-A2A7-8F633C44A0D5}"/>
            </c:ext>
          </c:extLst>
        </c:ser>
        <c:dLbls>
          <c:showLegendKey val="0"/>
          <c:showVal val="0"/>
          <c:showCatName val="0"/>
          <c:showSerName val="0"/>
          <c:showPercent val="0"/>
          <c:showBubbleSize val="0"/>
        </c:dLbls>
        <c:gapWidth val="150"/>
        <c:axId val="74476061"/>
        <c:axId val="1486530287"/>
      </c:barChart>
      <c:catAx>
        <c:axId val="74476061"/>
        <c:scaling>
          <c:orientation val="minMax"/>
        </c:scaling>
        <c:delete val="0"/>
        <c:axPos val="b"/>
        <c:title>
          <c:tx>
            <c:rich>
              <a:bodyPr/>
              <a:lstStyle/>
              <a:p>
                <a:pPr lvl="0">
                  <a:defRPr b="0">
                    <a:solidFill>
                      <a:srgbClr val="000000"/>
                    </a:solidFill>
                    <a:latin typeface="+mn-lt"/>
                  </a:defRPr>
                </a:pPr>
                <a:endParaRPr/>
              </a:p>
            </c:rich>
          </c:tx>
          <c:overlay val="0"/>
        </c:title>
        <c:numFmt formatCode="0" sourceLinked="1"/>
        <c:majorTickMark val="none"/>
        <c:minorTickMark val="none"/>
        <c:tickLblPos val="nextTo"/>
        <c:txPr>
          <a:bodyPr/>
          <a:lstStyle/>
          <a:p>
            <a:pPr lvl="0">
              <a:defRPr sz="900" b="0" i="0">
                <a:solidFill>
                  <a:schemeClr val="lt1"/>
                </a:solidFill>
                <a:latin typeface="+mn-lt"/>
              </a:defRPr>
            </a:pPr>
            <a:endParaRPr lang="en-US"/>
          </a:p>
        </c:txPr>
        <c:crossAx val="1486530287"/>
        <c:crosses val="autoZero"/>
        <c:auto val="1"/>
        <c:lblAlgn val="ctr"/>
        <c:lblOffset val="100"/>
        <c:noMultiLvlLbl val="1"/>
      </c:catAx>
      <c:valAx>
        <c:axId val="1486530287"/>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0.0" sourceLinked="1"/>
        <c:majorTickMark val="none"/>
        <c:minorTickMark val="none"/>
        <c:tickLblPos val="nextTo"/>
        <c:spPr>
          <a:ln/>
        </c:spPr>
        <c:txPr>
          <a:bodyPr/>
          <a:lstStyle/>
          <a:p>
            <a:pPr lvl="0">
              <a:defRPr sz="900" b="0" i="0">
                <a:solidFill>
                  <a:schemeClr val="lt1"/>
                </a:solidFill>
                <a:latin typeface="+mn-lt"/>
              </a:defRPr>
            </a:pPr>
            <a:endParaRPr lang="en-US"/>
          </a:p>
        </c:txPr>
        <c:crossAx val="74476061"/>
        <c:crosses val="autoZero"/>
        <c:crossBetween val="between"/>
      </c:valAx>
    </c:plotArea>
    <c:plotVisOnly val="1"/>
    <c:dispBlanksAs val="zero"/>
    <c:showDLblsOverMax val="1"/>
  </c:chart>
  <c:spPr>
    <a:solidFill>
      <a:schemeClr val="dk1"/>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oneCellAnchor>
    <xdr:from>
      <xdr:col>3</xdr:col>
      <xdr:colOff>561975</xdr:colOff>
      <xdr:row>1</xdr:row>
      <xdr:rowOff>47625</xdr:rowOff>
    </xdr:from>
    <xdr:ext cx="4200525" cy="8572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3250500" y="3356138"/>
          <a:ext cx="4191000" cy="847725"/>
        </a:xfrm>
        <a:prstGeom prst="rect">
          <a:avLst/>
        </a:prstGeom>
        <a:solidFill>
          <a:srgbClr val="0C0C0C"/>
        </a:solidFill>
        <a:ln>
          <a:noFill/>
        </a:ln>
      </xdr:spPr>
      <xdr:txBody>
        <a:bodyPr spcFirstLastPara="1" wrap="square" lIns="91425" tIns="45700" rIns="91425" bIns="45700" anchor="ctr" anchorCtr="0">
          <a:spAutoFit/>
        </a:bodyPr>
        <a:lstStyle/>
        <a:p>
          <a:pPr marL="0" lvl="0" indent="0" algn="ctr" rtl="0">
            <a:spcBef>
              <a:spcPts val="0"/>
            </a:spcBef>
            <a:spcAft>
              <a:spcPts val="0"/>
            </a:spcAft>
            <a:buClr>
              <a:schemeClr val="lt1"/>
            </a:buClr>
            <a:buSzPts val="1600"/>
            <a:buFont typeface="Calibri"/>
            <a:buNone/>
          </a:pPr>
          <a:r>
            <a:rPr lang="en-US" sz="1600" b="1">
              <a:solidFill>
                <a:schemeClr val="lt1"/>
              </a:solidFill>
              <a:latin typeface="Calibri"/>
              <a:ea typeface="Calibri"/>
              <a:cs typeface="Calibri"/>
              <a:sym typeface="Calibri"/>
            </a:rPr>
            <a:t>Town of Ancram</a:t>
          </a:r>
          <a:endParaRPr sz="1400"/>
        </a:p>
        <a:p>
          <a:pPr marL="0" lvl="0" indent="0" algn="ctr" rtl="0">
            <a:spcBef>
              <a:spcPts val="0"/>
            </a:spcBef>
            <a:spcAft>
              <a:spcPts val="0"/>
            </a:spcAft>
            <a:buClr>
              <a:schemeClr val="lt1"/>
            </a:buClr>
            <a:buSzPts val="1600"/>
            <a:buFont typeface="Calibri"/>
            <a:buNone/>
          </a:pPr>
          <a:r>
            <a:rPr lang="en-US" sz="1600" b="1">
              <a:solidFill>
                <a:schemeClr val="lt1"/>
              </a:solidFill>
              <a:latin typeface="Calibri"/>
              <a:ea typeface="Calibri"/>
              <a:cs typeface="Calibri"/>
              <a:sym typeface="Calibri"/>
            </a:rPr>
            <a:t>Municipal GHG Emissions Inventory</a:t>
          </a:r>
          <a:endParaRPr sz="1400"/>
        </a:p>
        <a:p>
          <a:pPr marL="0" lvl="0" indent="0" algn="ctr" rtl="0">
            <a:spcBef>
              <a:spcPts val="0"/>
            </a:spcBef>
            <a:spcAft>
              <a:spcPts val="0"/>
            </a:spcAft>
            <a:buClr>
              <a:schemeClr val="lt1"/>
            </a:buClr>
            <a:buSzPts val="1600"/>
            <a:buFont typeface="Calibri"/>
            <a:buNone/>
          </a:pPr>
          <a:r>
            <a:rPr lang="en-US" sz="1600" b="1">
              <a:solidFill>
                <a:schemeClr val="lt1"/>
              </a:solidFill>
              <a:latin typeface="Calibri"/>
              <a:ea typeface="Calibri"/>
              <a:cs typeface="Calibri"/>
              <a:sym typeface="Calibri"/>
            </a:rPr>
            <a:t>2021</a:t>
          </a:r>
          <a:endParaRPr sz="1600" b="1">
            <a:solidFill>
              <a:schemeClr val="lt1"/>
            </a:solidFill>
            <a:latin typeface="Calibri"/>
            <a:ea typeface="Calibri"/>
            <a:cs typeface="Calibri"/>
            <a:sym typeface="Calibri"/>
          </a:endParaRPr>
        </a:p>
      </xdr:txBody>
    </xdr:sp>
    <xdr:clientData fLocksWithSheet="0"/>
  </xdr:oneCellAnchor>
  <xdr:oneCellAnchor>
    <xdr:from>
      <xdr:col>1</xdr:col>
      <xdr:colOff>247650</xdr:colOff>
      <xdr:row>55</xdr:row>
      <xdr:rowOff>47625</xdr:rowOff>
    </xdr:from>
    <xdr:ext cx="6896100" cy="1000125"/>
    <xdr:sp macro="" textlink="">
      <xdr:nvSpPr>
        <xdr:cNvPr id="4" name="Shape 4">
          <a:extLst>
            <a:ext uri="{FF2B5EF4-FFF2-40B4-BE49-F238E27FC236}">
              <a16:creationId xmlns:a16="http://schemas.microsoft.com/office/drawing/2014/main" id="{00000000-0008-0000-0000-000004000000}"/>
            </a:ext>
          </a:extLst>
        </xdr:cNvPr>
        <xdr:cNvSpPr txBox="1"/>
      </xdr:nvSpPr>
      <xdr:spPr>
        <a:xfrm>
          <a:off x="1902713" y="3284700"/>
          <a:ext cx="6886575" cy="990600"/>
        </a:xfrm>
        <a:prstGeom prst="rect">
          <a:avLst/>
        </a:prstGeom>
        <a:solidFill>
          <a:srgbClr val="A5A5A5"/>
        </a:solidFill>
        <a:ln>
          <a:noFill/>
        </a:ln>
      </xdr:spPr>
      <xdr:txBody>
        <a:bodyPr spcFirstLastPara="1" wrap="square" lIns="91425" tIns="45700" rIns="91425" bIns="45700" anchor="t" anchorCtr="0">
          <a:noAutofit/>
        </a:bodyPr>
        <a:lstStyle/>
        <a:p>
          <a:pPr marL="0" marR="0" lvl="0" indent="0" algn="l" rtl="0">
            <a:lnSpc>
              <a:spcPct val="100000"/>
            </a:lnSpc>
            <a:spcBef>
              <a:spcPts val="0"/>
            </a:spcBef>
            <a:spcAft>
              <a:spcPts val="0"/>
            </a:spcAft>
            <a:buClr>
              <a:schemeClr val="lt1"/>
            </a:buClr>
            <a:buSzPts val="1100"/>
            <a:buFont typeface="Calibri"/>
            <a:buNone/>
          </a:pPr>
          <a:r>
            <a:rPr lang="en-US" sz="1100" b="1" i="0" u="sng" strike="noStrike" cap="none">
              <a:solidFill>
                <a:schemeClr val="lt1"/>
              </a:solidFill>
              <a:latin typeface="Calibri"/>
              <a:ea typeface="Calibri"/>
              <a:cs typeface="Calibri"/>
              <a:sym typeface="Calibri"/>
            </a:rPr>
            <a:t>Step 6: Employee Commute (Optional)</a:t>
          </a:r>
          <a:endParaRPr sz="1400"/>
        </a:p>
        <a:p>
          <a:pPr marL="0" marR="0" lvl="0" indent="0" algn="l" rtl="0">
            <a:lnSpc>
              <a:spcPct val="100000"/>
            </a:lnSpc>
            <a:spcBef>
              <a:spcPts val="0"/>
            </a:spcBef>
            <a:spcAft>
              <a:spcPts val="0"/>
            </a:spcAft>
            <a:buClr>
              <a:schemeClr val="lt1"/>
            </a:buClr>
            <a:buSzPts val="1100"/>
            <a:buFont typeface="Calibri"/>
            <a:buNone/>
          </a:pPr>
          <a:r>
            <a:rPr lang="en-US" sz="1100" b="0" i="0" u="none" strike="noStrike" cap="none">
              <a:solidFill>
                <a:schemeClr val="lt1"/>
              </a:solidFill>
              <a:latin typeface="Calibri"/>
              <a:ea typeface="Calibri"/>
              <a:cs typeface="Calibri"/>
              <a:sym typeface="Calibri"/>
            </a:rPr>
            <a:t>Municpalities may opt to obtain these data by surveying staff, etc. These are considered Scope 3 emissions.</a:t>
          </a:r>
          <a:endParaRPr sz="1400"/>
        </a:p>
        <a:p>
          <a:pPr marL="0" marR="0" lvl="0" indent="0" algn="l" rtl="0">
            <a:lnSpc>
              <a:spcPct val="100000"/>
            </a:lnSpc>
            <a:spcBef>
              <a:spcPts val="0"/>
            </a:spcBef>
            <a:spcAft>
              <a:spcPts val="0"/>
            </a:spcAft>
            <a:buSzPts val="1100"/>
            <a:buFont typeface="Arial"/>
            <a:buNone/>
          </a:pPr>
          <a:endParaRPr sz="1100" b="0" i="0" u="none" strike="noStrike" cap="none">
            <a:solidFill>
              <a:schemeClr val="lt1"/>
            </a:solidFill>
            <a:latin typeface="Calibri"/>
            <a:ea typeface="Calibri"/>
            <a:cs typeface="Calibri"/>
            <a:sym typeface="Calibri"/>
          </a:endParaRPr>
        </a:p>
        <a:p>
          <a:pPr marL="0" marR="0" lvl="0" indent="0" algn="l" rtl="0">
            <a:lnSpc>
              <a:spcPct val="100000"/>
            </a:lnSpc>
            <a:spcBef>
              <a:spcPts val="0"/>
            </a:spcBef>
            <a:spcAft>
              <a:spcPts val="0"/>
            </a:spcAft>
            <a:buClr>
              <a:schemeClr val="lt1"/>
            </a:buClr>
            <a:buSzPts val="1100"/>
            <a:buFont typeface="Calibri"/>
            <a:buNone/>
          </a:pPr>
          <a:r>
            <a:rPr lang="en-US" sz="1100" b="1" i="0" u="sng" strike="noStrike" cap="none">
              <a:solidFill>
                <a:schemeClr val="lt1"/>
              </a:solidFill>
              <a:latin typeface="Calibri"/>
              <a:ea typeface="Calibri"/>
              <a:cs typeface="Calibri"/>
              <a:sym typeface="Calibri"/>
            </a:rPr>
            <a:t>Step 7: Other Sources (Refrigerants, Landfill Methane, WWTP Methane)</a:t>
          </a:r>
          <a:endParaRPr sz="1400"/>
        </a:p>
        <a:p>
          <a:pPr marL="0" marR="0" lvl="0" indent="0" algn="l" rtl="0">
            <a:lnSpc>
              <a:spcPct val="100000"/>
            </a:lnSpc>
            <a:spcBef>
              <a:spcPts val="0"/>
            </a:spcBef>
            <a:spcAft>
              <a:spcPts val="0"/>
            </a:spcAft>
            <a:buClr>
              <a:schemeClr val="lt1"/>
            </a:buClr>
            <a:buSzPts val="1100"/>
            <a:buFont typeface="Calibri"/>
            <a:buNone/>
          </a:pPr>
          <a:r>
            <a:rPr lang="en-US" sz="1100" b="0" i="0" u="none" strike="noStrike" cap="none">
              <a:solidFill>
                <a:schemeClr val="lt1"/>
              </a:solidFill>
              <a:latin typeface="Calibri"/>
              <a:ea typeface="Calibri"/>
              <a:cs typeface="Calibri"/>
              <a:sym typeface="Calibri"/>
            </a:rPr>
            <a:t>To be determined, as needed.</a:t>
          </a:r>
          <a:endParaRPr sz="1400"/>
        </a:p>
        <a:p>
          <a:pPr marL="0" marR="0" lvl="0" indent="0" algn="l" rtl="0">
            <a:lnSpc>
              <a:spcPct val="100000"/>
            </a:lnSpc>
            <a:spcBef>
              <a:spcPts val="0"/>
            </a:spcBef>
            <a:spcAft>
              <a:spcPts val="0"/>
            </a:spcAft>
            <a:buSzPts val="1100"/>
            <a:buFont typeface="Arial"/>
            <a:buNone/>
          </a:pPr>
          <a:endParaRPr sz="1100" b="0" i="0" u="none" strike="noStrike" cap="none">
            <a:solidFill>
              <a:srgbClr val="000000"/>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100" b="0" i="0" u="none" strike="noStrike" cap="none">
            <a:solidFill>
              <a:srgbClr val="000000"/>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100" b="0" i="0" u="none" strike="noStrike" cap="none">
            <a:solidFill>
              <a:srgbClr val="000000"/>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100" b="0" i="0" u="none" strike="noStrike" cap="none">
            <a:solidFill>
              <a:srgbClr val="000000"/>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100" b="0" i="0" u="none" strike="noStrike" cap="none">
            <a:solidFill>
              <a:srgbClr val="000000"/>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100" b="0" i="0" u="none" strike="noStrike" cap="none">
            <a:solidFill>
              <a:srgbClr val="000000"/>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100" b="0" i="0" u="none" strike="noStrike" cap="none">
            <a:solidFill>
              <a:srgbClr val="000000"/>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100" b="0" i="0" u="none" strike="noStrike" cap="none">
            <a:solidFill>
              <a:srgbClr val="000000"/>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100" b="0" i="0" u="none" strike="noStrike" cap="none">
            <a:solidFill>
              <a:srgbClr val="000000"/>
            </a:solidFill>
            <a:latin typeface="Calibri"/>
            <a:ea typeface="Calibri"/>
            <a:cs typeface="Calibri"/>
            <a:sym typeface="Calibri"/>
          </a:endParaRPr>
        </a:p>
      </xdr:txBody>
    </xdr:sp>
    <xdr:clientData fLocksWithSheet="0"/>
  </xdr:oneCellAnchor>
  <xdr:oneCellAnchor>
    <xdr:from>
      <xdr:col>1</xdr:col>
      <xdr:colOff>266700</xdr:colOff>
      <xdr:row>6</xdr:row>
      <xdr:rowOff>38100</xdr:rowOff>
    </xdr:from>
    <xdr:ext cx="6896100" cy="3057525"/>
    <xdr:sp macro="" textlink="">
      <xdr:nvSpPr>
        <xdr:cNvPr id="5" name="Shape 5">
          <a:extLst>
            <a:ext uri="{FF2B5EF4-FFF2-40B4-BE49-F238E27FC236}">
              <a16:creationId xmlns:a16="http://schemas.microsoft.com/office/drawing/2014/main" id="{00000000-0008-0000-0000-000005000000}"/>
            </a:ext>
          </a:extLst>
        </xdr:cNvPr>
        <xdr:cNvSpPr txBox="1"/>
      </xdr:nvSpPr>
      <xdr:spPr>
        <a:xfrm>
          <a:off x="1902713" y="2256000"/>
          <a:ext cx="6886575" cy="3048000"/>
        </a:xfrm>
        <a:prstGeom prst="rect">
          <a:avLst/>
        </a:prstGeom>
        <a:solidFill>
          <a:srgbClr val="2F5496"/>
        </a:solidFill>
        <a:ln>
          <a:noFill/>
        </a:ln>
      </xdr:spPr>
      <xdr:txBody>
        <a:bodyPr spcFirstLastPara="1" wrap="square" lIns="91425" tIns="45700" rIns="91425" bIns="45700" anchor="t" anchorCtr="0">
          <a:noAutofit/>
        </a:bodyPr>
        <a:lstStyle/>
        <a:p>
          <a:pPr marL="0" marR="0" lvl="0" indent="0" algn="l" rtl="0">
            <a:lnSpc>
              <a:spcPct val="100000"/>
            </a:lnSpc>
            <a:spcBef>
              <a:spcPts val="0"/>
            </a:spcBef>
            <a:spcAft>
              <a:spcPts val="0"/>
            </a:spcAft>
            <a:buClr>
              <a:schemeClr val="lt1"/>
            </a:buClr>
            <a:buSzPts val="1100"/>
            <a:buFont typeface="Calibri"/>
            <a:buNone/>
          </a:pPr>
          <a:r>
            <a:rPr lang="en-US" sz="1100" b="1" i="0" u="sng" strike="noStrike" cap="none">
              <a:solidFill>
                <a:schemeClr val="lt1"/>
              </a:solidFill>
              <a:latin typeface="Calibri"/>
              <a:ea typeface="Calibri"/>
              <a:cs typeface="Calibri"/>
              <a:sym typeface="Calibri"/>
            </a:rPr>
            <a:t>Step 1: Create A Facility Master List</a:t>
          </a:r>
          <a:endParaRPr sz="1400"/>
        </a:p>
        <a:p>
          <a:pPr marL="0" marR="0" lvl="0" indent="0" algn="l" rtl="0">
            <a:lnSpc>
              <a:spcPct val="100000"/>
            </a:lnSpc>
            <a:spcBef>
              <a:spcPts val="0"/>
            </a:spcBef>
            <a:spcAft>
              <a:spcPts val="0"/>
            </a:spcAft>
            <a:buClr>
              <a:schemeClr val="lt1"/>
            </a:buClr>
            <a:buSzPts val="1100"/>
            <a:buFont typeface="Calibri"/>
            <a:buNone/>
          </a:pPr>
          <a:r>
            <a:rPr lang="en-US" sz="1100" b="0" i="0" u="none" strike="noStrike" cap="none">
              <a:solidFill>
                <a:schemeClr val="lt1"/>
              </a:solidFill>
              <a:latin typeface="Calibri"/>
              <a:ea typeface="Calibri"/>
              <a:cs typeface="Calibri"/>
              <a:sym typeface="Calibri"/>
            </a:rPr>
            <a:t>Creating the Facility Master List is </a:t>
          </a:r>
          <a:r>
            <a:rPr lang="en-US" sz="1100" b="1" i="0" u="none" strike="noStrike" cap="none">
              <a:solidFill>
                <a:schemeClr val="lt1"/>
              </a:solidFill>
              <a:latin typeface="Calibri"/>
              <a:ea typeface="Calibri"/>
              <a:cs typeface="Calibri"/>
              <a:sym typeface="Calibri"/>
            </a:rPr>
            <a:t>Step 1 </a:t>
          </a:r>
          <a:r>
            <a:rPr lang="en-US" sz="1100" b="0" i="0" u="none" strike="noStrike" cap="none">
              <a:solidFill>
                <a:schemeClr val="lt1"/>
              </a:solidFill>
              <a:latin typeface="Calibri"/>
              <a:ea typeface="Calibri"/>
              <a:cs typeface="Calibri"/>
              <a:sym typeface="Calibri"/>
            </a:rPr>
            <a:t>in a municipal GHG inventory. Start with Column B in the Facility Master List tab, Facility/Group Name.  List the facilities or groupings you will report in the GHG inventory. Because utility and community records have different names for things, adopt a "common" name people recognize.  Large facilities like "Town Hall" are typically are listed separately, but you can group similar infrastructure like "Pump Houses", "Streetlighting", "Parks", etc. into a single grouping, and then list the individual buildings under "Individual Facility Name".  Communities may group multiple buildings on a campus or in a park in one grouping.  Add address in column E for future reference.</a:t>
          </a:r>
          <a:endParaRPr sz="1400"/>
        </a:p>
        <a:p>
          <a:pPr marL="0" marR="0" lvl="0" indent="0" algn="l" rtl="0">
            <a:lnSpc>
              <a:spcPct val="100000"/>
            </a:lnSpc>
            <a:spcBef>
              <a:spcPts val="0"/>
            </a:spcBef>
            <a:spcAft>
              <a:spcPts val="0"/>
            </a:spcAft>
            <a:buSzPts val="1100"/>
            <a:buFont typeface="Arial"/>
            <a:buNone/>
          </a:pPr>
          <a:endParaRPr sz="1100" b="0" i="0" u="none" strike="noStrike" cap="none">
            <a:solidFill>
              <a:schemeClr val="lt1"/>
            </a:solidFill>
            <a:latin typeface="Calibri"/>
            <a:ea typeface="Calibri"/>
            <a:cs typeface="Calibri"/>
            <a:sym typeface="Calibri"/>
          </a:endParaRPr>
        </a:p>
        <a:p>
          <a:pPr marL="0" marR="0" lvl="0" indent="0" algn="l" rtl="0">
            <a:lnSpc>
              <a:spcPct val="100000"/>
            </a:lnSpc>
            <a:spcBef>
              <a:spcPts val="0"/>
            </a:spcBef>
            <a:spcAft>
              <a:spcPts val="0"/>
            </a:spcAft>
            <a:buClr>
              <a:schemeClr val="lt1"/>
            </a:buClr>
            <a:buSzPts val="1100"/>
            <a:buFont typeface="Calibri"/>
            <a:buNone/>
          </a:pPr>
          <a:r>
            <a:rPr lang="en-US" sz="1100" b="0" i="0" u="none" strike="noStrike" cap="none">
              <a:solidFill>
                <a:schemeClr val="lt1"/>
              </a:solidFill>
              <a:latin typeface="Calibri"/>
              <a:ea typeface="Calibri"/>
              <a:cs typeface="Calibri"/>
              <a:sym typeface="Calibri"/>
            </a:rPr>
            <a:t>Next, ICLEI has developed categories for facilities for reporting, which you'll see in the ICLEI GHG Reporting Sector column dropdowns, but you can add additional categories if you'd like. There is a report for these categories in GHG inventory tab, Section 4: GHG Emissions By Administrative Function. For example you could add "department" which may be relevant for larger communities.  Smaller communities, however, can create effective Climate Action Plans without complicated facilities groupings.</a:t>
          </a:r>
          <a:endParaRPr sz="1400"/>
        </a:p>
        <a:p>
          <a:pPr marL="0" marR="0" lvl="0" indent="0" algn="l" rtl="0">
            <a:lnSpc>
              <a:spcPct val="100000"/>
            </a:lnSpc>
            <a:spcBef>
              <a:spcPts val="0"/>
            </a:spcBef>
            <a:spcAft>
              <a:spcPts val="0"/>
            </a:spcAft>
            <a:buSzPts val="1100"/>
            <a:buFont typeface="Arial"/>
            <a:buNone/>
          </a:pPr>
          <a:endParaRPr sz="1100" b="0" i="0" u="none" strike="noStrike" cap="none">
            <a:solidFill>
              <a:schemeClr val="lt1"/>
            </a:solidFill>
            <a:latin typeface="Calibri"/>
            <a:ea typeface="Calibri"/>
            <a:cs typeface="Calibri"/>
            <a:sym typeface="Calibri"/>
          </a:endParaRPr>
        </a:p>
        <a:p>
          <a:pPr marL="0" marR="0" lvl="0" indent="0" algn="l" rtl="0">
            <a:lnSpc>
              <a:spcPct val="100000"/>
            </a:lnSpc>
            <a:spcBef>
              <a:spcPts val="0"/>
            </a:spcBef>
            <a:spcAft>
              <a:spcPts val="0"/>
            </a:spcAft>
            <a:buClr>
              <a:schemeClr val="lt1"/>
            </a:buClr>
            <a:buSzPts val="1100"/>
            <a:buFont typeface="Calibri"/>
            <a:buNone/>
          </a:pPr>
          <a:r>
            <a:rPr lang="en-US" sz="1100" b="0" i="0" u="none" strike="noStrike" cap="none">
              <a:solidFill>
                <a:schemeClr val="lt1"/>
              </a:solidFill>
              <a:latin typeface="Calibri"/>
              <a:ea typeface="Calibri"/>
              <a:cs typeface="Calibri"/>
              <a:sym typeface="Calibri"/>
            </a:rPr>
            <a:t>Finally, identify what energy sources in each facility by using the dropdowns to choose "yes" to help make sure no energy is missed during the accounting on the next few tabs.</a:t>
          </a:r>
          <a:endParaRPr sz="1400"/>
        </a:p>
        <a:p>
          <a:pPr marL="0" marR="0" lvl="0" indent="0" algn="l" rtl="0">
            <a:lnSpc>
              <a:spcPct val="100000"/>
            </a:lnSpc>
            <a:spcBef>
              <a:spcPts val="0"/>
            </a:spcBef>
            <a:spcAft>
              <a:spcPts val="0"/>
            </a:spcAft>
            <a:buSzPts val="1100"/>
            <a:buFont typeface="Arial"/>
            <a:buNone/>
          </a:pPr>
          <a:endParaRPr sz="1100" b="0" i="0" u="none" strike="noStrike" cap="none">
            <a:solidFill>
              <a:schemeClr val="lt1"/>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100" b="0" i="0" u="none" strike="noStrike" cap="none">
            <a:solidFill>
              <a:schemeClr val="lt1"/>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100" b="0" i="0" u="none" strike="noStrike" cap="none">
            <a:solidFill>
              <a:srgbClr val="000000"/>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100" b="0" i="0" u="none" strike="noStrike" cap="none">
            <a:solidFill>
              <a:srgbClr val="000000"/>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100" b="0" i="0" u="none" strike="noStrike" cap="none">
            <a:solidFill>
              <a:srgbClr val="000000"/>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100" b="0" i="0" u="none" strike="noStrike" cap="none">
            <a:solidFill>
              <a:srgbClr val="000000"/>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100" b="0" i="0" u="none" strike="noStrike" cap="none">
            <a:solidFill>
              <a:srgbClr val="000000"/>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100" b="0" i="0" u="none" strike="noStrike" cap="none">
            <a:solidFill>
              <a:srgbClr val="000000"/>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100" b="0" i="0" u="none" strike="noStrike" cap="none">
            <a:solidFill>
              <a:srgbClr val="000000"/>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100" b="0" i="0" u="none" strike="noStrike" cap="none">
            <a:solidFill>
              <a:srgbClr val="000000"/>
            </a:solidFill>
            <a:latin typeface="Calibri"/>
            <a:ea typeface="Calibri"/>
            <a:cs typeface="Calibri"/>
            <a:sym typeface="Calibri"/>
          </a:endParaRPr>
        </a:p>
      </xdr:txBody>
    </xdr:sp>
    <xdr:clientData fLocksWithSheet="0"/>
  </xdr:oneCellAnchor>
  <xdr:oneCellAnchor>
    <xdr:from>
      <xdr:col>1</xdr:col>
      <xdr:colOff>257175</xdr:colOff>
      <xdr:row>22</xdr:row>
      <xdr:rowOff>95250</xdr:rowOff>
    </xdr:from>
    <xdr:ext cx="6896100" cy="1190625"/>
    <xdr:sp macro="" textlink="">
      <xdr:nvSpPr>
        <xdr:cNvPr id="6" name="Shape 6">
          <a:extLst>
            <a:ext uri="{FF2B5EF4-FFF2-40B4-BE49-F238E27FC236}">
              <a16:creationId xmlns:a16="http://schemas.microsoft.com/office/drawing/2014/main" id="{00000000-0008-0000-0000-000006000000}"/>
            </a:ext>
          </a:extLst>
        </xdr:cNvPr>
        <xdr:cNvSpPr txBox="1"/>
      </xdr:nvSpPr>
      <xdr:spPr>
        <a:xfrm>
          <a:off x="1902713" y="3189450"/>
          <a:ext cx="6886575" cy="1181100"/>
        </a:xfrm>
        <a:prstGeom prst="rect">
          <a:avLst/>
        </a:prstGeom>
        <a:solidFill>
          <a:srgbClr val="BF9000"/>
        </a:solidFill>
        <a:ln>
          <a:noFill/>
        </a:ln>
      </xdr:spPr>
      <xdr:txBody>
        <a:bodyPr spcFirstLastPara="1" wrap="square" lIns="91425" tIns="45700" rIns="91425" bIns="45700" anchor="t" anchorCtr="0">
          <a:noAutofit/>
        </a:bodyPr>
        <a:lstStyle/>
        <a:p>
          <a:pPr marL="0" marR="0" lvl="0" indent="0" algn="l" rtl="0">
            <a:lnSpc>
              <a:spcPct val="100000"/>
            </a:lnSpc>
            <a:spcBef>
              <a:spcPts val="0"/>
            </a:spcBef>
            <a:spcAft>
              <a:spcPts val="0"/>
            </a:spcAft>
            <a:buClr>
              <a:schemeClr val="lt1"/>
            </a:buClr>
            <a:buSzPts val="1100"/>
            <a:buFont typeface="Calibri"/>
            <a:buNone/>
          </a:pPr>
          <a:r>
            <a:rPr lang="en-US" sz="1100" b="1" i="0" u="sng" strike="noStrike" cap="none">
              <a:solidFill>
                <a:schemeClr val="lt1"/>
              </a:solidFill>
              <a:latin typeface="Calibri"/>
              <a:ea typeface="Calibri"/>
              <a:cs typeface="Calibri"/>
              <a:sym typeface="Calibri"/>
            </a:rPr>
            <a:t>Step 2: List Energy Provider Accounts</a:t>
          </a:r>
          <a:endParaRPr sz="1400"/>
        </a:p>
        <a:p>
          <a:pPr marL="0" marR="0" lvl="0" indent="0" algn="l" rtl="0">
            <a:lnSpc>
              <a:spcPct val="100000"/>
            </a:lnSpc>
            <a:spcBef>
              <a:spcPts val="0"/>
            </a:spcBef>
            <a:spcAft>
              <a:spcPts val="0"/>
            </a:spcAft>
            <a:buClr>
              <a:schemeClr val="lt1"/>
            </a:buClr>
            <a:buSzPts val="1100"/>
            <a:buFont typeface="Calibri"/>
            <a:buNone/>
          </a:pPr>
          <a:r>
            <a:rPr lang="en-US" sz="1100" b="0" i="0" u="none" strike="noStrike" cap="none">
              <a:solidFill>
                <a:schemeClr val="lt1"/>
              </a:solidFill>
              <a:latin typeface="Calibri"/>
              <a:ea typeface="Calibri"/>
              <a:cs typeface="Calibri"/>
              <a:sym typeface="Calibri"/>
            </a:rPr>
            <a:t>List each unique utility or energy supplier account number and link it to one of the items on the Facility Master List.  This is important to do before starting to collect data. List all accounts that relevant for the inventory period including closed accounts or newly opened ones. If a utility provides natural gas and electricity, is appears in two rows.  For campuses and groupings you may have multiple accounts linked. If fuel oil or propane is clearly linked to a facility, you can list it here. If not, tank fuels can be accounted for in a separate tab.</a:t>
          </a:r>
          <a:endParaRPr sz="1400"/>
        </a:p>
        <a:p>
          <a:pPr marL="0" marR="0" lvl="0" indent="0" algn="l" rtl="0">
            <a:lnSpc>
              <a:spcPct val="100000"/>
            </a:lnSpc>
            <a:spcBef>
              <a:spcPts val="0"/>
            </a:spcBef>
            <a:spcAft>
              <a:spcPts val="0"/>
            </a:spcAft>
            <a:buSzPts val="1100"/>
            <a:buFont typeface="Arial"/>
            <a:buNone/>
          </a:pPr>
          <a:endParaRPr sz="1100" b="0" i="0" u="none" strike="noStrike" cap="none">
            <a:solidFill>
              <a:srgbClr val="000000"/>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100" b="0" i="0" u="none" strike="noStrike" cap="none">
            <a:solidFill>
              <a:srgbClr val="000000"/>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100" b="0" i="0" u="none" strike="noStrike" cap="none">
            <a:solidFill>
              <a:srgbClr val="000000"/>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100" b="0" i="0" u="none" strike="noStrike" cap="none">
            <a:solidFill>
              <a:srgbClr val="000000"/>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100" b="0" i="0" u="none" strike="noStrike" cap="none">
            <a:solidFill>
              <a:srgbClr val="000000"/>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100" b="0" i="0" u="none" strike="noStrike" cap="none">
            <a:solidFill>
              <a:srgbClr val="000000"/>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100" b="0" i="0" u="none" strike="noStrike" cap="none">
            <a:solidFill>
              <a:srgbClr val="000000"/>
            </a:solidFill>
            <a:latin typeface="Calibri"/>
            <a:ea typeface="Calibri"/>
            <a:cs typeface="Calibri"/>
            <a:sym typeface="Calibri"/>
          </a:endParaRPr>
        </a:p>
      </xdr:txBody>
    </xdr:sp>
    <xdr:clientData fLocksWithSheet="0"/>
  </xdr:oneCellAnchor>
  <xdr:oneCellAnchor>
    <xdr:from>
      <xdr:col>1</xdr:col>
      <xdr:colOff>257175</xdr:colOff>
      <xdr:row>29</xdr:row>
      <xdr:rowOff>0</xdr:rowOff>
    </xdr:from>
    <xdr:ext cx="6896100" cy="2066925"/>
    <xdr:sp macro="" textlink="">
      <xdr:nvSpPr>
        <xdr:cNvPr id="7" name="Shape 7">
          <a:extLst>
            <a:ext uri="{FF2B5EF4-FFF2-40B4-BE49-F238E27FC236}">
              <a16:creationId xmlns:a16="http://schemas.microsoft.com/office/drawing/2014/main" id="{00000000-0008-0000-0000-000007000000}"/>
            </a:ext>
          </a:extLst>
        </xdr:cNvPr>
        <xdr:cNvSpPr txBox="1"/>
      </xdr:nvSpPr>
      <xdr:spPr>
        <a:xfrm>
          <a:off x="1902713" y="2751300"/>
          <a:ext cx="6886575" cy="2057400"/>
        </a:xfrm>
        <a:prstGeom prst="rect">
          <a:avLst/>
        </a:prstGeom>
        <a:solidFill>
          <a:srgbClr val="C55A11"/>
        </a:solidFill>
        <a:ln>
          <a:noFill/>
        </a:ln>
      </xdr:spPr>
      <xdr:txBody>
        <a:bodyPr spcFirstLastPara="1" wrap="square" lIns="91425" tIns="45700" rIns="91425" bIns="45700" anchor="t" anchorCtr="0">
          <a:noAutofit/>
        </a:bodyPr>
        <a:lstStyle/>
        <a:p>
          <a:pPr marL="0" marR="0" lvl="0" indent="0" algn="l" rtl="0">
            <a:lnSpc>
              <a:spcPct val="100000"/>
            </a:lnSpc>
            <a:spcBef>
              <a:spcPts val="0"/>
            </a:spcBef>
            <a:spcAft>
              <a:spcPts val="0"/>
            </a:spcAft>
            <a:buClr>
              <a:schemeClr val="lt1"/>
            </a:buClr>
            <a:buSzPts val="1100"/>
            <a:buFont typeface="Calibri"/>
            <a:buNone/>
          </a:pPr>
          <a:r>
            <a:rPr lang="en-US" sz="1100" b="1" i="0" u="sng" strike="noStrike" cap="none">
              <a:solidFill>
                <a:schemeClr val="lt1"/>
              </a:solidFill>
              <a:latin typeface="Calibri"/>
              <a:ea typeface="Calibri"/>
              <a:cs typeface="Calibri"/>
              <a:sym typeface="Calibri"/>
            </a:rPr>
            <a:t>Step 3: Collect Electricity and Natural Gas data from utilities in the "Electric Data" and "Natural Gas Data" tabs. </a:t>
          </a:r>
          <a:endParaRPr sz="1400"/>
        </a:p>
        <a:p>
          <a:pPr marL="0" marR="0" lvl="0" indent="0" algn="l" rtl="0">
            <a:lnSpc>
              <a:spcPct val="100000"/>
            </a:lnSpc>
            <a:spcBef>
              <a:spcPts val="0"/>
            </a:spcBef>
            <a:spcAft>
              <a:spcPts val="0"/>
            </a:spcAft>
            <a:buClr>
              <a:schemeClr val="lt1"/>
            </a:buClr>
            <a:buSzPts val="1100"/>
            <a:buFont typeface="Calibri"/>
            <a:buNone/>
          </a:pPr>
          <a:r>
            <a:rPr lang="en-US" sz="1100" b="0" i="0" u="none" strike="noStrike" cap="none">
              <a:solidFill>
                <a:schemeClr val="lt1"/>
              </a:solidFill>
              <a:latin typeface="Calibri"/>
              <a:ea typeface="Calibri"/>
              <a:cs typeface="Calibri"/>
              <a:sym typeface="Calibri"/>
            </a:rPr>
            <a:t>Add electricity and natural gas use in these two tabs, which will come from your utility company. Each line is the monthly bill for one account. Gathering digital data will make this process easiest. One possible way to obtain these data is to request monthly data from the utility to copy/paste into the columns. You can similarly research if your municpality has an online account with the utility to access the data, or a usage history portal.  At a minimum, you need should get meter read to and from dates, usage, and energy costs, and place them in the appropriate columns (kWh or therms), keeping to the exact format in this Workbook.  The columns shaded in blue are formulas and will automatically update.</a:t>
          </a:r>
          <a:endParaRPr sz="1400"/>
        </a:p>
        <a:p>
          <a:pPr marL="0" marR="0" lvl="0" indent="0" algn="l" rtl="0">
            <a:lnSpc>
              <a:spcPct val="100000"/>
            </a:lnSpc>
            <a:spcBef>
              <a:spcPts val="0"/>
            </a:spcBef>
            <a:spcAft>
              <a:spcPts val="0"/>
            </a:spcAft>
            <a:buSzPts val="1100"/>
            <a:buFont typeface="Arial"/>
            <a:buNone/>
          </a:pPr>
          <a:endParaRPr sz="1100" b="0" i="0" u="none" strike="noStrike" cap="none">
            <a:solidFill>
              <a:schemeClr val="lt1"/>
            </a:solidFill>
            <a:latin typeface="Calibri"/>
            <a:ea typeface="Calibri"/>
            <a:cs typeface="Calibri"/>
            <a:sym typeface="Calibri"/>
          </a:endParaRPr>
        </a:p>
        <a:p>
          <a:pPr marL="0" marR="0" lvl="0" indent="0" algn="l" rtl="0">
            <a:lnSpc>
              <a:spcPct val="100000"/>
            </a:lnSpc>
            <a:spcBef>
              <a:spcPts val="0"/>
            </a:spcBef>
            <a:spcAft>
              <a:spcPts val="0"/>
            </a:spcAft>
            <a:buClr>
              <a:schemeClr val="lt1"/>
            </a:buClr>
            <a:buSzPts val="1100"/>
            <a:buFont typeface="Calibri"/>
            <a:buNone/>
          </a:pPr>
          <a:r>
            <a:rPr lang="en-US" sz="1100" b="0" i="0" u="none" strike="noStrike" cap="none">
              <a:solidFill>
                <a:schemeClr val="lt1"/>
              </a:solidFill>
              <a:latin typeface="Calibri"/>
              <a:ea typeface="Calibri"/>
              <a:cs typeface="Calibri"/>
              <a:sym typeface="Calibri"/>
            </a:rPr>
            <a:t>The GHG Inventory tab formulas will search through the entire column of data in electricity and natural gas tabs and  associates energy with Facility/Group, using linkages in the Facility Master List and Energy Provider Accounts tab. </a:t>
          </a:r>
          <a:endParaRPr sz="1400"/>
        </a:p>
        <a:p>
          <a:pPr marL="0" marR="0" lvl="0" indent="0" algn="l" rtl="0">
            <a:lnSpc>
              <a:spcPct val="100000"/>
            </a:lnSpc>
            <a:spcBef>
              <a:spcPts val="0"/>
            </a:spcBef>
            <a:spcAft>
              <a:spcPts val="0"/>
            </a:spcAft>
            <a:buSzPts val="1100"/>
            <a:buFont typeface="Arial"/>
            <a:buNone/>
          </a:pPr>
          <a:endParaRPr sz="1100" b="0" i="0" u="none" strike="noStrike" cap="none">
            <a:solidFill>
              <a:srgbClr val="000000"/>
            </a:solidFill>
            <a:latin typeface="Calibri"/>
            <a:ea typeface="Calibri"/>
            <a:cs typeface="Calibri"/>
            <a:sym typeface="Calibri"/>
          </a:endParaRPr>
        </a:p>
      </xdr:txBody>
    </xdr:sp>
    <xdr:clientData fLocksWithSheet="0"/>
  </xdr:oneCellAnchor>
  <xdr:oneCellAnchor>
    <xdr:from>
      <xdr:col>1</xdr:col>
      <xdr:colOff>257175</xdr:colOff>
      <xdr:row>40</xdr:row>
      <xdr:rowOff>0</xdr:rowOff>
    </xdr:from>
    <xdr:ext cx="6896100" cy="1504950"/>
    <xdr:sp macro="" textlink="">
      <xdr:nvSpPr>
        <xdr:cNvPr id="8" name="Shape 8">
          <a:extLst>
            <a:ext uri="{FF2B5EF4-FFF2-40B4-BE49-F238E27FC236}">
              <a16:creationId xmlns:a16="http://schemas.microsoft.com/office/drawing/2014/main" id="{00000000-0008-0000-0000-000008000000}"/>
            </a:ext>
          </a:extLst>
        </xdr:cNvPr>
        <xdr:cNvSpPr txBox="1"/>
      </xdr:nvSpPr>
      <xdr:spPr>
        <a:xfrm>
          <a:off x="1902713" y="3032288"/>
          <a:ext cx="6886575" cy="1495425"/>
        </a:xfrm>
        <a:prstGeom prst="rect">
          <a:avLst/>
        </a:prstGeom>
        <a:solidFill>
          <a:srgbClr val="548135"/>
        </a:solidFill>
        <a:ln>
          <a:noFill/>
        </a:ln>
      </xdr:spPr>
      <xdr:txBody>
        <a:bodyPr spcFirstLastPara="1" wrap="square" lIns="91425" tIns="45700" rIns="91425" bIns="45700" anchor="t" anchorCtr="0">
          <a:noAutofit/>
        </a:bodyPr>
        <a:lstStyle/>
        <a:p>
          <a:pPr marL="0" marR="0" lvl="0" indent="0" algn="l" rtl="0">
            <a:lnSpc>
              <a:spcPct val="100000"/>
            </a:lnSpc>
            <a:spcBef>
              <a:spcPts val="0"/>
            </a:spcBef>
            <a:spcAft>
              <a:spcPts val="0"/>
            </a:spcAft>
            <a:buClr>
              <a:schemeClr val="lt1"/>
            </a:buClr>
            <a:buSzPts val="1100"/>
            <a:buFont typeface="Calibri"/>
            <a:buNone/>
          </a:pPr>
          <a:r>
            <a:rPr lang="en-US" sz="1100" b="1" i="0" u="sng" strike="noStrike" cap="none">
              <a:solidFill>
                <a:schemeClr val="lt1"/>
              </a:solidFill>
              <a:latin typeface="Calibri"/>
              <a:ea typeface="Calibri"/>
              <a:cs typeface="Calibri"/>
              <a:sym typeface="Calibri"/>
            </a:rPr>
            <a:t>Step 4:  Collect Tank Fuels used at Facilities (only if you have them)</a:t>
          </a:r>
          <a:endParaRPr sz="1400"/>
        </a:p>
        <a:p>
          <a:pPr marL="0" marR="0" lvl="0" indent="0" algn="l" rtl="0">
            <a:lnSpc>
              <a:spcPct val="100000"/>
            </a:lnSpc>
            <a:spcBef>
              <a:spcPts val="0"/>
            </a:spcBef>
            <a:spcAft>
              <a:spcPts val="0"/>
            </a:spcAft>
            <a:buClr>
              <a:schemeClr val="lt1"/>
            </a:buClr>
            <a:buSzPts val="1100"/>
            <a:buFont typeface="Calibri"/>
            <a:buNone/>
          </a:pPr>
          <a:r>
            <a:rPr lang="en-US" sz="1100" b="0" i="0" u="none" strike="noStrike" cap="none">
              <a:solidFill>
                <a:schemeClr val="lt1"/>
              </a:solidFill>
              <a:latin typeface="Calibri"/>
              <a:ea typeface="Calibri"/>
              <a:cs typeface="Calibri"/>
              <a:sym typeface="Calibri"/>
            </a:rPr>
            <a:t>Use this tab to track tank fuel purchased, with line items for purchases and costs by year. If possible, break the data down in rows associated with a facility on Facility Master List. This is valuable to ensure emissions by facility are reported accurately in cases where primary heating fuels are propane or fuel oil. Because tank fuels are not metered, and sometime deliveries happen on either side of a calendar years, it may be more accurate to pull 3 to 4 years and look for average usage to help you assign data to a correct years. To be accounted for in the GHG Inventory tab, all fields should be included.</a:t>
          </a:r>
          <a:endParaRPr sz="1400"/>
        </a:p>
        <a:p>
          <a:pPr marL="0" marR="0" lvl="0" indent="0" algn="l" rtl="0">
            <a:lnSpc>
              <a:spcPct val="100000"/>
            </a:lnSpc>
            <a:spcBef>
              <a:spcPts val="0"/>
            </a:spcBef>
            <a:spcAft>
              <a:spcPts val="0"/>
            </a:spcAft>
            <a:buSzPts val="1100"/>
            <a:buFont typeface="Arial"/>
            <a:buNone/>
          </a:pPr>
          <a:endParaRPr sz="1100" b="0" i="0" u="none" strike="noStrike" cap="none">
            <a:solidFill>
              <a:srgbClr val="000000"/>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100" b="0" i="0" u="none" strike="noStrike" cap="none">
            <a:solidFill>
              <a:srgbClr val="000000"/>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100" b="0" i="0" u="none" strike="noStrike" cap="none">
            <a:solidFill>
              <a:srgbClr val="000000"/>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100" b="0" i="0" u="none" strike="noStrike" cap="none">
            <a:solidFill>
              <a:srgbClr val="000000"/>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100" b="0" i="0" u="none" strike="noStrike" cap="none">
            <a:solidFill>
              <a:srgbClr val="000000"/>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100" b="0" i="0" u="none" strike="noStrike" cap="none">
            <a:solidFill>
              <a:srgbClr val="000000"/>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100" b="0" i="0" u="none" strike="noStrike" cap="none">
            <a:solidFill>
              <a:srgbClr val="000000"/>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100" b="0" i="0" u="none" strike="noStrike" cap="none">
            <a:solidFill>
              <a:srgbClr val="000000"/>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100" b="0" i="0" u="none" strike="noStrike" cap="none">
            <a:solidFill>
              <a:srgbClr val="000000"/>
            </a:solidFill>
            <a:latin typeface="Calibri"/>
            <a:ea typeface="Calibri"/>
            <a:cs typeface="Calibri"/>
            <a:sym typeface="Calibri"/>
          </a:endParaRPr>
        </a:p>
      </xdr:txBody>
    </xdr:sp>
    <xdr:clientData fLocksWithSheet="0"/>
  </xdr:oneCellAnchor>
  <xdr:oneCellAnchor>
    <xdr:from>
      <xdr:col>1</xdr:col>
      <xdr:colOff>257175</xdr:colOff>
      <xdr:row>48</xdr:row>
      <xdr:rowOff>0</xdr:rowOff>
    </xdr:from>
    <xdr:ext cx="6896100" cy="1390650"/>
    <xdr:sp macro="" textlink="">
      <xdr:nvSpPr>
        <xdr:cNvPr id="9" name="Shape 9">
          <a:extLst>
            <a:ext uri="{FF2B5EF4-FFF2-40B4-BE49-F238E27FC236}">
              <a16:creationId xmlns:a16="http://schemas.microsoft.com/office/drawing/2014/main" id="{00000000-0008-0000-0000-000009000000}"/>
            </a:ext>
          </a:extLst>
        </xdr:cNvPr>
        <xdr:cNvSpPr txBox="1"/>
      </xdr:nvSpPr>
      <xdr:spPr>
        <a:xfrm>
          <a:off x="1902713" y="3089438"/>
          <a:ext cx="6886575" cy="1381125"/>
        </a:xfrm>
        <a:prstGeom prst="rect">
          <a:avLst/>
        </a:prstGeom>
        <a:solidFill>
          <a:srgbClr val="2E75B5"/>
        </a:solidFill>
        <a:ln>
          <a:noFill/>
        </a:ln>
      </xdr:spPr>
      <xdr:txBody>
        <a:bodyPr spcFirstLastPara="1" wrap="square" lIns="91425" tIns="45700" rIns="91425" bIns="45700" anchor="t" anchorCtr="0">
          <a:noAutofit/>
        </a:bodyPr>
        <a:lstStyle/>
        <a:p>
          <a:pPr marL="0" marR="0" lvl="0" indent="0" algn="l" rtl="0">
            <a:lnSpc>
              <a:spcPct val="100000"/>
            </a:lnSpc>
            <a:spcBef>
              <a:spcPts val="0"/>
            </a:spcBef>
            <a:spcAft>
              <a:spcPts val="0"/>
            </a:spcAft>
            <a:buClr>
              <a:schemeClr val="lt1"/>
            </a:buClr>
            <a:buSzPts val="1100"/>
            <a:buFont typeface="Calibri"/>
            <a:buNone/>
          </a:pPr>
          <a:r>
            <a:rPr lang="en-US" sz="1100" b="1" i="0" u="sng" strike="noStrike" cap="none">
              <a:solidFill>
                <a:schemeClr val="lt1"/>
              </a:solidFill>
              <a:latin typeface="Calibri"/>
              <a:ea typeface="Calibri"/>
              <a:cs typeface="Calibri"/>
              <a:sym typeface="Calibri"/>
            </a:rPr>
            <a:t>Step 5: Collect Fleet Fuel Data</a:t>
          </a:r>
          <a:endParaRPr sz="1400"/>
        </a:p>
        <a:p>
          <a:pPr marL="0" marR="0" lvl="0" indent="0" algn="l" rtl="0">
            <a:lnSpc>
              <a:spcPct val="100000"/>
            </a:lnSpc>
            <a:spcBef>
              <a:spcPts val="0"/>
            </a:spcBef>
            <a:spcAft>
              <a:spcPts val="0"/>
            </a:spcAft>
            <a:buClr>
              <a:schemeClr val="lt1"/>
            </a:buClr>
            <a:buSzPts val="1100"/>
            <a:buFont typeface="Calibri"/>
            <a:buNone/>
          </a:pPr>
          <a:r>
            <a:rPr lang="en-US" sz="1100" b="0" i="0" u="none" strike="noStrike" cap="none">
              <a:solidFill>
                <a:schemeClr val="lt1"/>
              </a:solidFill>
              <a:latin typeface="Calibri"/>
              <a:ea typeface="Calibri"/>
              <a:cs typeface="Calibri"/>
              <a:sym typeface="Calibri"/>
            </a:rPr>
            <a:t>Use this tab to track fleet fuel consumption data, that at a minimum, has rows of usage and cost data for each year, with columns for each type of on-road and off-road fuels used. Typically this is gasoline and diesel, but may include biodiesel blends, natural gas, propane, and electricity.  These data may be available by department or by vehicle, which may be helpful for a detailed Climate Action Plan, but the majority of small communities report fuel usage by year. If accounting for fleet electricity consumption here make sure that the electricity is not already being accounted for somewhere else, such as a facility, in order to avoid double counting.</a:t>
          </a:r>
          <a:endParaRPr sz="1400"/>
        </a:p>
        <a:p>
          <a:pPr marL="0" marR="0" lvl="0" indent="0" algn="l" rtl="0">
            <a:lnSpc>
              <a:spcPct val="100000"/>
            </a:lnSpc>
            <a:spcBef>
              <a:spcPts val="0"/>
            </a:spcBef>
            <a:spcAft>
              <a:spcPts val="0"/>
            </a:spcAft>
            <a:buSzPts val="1100"/>
            <a:buFont typeface="Arial"/>
            <a:buNone/>
          </a:pPr>
          <a:endParaRPr sz="1100" b="0" i="0" u="none" strike="noStrike" cap="none">
            <a:solidFill>
              <a:srgbClr val="000000"/>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100" b="0" i="0" u="none" strike="noStrike" cap="none">
            <a:solidFill>
              <a:srgbClr val="000000"/>
            </a:solidFill>
            <a:latin typeface="Calibri"/>
            <a:ea typeface="Calibri"/>
            <a:cs typeface="Calibri"/>
            <a:sym typeface="Calibri"/>
          </a:endParaRPr>
        </a:p>
      </xdr:txBody>
    </xdr:sp>
    <xdr:clientData fLocksWithSheet="0"/>
  </xdr:oneCellAnchor>
  <xdr:oneCellAnchor>
    <xdr:from>
      <xdr:col>1</xdr:col>
      <xdr:colOff>238125</xdr:colOff>
      <xdr:row>60</xdr:row>
      <xdr:rowOff>133350</xdr:rowOff>
    </xdr:from>
    <xdr:ext cx="6896100" cy="590550"/>
    <xdr:sp macro="" textlink="">
      <xdr:nvSpPr>
        <xdr:cNvPr id="10" name="Shape 10">
          <a:extLst>
            <a:ext uri="{FF2B5EF4-FFF2-40B4-BE49-F238E27FC236}">
              <a16:creationId xmlns:a16="http://schemas.microsoft.com/office/drawing/2014/main" id="{00000000-0008-0000-0000-00000A000000}"/>
            </a:ext>
          </a:extLst>
        </xdr:cNvPr>
        <xdr:cNvSpPr txBox="1"/>
      </xdr:nvSpPr>
      <xdr:spPr>
        <a:xfrm>
          <a:off x="1902713" y="3489488"/>
          <a:ext cx="6886575" cy="581025"/>
        </a:xfrm>
        <a:prstGeom prst="rect">
          <a:avLst/>
        </a:prstGeom>
        <a:solidFill>
          <a:srgbClr val="3A3838"/>
        </a:solid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lt1"/>
            </a:buClr>
            <a:buSzPts val="1100"/>
            <a:buFont typeface="Calibri"/>
            <a:buNone/>
          </a:pPr>
          <a:r>
            <a:rPr lang="en-US" sz="1100" b="1" i="0" u="sng">
              <a:solidFill>
                <a:schemeClr val="lt1"/>
              </a:solidFill>
              <a:latin typeface="Calibri"/>
              <a:ea typeface="Calibri"/>
              <a:cs typeface="Calibri"/>
              <a:sym typeface="Calibri"/>
            </a:rPr>
            <a:t>Step 8: Use Climate Action Planning Scorecard for Setting Goals</a:t>
          </a:r>
          <a:endParaRPr sz="1100">
            <a:solidFill>
              <a:schemeClr val="lt1"/>
            </a:solidFill>
          </a:endParaRPr>
        </a:p>
        <a:p>
          <a:pPr marL="0" lvl="0" indent="0" algn="l" rtl="0">
            <a:spcBef>
              <a:spcPts val="0"/>
            </a:spcBef>
            <a:spcAft>
              <a:spcPts val="0"/>
            </a:spcAft>
            <a:buClr>
              <a:schemeClr val="lt1"/>
            </a:buClr>
            <a:buSzPts val="1100"/>
            <a:buFont typeface="Calibri"/>
            <a:buNone/>
          </a:pPr>
          <a:r>
            <a:rPr lang="en-US" sz="1100" b="0" i="0">
              <a:solidFill>
                <a:schemeClr val="lt1"/>
              </a:solidFill>
              <a:latin typeface="Calibri"/>
              <a:ea typeface="Calibri"/>
              <a:cs typeface="Calibri"/>
              <a:sym typeface="Calibri"/>
            </a:rPr>
            <a:t>Input scenarios to see impacts on GHG emissions for government operations.</a:t>
          </a:r>
          <a:endParaRPr sz="1100">
            <a:solidFill>
              <a:schemeClr val="lt1"/>
            </a:solidFill>
          </a:endParaRPr>
        </a:p>
        <a:p>
          <a:pPr marL="0" marR="0" lvl="0" indent="0" algn="l" rtl="0">
            <a:lnSpc>
              <a:spcPct val="100000"/>
            </a:lnSpc>
            <a:spcBef>
              <a:spcPts val="0"/>
            </a:spcBef>
            <a:spcAft>
              <a:spcPts val="0"/>
            </a:spcAft>
            <a:buSzPts val="1100"/>
            <a:buFont typeface="Arial"/>
            <a:buNone/>
          </a:pPr>
          <a:endParaRPr sz="1100" b="0" i="0" u="none" strike="noStrike" cap="none">
            <a:solidFill>
              <a:srgbClr val="000000"/>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100" b="0" i="0" u="none" strike="noStrike" cap="none">
            <a:solidFill>
              <a:srgbClr val="000000"/>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100" b="0" i="0" u="none" strike="noStrike" cap="none">
            <a:solidFill>
              <a:srgbClr val="000000"/>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100" b="0" i="0" u="none" strike="noStrike" cap="none">
            <a:solidFill>
              <a:srgbClr val="000000"/>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100" b="0" i="0" u="none" strike="noStrike" cap="none">
            <a:solidFill>
              <a:srgbClr val="000000"/>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100" b="0" i="0" u="none" strike="noStrike" cap="none">
            <a:solidFill>
              <a:srgbClr val="000000"/>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100" b="0" i="0" u="none" strike="noStrike" cap="none">
            <a:solidFill>
              <a:srgbClr val="000000"/>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100" b="0" i="0" u="none" strike="noStrike" cap="none">
            <a:solidFill>
              <a:srgbClr val="000000"/>
            </a:solidFill>
            <a:latin typeface="Calibri"/>
            <a:ea typeface="Calibri"/>
            <a:cs typeface="Calibri"/>
            <a:sym typeface="Calibri"/>
          </a:endParaRPr>
        </a:p>
      </xdr:txBody>
    </xdr:sp>
    <xdr:clientData fLocksWithSheet="0"/>
  </xdr:oneCellAnchor>
  <xdr:oneCellAnchor>
    <xdr:from>
      <xdr:col>0</xdr:col>
      <xdr:colOff>38100</xdr:colOff>
      <xdr:row>0</xdr:row>
      <xdr:rowOff>171450</xdr:rowOff>
    </xdr:from>
    <xdr:ext cx="2276475" cy="98107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28575</xdr:colOff>
      <xdr:row>39</xdr:row>
      <xdr:rowOff>47625</xdr:rowOff>
    </xdr:from>
    <xdr:ext cx="8543925" cy="3209925"/>
    <xdr:graphicFrame macro="">
      <xdr:nvGraphicFramePr>
        <xdr:cNvPr id="1452254398" name="Chart 1" title="Chart">
          <a:extLst>
            <a:ext uri="{FF2B5EF4-FFF2-40B4-BE49-F238E27FC236}">
              <a16:creationId xmlns:a16="http://schemas.microsoft.com/office/drawing/2014/main" id="{00000000-0008-0000-0100-0000BEA48F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8</xdr:col>
      <xdr:colOff>457200</xdr:colOff>
      <xdr:row>61</xdr:row>
      <xdr:rowOff>9525</xdr:rowOff>
    </xdr:from>
    <xdr:ext cx="5048250" cy="2095500"/>
    <xdr:graphicFrame macro="">
      <xdr:nvGraphicFramePr>
        <xdr:cNvPr id="1545313442" name="Chart 2">
          <a:extLst>
            <a:ext uri="{FF2B5EF4-FFF2-40B4-BE49-F238E27FC236}">
              <a16:creationId xmlns:a16="http://schemas.microsoft.com/office/drawing/2014/main" id="{00000000-0008-0000-0100-0000A29C1B5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9</xdr:col>
      <xdr:colOff>352425</xdr:colOff>
      <xdr:row>75</xdr:row>
      <xdr:rowOff>180975</xdr:rowOff>
    </xdr:from>
    <xdr:ext cx="5000625" cy="2667000"/>
    <xdr:graphicFrame macro="">
      <xdr:nvGraphicFramePr>
        <xdr:cNvPr id="1536648847" name="Chart 3">
          <a:extLst>
            <a:ext uri="{FF2B5EF4-FFF2-40B4-BE49-F238E27FC236}">
              <a16:creationId xmlns:a16="http://schemas.microsoft.com/office/drawing/2014/main" id="{00000000-0008-0000-0100-00008F6697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15</xdr:col>
      <xdr:colOff>666750</xdr:colOff>
      <xdr:row>61</xdr:row>
      <xdr:rowOff>0</xdr:rowOff>
    </xdr:from>
    <xdr:ext cx="5105400" cy="2095500"/>
    <xdr:graphicFrame macro="">
      <xdr:nvGraphicFramePr>
        <xdr:cNvPr id="854480671" name="Chart 4" title="Chart">
          <a:extLst>
            <a:ext uri="{FF2B5EF4-FFF2-40B4-BE49-F238E27FC236}">
              <a16:creationId xmlns:a16="http://schemas.microsoft.com/office/drawing/2014/main" id="{00000000-0008-0000-0100-00001F57EE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0</xdr:col>
      <xdr:colOff>609600</xdr:colOff>
      <xdr:row>112</xdr:row>
      <xdr:rowOff>114300</xdr:rowOff>
    </xdr:from>
    <xdr:ext cx="7667625" cy="2590800"/>
    <xdr:graphicFrame macro="">
      <xdr:nvGraphicFramePr>
        <xdr:cNvPr id="1362450634" name="Chart 5">
          <a:extLst>
            <a:ext uri="{FF2B5EF4-FFF2-40B4-BE49-F238E27FC236}">
              <a16:creationId xmlns:a16="http://schemas.microsoft.com/office/drawing/2014/main" id="{00000000-0008-0000-0100-0000CA5835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0</xdr:col>
      <xdr:colOff>447675</xdr:colOff>
      <xdr:row>128</xdr:row>
      <xdr:rowOff>171450</xdr:rowOff>
    </xdr:from>
    <xdr:ext cx="7743825" cy="2609850"/>
    <xdr:graphicFrame macro="">
      <xdr:nvGraphicFramePr>
        <xdr:cNvPr id="2050801139" name="Chart 6" title="Chart">
          <a:extLst>
            <a:ext uri="{FF2B5EF4-FFF2-40B4-BE49-F238E27FC236}">
              <a16:creationId xmlns:a16="http://schemas.microsoft.com/office/drawing/2014/main" id="{00000000-0008-0000-0100-0000F3BD3C7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8</xdr:col>
      <xdr:colOff>485775</xdr:colOff>
      <xdr:row>39</xdr:row>
      <xdr:rowOff>142875</xdr:rowOff>
    </xdr:from>
    <xdr:ext cx="6334125" cy="3209925"/>
    <xdr:graphicFrame macro="">
      <xdr:nvGraphicFramePr>
        <xdr:cNvPr id="254168028" name="Chart 7" title="Chart">
          <a:extLst>
            <a:ext uri="{FF2B5EF4-FFF2-40B4-BE49-F238E27FC236}">
              <a16:creationId xmlns:a16="http://schemas.microsoft.com/office/drawing/2014/main" id="{00000000-0008-0000-0100-0000DC4B26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oneCellAnchor>
    <xdr:from>
      <xdr:col>16</xdr:col>
      <xdr:colOff>495300</xdr:colOff>
      <xdr:row>75</xdr:row>
      <xdr:rowOff>190500</xdr:rowOff>
    </xdr:from>
    <xdr:ext cx="4676775" cy="2657475"/>
    <xdr:graphicFrame macro="">
      <xdr:nvGraphicFramePr>
        <xdr:cNvPr id="1839385256" name="Chart 8">
          <a:extLst>
            <a:ext uri="{FF2B5EF4-FFF2-40B4-BE49-F238E27FC236}">
              <a16:creationId xmlns:a16="http://schemas.microsoft.com/office/drawing/2014/main" id="{00000000-0008-0000-0100-0000A8CAA2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oneCellAnchor>
  <xdr:oneCellAnchor>
    <xdr:from>
      <xdr:col>0</xdr:col>
      <xdr:colOff>600075</xdr:colOff>
      <xdr:row>94</xdr:row>
      <xdr:rowOff>171450</xdr:rowOff>
    </xdr:from>
    <xdr:ext cx="4619625" cy="2009775"/>
    <xdr:graphicFrame macro="">
      <xdr:nvGraphicFramePr>
        <xdr:cNvPr id="1916263511" name="Chart 9">
          <a:extLst>
            <a:ext uri="{FF2B5EF4-FFF2-40B4-BE49-F238E27FC236}">
              <a16:creationId xmlns:a16="http://schemas.microsoft.com/office/drawing/2014/main" id="{00000000-0008-0000-0100-000057DC37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oneCellAnchor>
  <xdr:oneCellAnchor>
    <xdr:from>
      <xdr:col>5</xdr:col>
      <xdr:colOff>9525</xdr:colOff>
      <xdr:row>94</xdr:row>
      <xdr:rowOff>180975</xdr:rowOff>
    </xdr:from>
    <xdr:ext cx="4429125" cy="2009775"/>
    <xdr:graphicFrame macro="">
      <xdr:nvGraphicFramePr>
        <xdr:cNvPr id="879441701" name="Chart 10">
          <a:extLst>
            <a:ext uri="{FF2B5EF4-FFF2-40B4-BE49-F238E27FC236}">
              <a16:creationId xmlns:a16="http://schemas.microsoft.com/office/drawing/2014/main" id="{00000000-0008-0000-0100-000025376B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oneCellAnchor>
  <xdr:oneCellAnchor>
    <xdr:from>
      <xdr:col>24</xdr:col>
      <xdr:colOff>104775</xdr:colOff>
      <xdr:row>75</xdr:row>
      <xdr:rowOff>95250</xdr:rowOff>
    </xdr:from>
    <xdr:ext cx="4543425" cy="2809875"/>
    <xdr:graphicFrame macro="">
      <xdr:nvGraphicFramePr>
        <xdr:cNvPr id="639825179" name="Chart 11" title="Chart">
          <a:extLst>
            <a:ext uri="{FF2B5EF4-FFF2-40B4-BE49-F238E27FC236}">
              <a16:creationId xmlns:a16="http://schemas.microsoft.com/office/drawing/2014/main" id="{00000000-0008-0000-0100-00001BF522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fLocksWithSheet="0"/>
  </xdr:oneCellAnchor>
  <xdr:oneCellAnchor>
    <xdr:from>
      <xdr:col>0</xdr:col>
      <xdr:colOff>561975</xdr:colOff>
      <xdr:row>1</xdr:row>
      <xdr:rowOff>28575</xdr:rowOff>
    </xdr:from>
    <xdr:ext cx="4953000" cy="361950"/>
    <xdr:sp macro="" textlink="">
      <xdr:nvSpPr>
        <xdr:cNvPr id="11" name="Shape 11">
          <a:extLst>
            <a:ext uri="{FF2B5EF4-FFF2-40B4-BE49-F238E27FC236}">
              <a16:creationId xmlns:a16="http://schemas.microsoft.com/office/drawing/2014/main" id="{00000000-0008-0000-0100-00000B000000}"/>
            </a:ext>
          </a:extLst>
        </xdr:cNvPr>
        <xdr:cNvSpPr txBox="1"/>
      </xdr:nvSpPr>
      <xdr:spPr>
        <a:xfrm>
          <a:off x="2879025" y="3603788"/>
          <a:ext cx="4933800" cy="338700"/>
        </a:xfrm>
        <a:prstGeom prst="rect">
          <a:avLst/>
        </a:prstGeom>
        <a:solidFill>
          <a:srgbClr val="DDEAF6"/>
        </a:solidFill>
        <a:ln>
          <a:noFill/>
        </a:ln>
      </xdr:spPr>
      <xdr:txBody>
        <a:bodyPr spcFirstLastPara="1" wrap="square" lIns="91425" tIns="45700" rIns="91425" bIns="45700" anchor="t" anchorCtr="0">
          <a:spAutoFit/>
        </a:bodyPr>
        <a:lstStyle/>
        <a:p>
          <a:pPr marL="0" lvl="0" indent="0" algn="l" rtl="0">
            <a:spcBef>
              <a:spcPts val="0"/>
            </a:spcBef>
            <a:spcAft>
              <a:spcPts val="0"/>
            </a:spcAft>
            <a:buClr>
              <a:schemeClr val="dk1"/>
            </a:buClr>
            <a:buSzPts val="1600"/>
            <a:buFont typeface="Calibri"/>
            <a:buNone/>
          </a:pPr>
          <a:r>
            <a:rPr lang="en-US" sz="1600" b="1">
              <a:solidFill>
                <a:schemeClr val="dk1"/>
              </a:solidFill>
              <a:latin typeface="Calibri"/>
              <a:ea typeface="Calibri"/>
              <a:cs typeface="Calibri"/>
              <a:sym typeface="Calibri"/>
            </a:rPr>
            <a:t>Basic GHG Emission Inventory Calculations (2021) </a:t>
          </a:r>
          <a:endParaRPr sz="1600" b="1"/>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38100</xdr:rowOff>
    </xdr:from>
    <xdr:ext cx="10410825" cy="809625"/>
    <xdr:sp macro="" textlink="">
      <xdr:nvSpPr>
        <xdr:cNvPr id="12" name="Shape 12">
          <a:extLst>
            <a:ext uri="{FF2B5EF4-FFF2-40B4-BE49-F238E27FC236}">
              <a16:creationId xmlns:a16="http://schemas.microsoft.com/office/drawing/2014/main" id="{00000000-0008-0000-0200-00000C000000}"/>
            </a:ext>
          </a:extLst>
        </xdr:cNvPr>
        <xdr:cNvSpPr txBox="1"/>
      </xdr:nvSpPr>
      <xdr:spPr>
        <a:xfrm>
          <a:off x="145350" y="3379950"/>
          <a:ext cx="10401300" cy="800100"/>
        </a:xfrm>
        <a:prstGeom prst="rect">
          <a:avLst/>
        </a:prstGeom>
        <a:solidFill>
          <a:srgbClr val="FFF2CC"/>
        </a:solidFill>
        <a:ln>
          <a:noFill/>
        </a:ln>
      </xdr:spPr>
      <xdr:txBody>
        <a:bodyPr spcFirstLastPara="1" wrap="square" lIns="91425" tIns="45700" rIns="91425" bIns="45700" anchor="t" anchorCtr="0">
          <a:sp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Creating the  Facility Master List tab is </a:t>
          </a:r>
          <a:r>
            <a:rPr lang="en-US" sz="1100" b="1">
              <a:solidFill>
                <a:srgbClr val="FF0000"/>
              </a:solidFill>
              <a:latin typeface="Calibri"/>
              <a:ea typeface="Calibri"/>
              <a:cs typeface="Calibri"/>
              <a:sym typeface="Calibri"/>
            </a:rPr>
            <a:t>Step 1 </a:t>
          </a:r>
          <a:r>
            <a:rPr lang="en-US" sz="1100">
              <a:solidFill>
                <a:schemeClr val="dk1"/>
              </a:solidFill>
              <a:latin typeface="Calibri"/>
              <a:ea typeface="Calibri"/>
              <a:cs typeface="Calibri"/>
              <a:sym typeface="Calibri"/>
            </a:rPr>
            <a:t>in a municipal GHG inventory.  List the facilities or groupings you will report in the GHG inventory.  Because utility and community records have different names for things, adopt a "common" name people recognize.   Large facilities like "Town Hall" are typically are listed separately, but you can group similar infrastructure like "Pump Houses" into a single </a:t>
          </a:r>
          <a:r>
            <a:rPr lang="en-US" sz="1100" b="1">
              <a:solidFill>
                <a:schemeClr val="dk1"/>
              </a:solidFill>
              <a:latin typeface="Calibri"/>
              <a:ea typeface="Calibri"/>
              <a:cs typeface="Calibri"/>
              <a:sym typeface="Calibri"/>
            </a:rPr>
            <a:t>Facility/Group </a:t>
          </a:r>
          <a:r>
            <a:rPr lang="en-US" sz="1100">
              <a:solidFill>
                <a:schemeClr val="dk1"/>
              </a:solidFill>
              <a:latin typeface="Calibri"/>
              <a:ea typeface="Calibri"/>
              <a:cs typeface="Calibri"/>
              <a:sym typeface="Calibri"/>
            </a:rPr>
            <a:t>name, and list the </a:t>
          </a:r>
          <a:r>
            <a:rPr lang="en-US" sz="1100" b="1">
              <a:solidFill>
                <a:schemeClr val="dk1"/>
              </a:solidFill>
              <a:latin typeface="Calibri"/>
              <a:ea typeface="Calibri"/>
              <a:cs typeface="Calibri"/>
              <a:sym typeface="Calibri"/>
            </a:rPr>
            <a:t>Individual</a:t>
          </a:r>
          <a:r>
            <a:rPr lang="en-US" sz="1100">
              <a:solidFill>
                <a:schemeClr val="dk1"/>
              </a:solidFill>
              <a:latin typeface="Calibri"/>
              <a:ea typeface="Calibri"/>
              <a:cs typeface="Calibri"/>
              <a:sym typeface="Calibri"/>
            </a:rPr>
            <a:t> pumps in column C.   Communities may group multiple buildings on a campus or in a park in one grouping.  Next, identify the ICLEI GHG REporting Sector and address of the facility.  Finally, identify what energy sources in each facility as yes or -- (no).</a:t>
          </a:r>
          <a:endParaRPr sz="1100"/>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552450</xdr:colOff>
      <xdr:row>0</xdr:row>
      <xdr:rowOff>76200</xdr:rowOff>
    </xdr:from>
    <xdr:ext cx="9201150" cy="628650"/>
    <xdr:sp macro="" textlink="">
      <xdr:nvSpPr>
        <xdr:cNvPr id="13" name="Shape 13">
          <a:extLst>
            <a:ext uri="{FF2B5EF4-FFF2-40B4-BE49-F238E27FC236}">
              <a16:creationId xmlns:a16="http://schemas.microsoft.com/office/drawing/2014/main" id="{00000000-0008-0000-0300-00000D000000}"/>
            </a:ext>
          </a:extLst>
        </xdr:cNvPr>
        <xdr:cNvSpPr txBox="1"/>
      </xdr:nvSpPr>
      <xdr:spPr>
        <a:xfrm>
          <a:off x="750188" y="3470438"/>
          <a:ext cx="9191625" cy="619125"/>
        </a:xfrm>
        <a:prstGeom prst="rect">
          <a:avLst/>
        </a:prstGeom>
        <a:solidFill>
          <a:srgbClr val="FFF2CC"/>
        </a:solidFill>
        <a:ln>
          <a:noFill/>
        </a:ln>
      </xdr:spPr>
      <xdr:txBody>
        <a:bodyPr spcFirstLastPara="1" wrap="square" lIns="91425" tIns="45700" rIns="91425" bIns="45700" anchor="t" anchorCtr="0">
          <a:sp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Creating the Energy Provider Accounts tab is </a:t>
          </a:r>
          <a:r>
            <a:rPr lang="en-US" sz="1100" b="1">
              <a:solidFill>
                <a:srgbClr val="FF0000"/>
              </a:solidFill>
              <a:latin typeface="Calibri"/>
              <a:ea typeface="Calibri"/>
              <a:cs typeface="Calibri"/>
              <a:sym typeface="Calibri"/>
            </a:rPr>
            <a:t>Step 2</a:t>
          </a:r>
          <a:r>
            <a:rPr lang="en-US" sz="1100">
              <a:solidFill>
                <a:schemeClr val="dk1"/>
              </a:solidFill>
              <a:latin typeface="Calibri"/>
              <a:ea typeface="Calibri"/>
              <a:cs typeface="Calibri"/>
              <a:sym typeface="Calibri"/>
            </a:rPr>
            <a:t>.  List each unique utility or energy supplier account linked </a:t>
          </a:r>
          <a:r>
            <a:rPr lang="en-US" sz="1100" b="0">
              <a:solidFill>
                <a:schemeClr val="dk1"/>
              </a:solidFill>
              <a:latin typeface="Calibri"/>
              <a:ea typeface="Calibri"/>
              <a:cs typeface="Calibri"/>
              <a:sym typeface="Calibri"/>
            </a:rPr>
            <a:t>to</a:t>
          </a:r>
          <a:r>
            <a:rPr lang="en-US" sz="1100" b="1">
              <a:solidFill>
                <a:schemeClr val="dk1"/>
              </a:solidFill>
              <a:latin typeface="Calibri"/>
              <a:ea typeface="Calibri"/>
              <a:cs typeface="Calibri"/>
              <a:sym typeface="Calibri"/>
            </a:rPr>
            <a:t> Facility/Group Name</a:t>
          </a:r>
          <a:r>
            <a:rPr lang="en-US" sz="1100">
              <a:solidFill>
                <a:schemeClr val="dk1"/>
              </a:solidFill>
              <a:latin typeface="Calibri"/>
              <a:ea typeface="Calibri"/>
              <a:cs typeface="Calibri"/>
              <a:sym typeface="Calibri"/>
            </a:rPr>
            <a:t>.  There is one row for each type, so if a utility provides natural gas and electricity, it appears in two rows.  For campuses and groupings you may have multiple accounts linked.  If fuel oil or propane is clearly linked to a facility, you can list it here.  If not, tank fuels can be accounted for in a separate tab.  </a:t>
          </a:r>
          <a:endParaRPr sz="1100"/>
        </a:p>
      </xdr:txBody>
    </xdr: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0</xdr:row>
      <xdr:rowOff>0</xdr:rowOff>
    </xdr:from>
    <xdr:ext cx="4505325" cy="285750"/>
    <xdr:sp macro="" textlink="">
      <xdr:nvSpPr>
        <xdr:cNvPr id="14" name="Shape 14">
          <a:extLst>
            <a:ext uri="{FF2B5EF4-FFF2-40B4-BE49-F238E27FC236}">
              <a16:creationId xmlns:a16="http://schemas.microsoft.com/office/drawing/2014/main" id="{00000000-0008-0000-0600-00000E000000}"/>
            </a:ext>
          </a:extLst>
        </xdr:cNvPr>
        <xdr:cNvSpPr txBox="1"/>
      </xdr:nvSpPr>
      <xdr:spPr>
        <a:xfrm>
          <a:off x="3098100" y="3641888"/>
          <a:ext cx="4495800" cy="276225"/>
        </a:xfrm>
        <a:prstGeom prst="rect">
          <a:avLst/>
        </a:prstGeom>
        <a:solidFill>
          <a:srgbClr val="FFF2CC"/>
        </a:solidFill>
        <a:ln>
          <a:noFill/>
        </a:ln>
      </xdr:spPr>
      <xdr:txBody>
        <a:bodyPr spcFirstLastPara="1" wrap="square" lIns="91425" tIns="45700" rIns="91425" bIns="45700" anchor="t" anchorCtr="0">
          <a:spAutoFit/>
        </a:bodyPr>
        <a:lstStyle/>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Step 4</a:t>
          </a:r>
          <a:r>
            <a:rPr lang="en-US" sz="1100">
              <a:solidFill>
                <a:schemeClr val="dk1"/>
              </a:solidFill>
              <a:latin typeface="Calibri"/>
              <a:ea typeface="Calibri"/>
              <a:cs typeface="Calibri"/>
              <a:sym typeface="Calibri"/>
            </a:rPr>
            <a:t>: Enter tank fuel information, propane and heating oil, including year.</a:t>
          </a:r>
          <a:endParaRPr sz="1100"/>
        </a:p>
      </xdr:txBody>
    </xdr:sp>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0</xdr:row>
      <xdr:rowOff>0</xdr:rowOff>
    </xdr:from>
    <xdr:ext cx="4972050" cy="285750"/>
    <xdr:sp macro="" textlink="">
      <xdr:nvSpPr>
        <xdr:cNvPr id="15" name="Shape 15">
          <a:extLst>
            <a:ext uri="{FF2B5EF4-FFF2-40B4-BE49-F238E27FC236}">
              <a16:creationId xmlns:a16="http://schemas.microsoft.com/office/drawing/2014/main" id="{00000000-0008-0000-0700-00000F000000}"/>
            </a:ext>
          </a:extLst>
        </xdr:cNvPr>
        <xdr:cNvSpPr txBox="1"/>
      </xdr:nvSpPr>
      <xdr:spPr>
        <a:xfrm>
          <a:off x="2864738" y="3641888"/>
          <a:ext cx="4962525" cy="276225"/>
        </a:xfrm>
        <a:prstGeom prst="rect">
          <a:avLst/>
        </a:prstGeom>
        <a:solidFill>
          <a:srgbClr val="FFF2CC"/>
        </a:solidFill>
        <a:ln>
          <a:noFill/>
        </a:ln>
      </xdr:spPr>
      <xdr:txBody>
        <a:bodyPr spcFirstLastPara="1" wrap="square" lIns="91425" tIns="45700" rIns="91425" bIns="45700" anchor="t" anchorCtr="0">
          <a:spAutoFit/>
        </a:bodyPr>
        <a:lstStyle/>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Step 5</a:t>
          </a:r>
          <a:r>
            <a:rPr lang="en-US" sz="1100">
              <a:solidFill>
                <a:schemeClr val="dk1"/>
              </a:solidFill>
              <a:latin typeface="Calibri"/>
              <a:ea typeface="Calibri"/>
              <a:cs typeface="Calibri"/>
              <a:sym typeface="Calibri"/>
            </a:rPr>
            <a:t>: Enter fuel consumption data, by year. Department is optional if you have it</a:t>
          </a:r>
          <a:endParaRPr sz="1100"/>
        </a:p>
      </xdr:txBody>
    </xdr:sp>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11</xdr:row>
      <xdr:rowOff>57150</xdr:rowOff>
    </xdr:from>
    <xdr:ext cx="7258050" cy="981075"/>
    <xdr:sp macro="" textlink="">
      <xdr:nvSpPr>
        <xdr:cNvPr id="16" name="Shape 16">
          <a:extLst>
            <a:ext uri="{FF2B5EF4-FFF2-40B4-BE49-F238E27FC236}">
              <a16:creationId xmlns:a16="http://schemas.microsoft.com/office/drawing/2014/main" id="{00000000-0008-0000-0A00-000010000000}"/>
            </a:ext>
          </a:extLst>
        </xdr:cNvPr>
        <xdr:cNvSpPr txBox="1"/>
      </xdr:nvSpPr>
      <xdr:spPr>
        <a:xfrm>
          <a:off x="1721738" y="3294225"/>
          <a:ext cx="7248525" cy="971550"/>
        </a:xfrm>
        <a:prstGeom prst="rect">
          <a:avLst/>
        </a:prstGeom>
        <a:solidFill>
          <a:srgbClr val="FFF2CC"/>
        </a:solidFill>
        <a:ln>
          <a:noFill/>
        </a:ln>
      </xdr:spPr>
      <xdr:txBody>
        <a:bodyPr spcFirstLastPara="1" wrap="square" lIns="91425" tIns="45700" rIns="91425" bIns="45700" anchor="t" anchorCtr="0">
          <a:sp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NOTE: The "CO2e" emission factors account for the small contribution of methane (CH4) and nitrous oxide (N2O) to the carbon footprint a fuel.  They typically represent collectively 1.5 - 2% of the total carbon footprint.  Unlike CO2, emissions depend on technology used to burn the fuels and are complicated to estimate.  Following the recommendation of the New York Regional GHG Inventory Guidance referenced below, for the stationary fuels this tool simply adds 1.9% of the value of the CO2 factor from the the US EIA tables to derive the CO2e factor.</a:t>
          </a:r>
          <a:endParaRPr sz="1100"/>
        </a:p>
      </xdr:txBody>
    </xdr:sp>
    <xdr:clientData fLocksWithSheet="0"/>
  </xdr:oneCellAnchor>
  <xdr:oneCellAnchor>
    <xdr:from>
      <xdr:col>0</xdr:col>
      <xdr:colOff>238125</xdr:colOff>
      <xdr:row>29</xdr:row>
      <xdr:rowOff>95250</xdr:rowOff>
    </xdr:from>
    <xdr:ext cx="7448550" cy="628650"/>
    <xdr:sp macro="" textlink="">
      <xdr:nvSpPr>
        <xdr:cNvPr id="17" name="Shape 17">
          <a:extLst>
            <a:ext uri="{FF2B5EF4-FFF2-40B4-BE49-F238E27FC236}">
              <a16:creationId xmlns:a16="http://schemas.microsoft.com/office/drawing/2014/main" id="{00000000-0008-0000-0A00-000011000000}"/>
            </a:ext>
          </a:extLst>
        </xdr:cNvPr>
        <xdr:cNvSpPr txBox="1"/>
      </xdr:nvSpPr>
      <xdr:spPr>
        <a:xfrm>
          <a:off x="1626488" y="3470438"/>
          <a:ext cx="7439025" cy="619125"/>
        </a:xfrm>
        <a:prstGeom prst="rect">
          <a:avLst/>
        </a:prstGeom>
        <a:solidFill>
          <a:srgbClr val="FFF2CC"/>
        </a:solidFill>
        <a:ln>
          <a:noFill/>
        </a:ln>
      </xdr:spPr>
      <xdr:txBody>
        <a:bodyPr spcFirstLastPara="1" wrap="square" lIns="91425" tIns="45700" rIns="91425" bIns="45700" anchor="t" anchorCtr="0">
          <a:sp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NOTE: The UNFCCC updates GWPs on a routine basis based on modeling and improved science.  The lastest version is AR-5.   Although new versions are released, emission inventory programs may not adopt them right away.  This tool uses the UNFCCC Assessment Report (AR-4) to mirror the AR report selection used by the US EPA in preparing the national GHG inventory.</a:t>
          </a:r>
          <a:endParaRPr sz="1100"/>
        </a:p>
      </xdr:txBody>
    </xdr:sp>
    <xdr:clientData fLocksWithSheet="0"/>
  </xdr:oneCellAnchor>
  <xdr:oneCellAnchor>
    <xdr:from>
      <xdr:col>7</xdr:col>
      <xdr:colOff>0</xdr:colOff>
      <xdr:row>11</xdr:row>
      <xdr:rowOff>0</xdr:rowOff>
    </xdr:from>
    <xdr:ext cx="3276600" cy="3562350"/>
    <xdr:sp macro="" textlink="">
      <xdr:nvSpPr>
        <xdr:cNvPr id="18" name="Shape 18">
          <a:extLst>
            <a:ext uri="{FF2B5EF4-FFF2-40B4-BE49-F238E27FC236}">
              <a16:creationId xmlns:a16="http://schemas.microsoft.com/office/drawing/2014/main" id="{00000000-0008-0000-0A00-000012000000}"/>
            </a:ext>
          </a:extLst>
        </xdr:cNvPr>
        <xdr:cNvSpPr txBox="1"/>
      </xdr:nvSpPr>
      <xdr:spPr>
        <a:xfrm>
          <a:off x="3712463" y="2003588"/>
          <a:ext cx="3267075" cy="3552825"/>
        </a:xfrm>
        <a:prstGeom prst="rect">
          <a:avLst/>
        </a:prstGeom>
        <a:solidFill>
          <a:srgbClr val="FFF2CC"/>
        </a:solidFill>
        <a:ln>
          <a:noFill/>
        </a:ln>
      </xdr:spPr>
      <xdr:txBody>
        <a:bodyPr spcFirstLastPara="1" wrap="square" lIns="91425" tIns="45700" rIns="91425" bIns="45700" anchor="t" anchorCtr="0">
          <a:spAutoFit/>
        </a:bodyPr>
        <a:lstStyle/>
        <a:p>
          <a:pPr marL="0" lvl="0" indent="0" algn="l" rtl="0">
            <a:spcBef>
              <a:spcPts val="0"/>
            </a:spcBef>
            <a:spcAft>
              <a:spcPts val="0"/>
            </a:spcAft>
            <a:buClr>
              <a:schemeClr val="dk1"/>
            </a:buClr>
            <a:buSzPts val="1100"/>
            <a:buFont typeface="Calibri"/>
            <a:buNone/>
          </a:pPr>
          <a:r>
            <a:rPr lang="en-US" sz="1100" b="0" i="0">
              <a:solidFill>
                <a:schemeClr val="dk1"/>
              </a:solidFill>
              <a:latin typeface="Calibri"/>
              <a:ea typeface="Calibri"/>
              <a:cs typeface="Calibri"/>
              <a:sym typeface="Calibri"/>
            </a:rPr>
            <a:t>The Emissions &amp; Generation Resource Integrated Database (eGRID) is a comprehensive inventory of environmental attributes of electric power systems. The preeminent source of air emission data for the electric power sector, eGRID is based on available plant-specific data for all U.S. electricity generating plants that provide power to the electric grid and report data to the U.S. government. eGRID uses data from the Energy Information Administration (EIA) Forms EIA-860 and EIA-923 and EPA’s Clean Air Markets Program Data. Emission data from EPA are carefully integrated with generation data from EIA to produce useful values like pounds of emissions per megawatt-hour of electricity generation (lb/MWh), which allows direct comparison of the environmental attributes of electricity generation. eGRID also provides aggregated data by state, U.S. total, and by three different sets of electric grid boundaries (i.e., balancing authority area, NERC region, and eGRID subregion).</a:t>
          </a:r>
          <a:endParaRPr sz="1100" b="1"/>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s://www.eia.gov/environment/emissions/co2_vol_mass.php" TargetMode="External"/></Relationships>
</file>

<file path=xl/worksheets/_rels/sheet11.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hyperlink" Target="https://climatesmart.ny.gov/fileadmin/csc/documents/GHG_Inventories/ghgguide.pdf" TargetMode="External"/><Relationship Id="rId7" Type="http://schemas.openxmlformats.org/officeDocument/2006/relationships/vmlDrawing" Target="../drawings/vmlDrawing4.vml"/><Relationship Id="rId2" Type="http://schemas.openxmlformats.org/officeDocument/2006/relationships/hyperlink" Target="https://www.epa.gov/system/files/documents/2022-01/egrid2020_data_metric.xlsx" TargetMode="External"/><Relationship Id="rId1" Type="http://schemas.openxmlformats.org/officeDocument/2006/relationships/hyperlink" Target="https://www.eia.gov/environment/emissions/co2_vol_mass.php" TargetMode="External"/><Relationship Id="rId6" Type="http://schemas.openxmlformats.org/officeDocument/2006/relationships/drawing" Target="../drawings/drawing7.xml"/><Relationship Id="rId5" Type="http://schemas.openxmlformats.org/officeDocument/2006/relationships/hyperlink" Target="https://www.ghgprotocol.org/sites/default/files/ghgp/Global-Warming-Potential-Values%20%28Feb%2016%202016%29_1.pdf" TargetMode="External"/><Relationship Id="rId4" Type="http://schemas.openxmlformats.org/officeDocument/2006/relationships/hyperlink" Target="https://www.epa.gov/system/files/documents/2022-01/egrid2020_summary_tables.xlsx"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1000"/>
  <sheetViews>
    <sheetView tabSelected="1" workbookViewId="0"/>
  </sheetViews>
  <sheetFormatPr defaultColWidth="14.44140625" defaultRowHeight="15" customHeight="1"/>
  <cols>
    <col min="1" max="26" width="8.6640625" customWidth="1"/>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E1000"/>
  <sheetViews>
    <sheetView showGridLines="0" workbookViewId="0"/>
  </sheetViews>
  <sheetFormatPr defaultColWidth="14.44140625" defaultRowHeight="15" customHeight="1"/>
  <cols>
    <col min="1" max="1" width="19" customWidth="1"/>
    <col min="2" max="2" width="12.88671875" customWidth="1"/>
    <col min="3" max="3" width="15.44140625" customWidth="1"/>
    <col min="4" max="4" width="11.88671875" customWidth="1"/>
    <col min="5" max="5" width="11" customWidth="1"/>
    <col min="6" max="26" width="8.6640625" customWidth="1"/>
  </cols>
  <sheetData>
    <row r="1" spans="1:5" ht="18.75" customHeight="1">
      <c r="A1" s="291" t="s">
        <v>168</v>
      </c>
      <c r="B1" s="289"/>
      <c r="C1" s="289"/>
      <c r="D1" s="289"/>
      <c r="E1" s="289"/>
    </row>
    <row r="2" spans="1:5" ht="18.75" customHeight="1">
      <c r="A2" s="250" t="s">
        <v>169</v>
      </c>
      <c r="B2" s="249"/>
      <c r="C2" s="249"/>
      <c r="D2" s="249"/>
      <c r="E2" s="249"/>
    </row>
    <row r="3" spans="1:5" ht="30" customHeight="1">
      <c r="A3" s="251"/>
      <c r="B3" s="252" t="s">
        <v>170</v>
      </c>
      <c r="C3" s="252" t="s">
        <v>171</v>
      </c>
      <c r="D3" s="252" t="s">
        <v>172</v>
      </c>
      <c r="E3" s="252" t="s">
        <v>173</v>
      </c>
    </row>
    <row r="4" spans="1:5" ht="27.75" customHeight="1">
      <c r="A4" s="253" t="s">
        <v>174</v>
      </c>
      <c r="B4" s="254" t="s">
        <v>175</v>
      </c>
      <c r="C4" s="254" t="s">
        <v>176</v>
      </c>
      <c r="D4" s="254" t="s">
        <v>177</v>
      </c>
      <c r="E4" s="254" t="s">
        <v>177</v>
      </c>
    </row>
    <row r="5" spans="1:5" ht="15.75" customHeight="1">
      <c r="A5" s="292" t="s">
        <v>178</v>
      </c>
      <c r="B5" s="293"/>
      <c r="C5" s="293"/>
      <c r="D5" s="293"/>
      <c r="E5" s="293"/>
    </row>
    <row r="6" spans="1:5" ht="14.25" customHeight="1">
      <c r="A6" s="255" t="s">
        <v>7</v>
      </c>
      <c r="B6" s="256" t="s">
        <v>179</v>
      </c>
      <c r="C6" s="256" t="s">
        <v>180</v>
      </c>
      <c r="D6" s="256">
        <v>138.63</v>
      </c>
      <c r="E6" s="256">
        <v>62.88</v>
      </c>
    </row>
    <row r="7" spans="1:5" ht="14.25" customHeight="1">
      <c r="A7" s="255" t="s">
        <v>181</v>
      </c>
      <c r="B7" s="256" t="s">
        <v>182</v>
      </c>
      <c r="C7" s="256" t="s">
        <v>183</v>
      </c>
      <c r="D7" s="256">
        <v>163.44999999999999</v>
      </c>
      <c r="E7" s="256">
        <v>74.14</v>
      </c>
    </row>
    <row r="8" spans="1:5" ht="15" customHeight="1">
      <c r="A8" s="255" t="s">
        <v>74</v>
      </c>
      <c r="B8" s="256" t="s">
        <v>184</v>
      </c>
      <c r="C8" s="256" t="s">
        <v>185</v>
      </c>
      <c r="D8" s="256">
        <v>161.35</v>
      </c>
      <c r="E8" s="256">
        <v>73.19</v>
      </c>
    </row>
    <row r="9" spans="1:5" ht="26.25" customHeight="1">
      <c r="A9" s="255" t="s">
        <v>186</v>
      </c>
      <c r="B9" s="256" t="s">
        <v>187</v>
      </c>
      <c r="C9" s="256" t="s">
        <v>188</v>
      </c>
      <c r="D9" s="256">
        <v>211.06</v>
      </c>
      <c r="E9" s="256">
        <v>95.74</v>
      </c>
    </row>
    <row r="10" spans="1:5" ht="14.25" customHeight="1">
      <c r="A10" s="255" t="s">
        <v>10</v>
      </c>
      <c r="B10" s="256" t="s">
        <v>189</v>
      </c>
      <c r="C10" s="256" t="s">
        <v>190</v>
      </c>
      <c r="D10" s="256">
        <v>116.65</v>
      </c>
      <c r="E10" s="256">
        <v>52.91</v>
      </c>
    </row>
    <row r="11" spans="1:5" ht="14.25" customHeight="1">
      <c r="A11" s="255" t="s">
        <v>191</v>
      </c>
      <c r="B11" s="256" t="s">
        <v>192</v>
      </c>
      <c r="C11" s="256" t="s">
        <v>193</v>
      </c>
      <c r="D11" s="256">
        <v>148.54</v>
      </c>
      <c r="E11" s="256">
        <v>67.38</v>
      </c>
    </row>
    <row r="12" spans="1:5" ht="14.25" customHeight="1">
      <c r="A12" s="255" t="s">
        <v>194</v>
      </c>
      <c r="B12" s="256" t="s">
        <v>195</v>
      </c>
      <c r="C12" s="256" t="s">
        <v>196</v>
      </c>
      <c r="D12" s="256">
        <v>155.77000000000001</v>
      </c>
      <c r="E12" s="256">
        <v>70.66</v>
      </c>
    </row>
    <row r="13" spans="1:5" ht="15" customHeight="1">
      <c r="A13" s="255" t="s">
        <v>197</v>
      </c>
      <c r="B13" s="256" t="s">
        <v>198</v>
      </c>
      <c r="C13" s="256" t="s">
        <v>199</v>
      </c>
      <c r="D13" s="256">
        <v>165.55</v>
      </c>
      <c r="E13" s="256">
        <v>75.09</v>
      </c>
    </row>
    <row r="14" spans="1:5" ht="14.25" customHeight="1">
      <c r="A14" s="294" t="s">
        <v>200</v>
      </c>
      <c r="B14" s="295"/>
      <c r="C14" s="295"/>
      <c r="D14" s="295"/>
      <c r="E14" s="295"/>
    </row>
    <row r="15" spans="1:5" ht="15.75" customHeight="1">
      <c r="A15" s="255" t="s">
        <v>201</v>
      </c>
      <c r="B15" s="256" t="s">
        <v>202</v>
      </c>
      <c r="C15" s="256" t="s">
        <v>203</v>
      </c>
      <c r="D15" s="256">
        <v>159.25</v>
      </c>
      <c r="E15" s="256">
        <v>72.23</v>
      </c>
    </row>
    <row r="16" spans="1:5" ht="15" customHeight="1">
      <c r="A16" s="255" t="s">
        <v>204</v>
      </c>
      <c r="B16" s="256" t="s">
        <v>205</v>
      </c>
      <c r="C16" s="256" t="s">
        <v>206</v>
      </c>
      <c r="D16" s="256">
        <v>152.46</v>
      </c>
      <c r="E16" s="256">
        <v>69.150000000000006</v>
      </c>
    </row>
    <row r="17" spans="1:5" ht="14.25" customHeight="1">
      <c r="A17" s="294" t="s">
        <v>207</v>
      </c>
      <c r="B17" s="295"/>
      <c r="C17" s="295"/>
      <c r="D17" s="295"/>
      <c r="E17" s="295"/>
    </row>
    <row r="18" spans="1:5" ht="15.75" customHeight="1">
      <c r="A18" s="255" t="s">
        <v>208</v>
      </c>
      <c r="B18" s="256" t="s">
        <v>209</v>
      </c>
      <c r="C18" s="256" t="s">
        <v>210</v>
      </c>
      <c r="D18" s="256">
        <v>225.13</v>
      </c>
      <c r="E18" s="256">
        <v>102.12</v>
      </c>
    </row>
    <row r="19" spans="1:5" ht="22.5" customHeight="1">
      <c r="A19" s="294" t="s">
        <v>211</v>
      </c>
      <c r="B19" s="295"/>
      <c r="C19" s="295"/>
      <c r="D19" s="295"/>
      <c r="E19" s="295"/>
    </row>
    <row r="20" spans="1:5" ht="14.25" customHeight="1">
      <c r="A20" s="255" t="s">
        <v>212</v>
      </c>
      <c r="B20" s="256" t="s">
        <v>213</v>
      </c>
      <c r="C20" s="256" t="s">
        <v>214</v>
      </c>
      <c r="D20" s="256">
        <v>166.12</v>
      </c>
      <c r="E20" s="256">
        <v>75.349999999999994</v>
      </c>
    </row>
    <row r="21" spans="1:5" ht="14.25" customHeight="1">
      <c r="A21" s="255" t="s">
        <v>215</v>
      </c>
      <c r="B21" s="256" t="s">
        <v>216</v>
      </c>
      <c r="C21" s="256" t="s">
        <v>217</v>
      </c>
      <c r="D21" s="256">
        <v>163.29</v>
      </c>
      <c r="E21" s="256">
        <v>74.069999999999993</v>
      </c>
    </row>
    <row r="22" spans="1:5" ht="15.75" customHeight="1">
      <c r="A22" s="255" t="s">
        <v>218</v>
      </c>
      <c r="B22" s="256" t="s">
        <v>219</v>
      </c>
      <c r="C22" s="256" t="s">
        <v>220</v>
      </c>
      <c r="D22" s="256">
        <v>149.94999999999999</v>
      </c>
      <c r="E22" s="256">
        <v>68.02</v>
      </c>
    </row>
    <row r="23" spans="1:5" ht="14.25" customHeight="1">
      <c r="A23" s="255" t="s">
        <v>221</v>
      </c>
      <c r="B23" s="256" t="s">
        <v>222</v>
      </c>
      <c r="C23" s="256" t="s">
        <v>223</v>
      </c>
      <c r="D23" s="256">
        <v>163.05000000000001</v>
      </c>
      <c r="E23" s="256">
        <v>73.959999999999994</v>
      </c>
    </row>
    <row r="24" spans="1:5" ht="14.25" customHeight="1">
      <c r="A24" s="255" t="s">
        <v>224</v>
      </c>
      <c r="B24" s="256" t="s">
        <v>225</v>
      </c>
      <c r="C24" s="256" t="s">
        <v>226</v>
      </c>
      <c r="D24" s="256">
        <v>159.57</v>
      </c>
      <c r="E24" s="256">
        <v>72.38</v>
      </c>
    </row>
    <row r="25" spans="1:5" ht="14.25" customHeight="1">
      <c r="A25" s="255" t="s">
        <v>227</v>
      </c>
      <c r="B25" s="256" t="s">
        <v>228</v>
      </c>
      <c r="C25" s="256" t="s">
        <v>229</v>
      </c>
      <c r="D25" s="256">
        <v>160.06</v>
      </c>
      <c r="E25" s="256">
        <v>72.599999999999994</v>
      </c>
    </row>
    <row r="26" spans="1:5" ht="14.25" customHeight="1">
      <c r="A26" s="294" t="s">
        <v>230</v>
      </c>
      <c r="B26" s="295"/>
      <c r="C26" s="295"/>
      <c r="D26" s="295"/>
      <c r="E26" s="295"/>
    </row>
    <row r="27" spans="1:5" ht="14.25" customHeight="1">
      <c r="A27" s="255" t="s">
        <v>231</v>
      </c>
      <c r="B27" s="256" t="s">
        <v>232</v>
      </c>
      <c r="C27" s="256" t="s">
        <v>233</v>
      </c>
      <c r="D27" s="256">
        <v>228.6</v>
      </c>
      <c r="E27" s="256">
        <v>103.69</v>
      </c>
    </row>
    <row r="28" spans="1:5" ht="15.75" customHeight="1">
      <c r="A28" s="255" t="s">
        <v>234</v>
      </c>
      <c r="B28" s="256" t="s">
        <v>235</v>
      </c>
      <c r="C28" s="256" t="s">
        <v>236</v>
      </c>
      <c r="D28" s="256">
        <v>205.4</v>
      </c>
      <c r="E28" s="256">
        <v>93.17</v>
      </c>
    </row>
    <row r="29" spans="1:5" ht="14.25" customHeight="1">
      <c r="A29" s="255" t="s">
        <v>237</v>
      </c>
      <c r="B29" s="256" t="s">
        <v>238</v>
      </c>
      <c r="C29" s="256" t="s">
        <v>239</v>
      </c>
      <c r="D29" s="256">
        <v>214.13</v>
      </c>
      <c r="E29" s="256">
        <v>97.13</v>
      </c>
    </row>
    <row r="30" spans="1:5" ht="14.25" customHeight="1">
      <c r="A30" s="255" t="s">
        <v>240</v>
      </c>
      <c r="B30" s="256" t="s">
        <v>241</v>
      </c>
      <c r="C30" s="256" t="s">
        <v>242</v>
      </c>
      <c r="D30" s="256">
        <v>216.24</v>
      </c>
      <c r="E30" s="256">
        <v>98.08</v>
      </c>
    </row>
    <row r="31" spans="1:5" ht="14.25" customHeight="1">
      <c r="A31" s="255" t="s">
        <v>243</v>
      </c>
      <c r="B31" s="256" t="s">
        <v>244</v>
      </c>
      <c r="C31" s="256" t="s">
        <v>245</v>
      </c>
      <c r="D31" s="256">
        <v>250.59</v>
      </c>
      <c r="E31" s="256">
        <v>113.67</v>
      </c>
    </row>
    <row r="32" spans="1:5" ht="14.25" customHeight="1">
      <c r="A32" s="294" t="s">
        <v>246</v>
      </c>
      <c r="B32" s="295"/>
      <c r="C32" s="295"/>
      <c r="D32" s="295"/>
      <c r="E32" s="295"/>
    </row>
    <row r="33" spans="1:5" ht="14.25" customHeight="1">
      <c r="A33" s="255" t="s">
        <v>247</v>
      </c>
      <c r="B33" s="256" t="s">
        <v>248</v>
      </c>
      <c r="C33" s="256" t="s">
        <v>248</v>
      </c>
      <c r="D33" s="256">
        <v>26.04</v>
      </c>
      <c r="E33" s="256">
        <v>11.81</v>
      </c>
    </row>
    <row r="34" spans="1:5" ht="14.25" customHeight="1">
      <c r="A34" s="255" t="s">
        <v>249</v>
      </c>
      <c r="B34" s="256" t="s">
        <v>248</v>
      </c>
      <c r="C34" s="256" t="s">
        <v>248</v>
      </c>
      <c r="D34" s="256">
        <v>0</v>
      </c>
      <c r="E34" s="256">
        <v>0</v>
      </c>
    </row>
    <row r="35" spans="1:5" ht="14.25" customHeight="1">
      <c r="A35" s="255" t="s">
        <v>250</v>
      </c>
      <c r="B35" s="256" t="s">
        <v>251</v>
      </c>
      <c r="C35" s="256" t="s">
        <v>252</v>
      </c>
      <c r="D35" s="256">
        <v>91.9</v>
      </c>
      <c r="E35" s="256">
        <v>41.69</v>
      </c>
    </row>
    <row r="36" spans="1:5" ht="14.25" customHeight="1">
      <c r="A36" s="255" t="s">
        <v>253</v>
      </c>
      <c r="B36" s="256" t="s">
        <v>254</v>
      </c>
      <c r="C36" s="256" t="s">
        <v>255</v>
      </c>
      <c r="D36" s="256">
        <v>189.54</v>
      </c>
      <c r="E36" s="256">
        <v>85.97</v>
      </c>
    </row>
    <row r="37" spans="1:5" ht="14.25" customHeight="1">
      <c r="A37" s="257" t="s">
        <v>256</v>
      </c>
      <c r="B37" s="258" t="s">
        <v>257</v>
      </c>
      <c r="C37" s="258" t="s">
        <v>258</v>
      </c>
      <c r="D37" s="258">
        <v>163.13999999999999</v>
      </c>
      <c r="E37" s="258">
        <v>74</v>
      </c>
    </row>
    <row r="38" spans="1:5" ht="14.25" customHeight="1"/>
    <row r="39" spans="1:5" ht="13.5" customHeight="1">
      <c r="A39" s="286" t="s">
        <v>259</v>
      </c>
      <c r="B39" s="287"/>
      <c r="C39" s="287"/>
      <c r="D39" s="287"/>
      <c r="E39" s="287"/>
    </row>
    <row r="40" spans="1:5" ht="11.25" customHeight="1">
      <c r="A40" s="288" t="s">
        <v>260</v>
      </c>
      <c r="B40" s="289"/>
      <c r="C40" s="289"/>
      <c r="D40" s="289"/>
      <c r="E40" s="289"/>
    </row>
    <row r="41" spans="1:5" ht="12.75" customHeight="1">
      <c r="A41" s="288" t="s">
        <v>261</v>
      </c>
      <c r="B41" s="289"/>
      <c r="C41" s="289"/>
      <c r="D41" s="289"/>
      <c r="E41" s="289"/>
    </row>
    <row r="42" spans="1:5" ht="24" customHeight="1">
      <c r="A42" s="259"/>
      <c r="B42" s="259"/>
      <c r="C42" s="259"/>
      <c r="D42" s="290"/>
      <c r="E42" s="289"/>
    </row>
    <row r="43" spans="1:5" ht="12" customHeight="1">
      <c r="A43" s="259"/>
      <c r="B43" s="259"/>
      <c r="C43" s="259"/>
      <c r="D43" s="259"/>
      <c r="E43" s="259"/>
    </row>
    <row r="44" spans="1:5" ht="14.25" customHeight="1">
      <c r="D44" s="259"/>
      <c r="E44" s="259"/>
    </row>
    <row r="45" spans="1:5" ht="14.25" customHeight="1"/>
    <row r="46" spans="1:5" ht="14.25" customHeight="1"/>
    <row r="47" spans="1:5" ht="14.25" customHeight="1"/>
    <row r="48" spans="1:5"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1">
    <mergeCell ref="A39:E39"/>
    <mergeCell ref="A40:E40"/>
    <mergeCell ref="A41:E41"/>
    <mergeCell ref="D42:E42"/>
    <mergeCell ref="A1:E1"/>
    <mergeCell ref="A5:E5"/>
    <mergeCell ref="A14:E14"/>
    <mergeCell ref="A17:E17"/>
    <mergeCell ref="A19:E19"/>
    <mergeCell ref="A26:E26"/>
    <mergeCell ref="A32:E32"/>
  </mergeCells>
  <hyperlinks>
    <hyperlink ref="A2" r:id="rId1" xr:uid="{00000000-0004-0000-0900-000000000000}"/>
  </hyperlinks>
  <pageMargins left="0.7" right="0.7" top="0.75" bottom="0.75" header="0" footer="0"/>
  <pageSetup orientation="portrai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B1:H1000"/>
  <sheetViews>
    <sheetView workbookViewId="0"/>
  </sheetViews>
  <sheetFormatPr defaultColWidth="14.44140625" defaultRowHeight="15" customHeight="1"/>
  <cols>
    <col min="1" max="1" width="4.33203125" customWidth="1"/>
    <col min="2" max="2" width="33.5546875" customWidth="1"/>
    <col min="3" max="3" width="17.109375" customWidth="1"/>
    <col min="4" max="4" width="11.44140625" customWidth="1"/>
    <col min="5" max="5" width="16.6640625" customWidth="1"/>
    <col min="6" max="7" width="15.33203125" customWidth="1"/>
    <col min="8" max="8" width="13.6640625" customWidth="1"/>
    <col min="9" max="26" width="11.44140625" customWidth="1"/>
  </cols>
  <sheetData>
    <row r="1" spans="2:8" ht="14.25" customHeight="1"/>
    <row r="2" spans="2:8" ht="14.25" customHeight="1"/>
    <row r="3" spans="2:8" ht="14.25" customHeight="1">
      <c r="B3" s="260" t="s">
        <v>262</v>
      </c>
    </row>
    <row r="4" spans="2:8" ht="14.25" customHeight="1">
      <c r="B4" s="261" t="s">
        <v>263</v>
      </c>
      <c r="C4" s="262" t="s">
        <v>264</v>
      </c>
    </row>
    <row r="5" spans="2:8" ht="14.25" customHeight="1">
      <c r="B5" s="296" t="s">
        <v>265</v>
      </c>
      <c r="C5" s="273"/>
      <c r="E5" s="8" t="s">
        <v>266</v>
      </c>
      <c r="F5" s="8" t="s">
        <v>267</v>
      </c>
      <c r="G5" s="8" t="s">
        <v>268</v>
      </c>
      <c r="H5" s="8" t="s">
        <v>269</v>
      </c>
    </row>
    <row r="6" spans="2:8" ht="14.25" customHeight="1">
      <c r="B6" s="201" t="s">
        <v>270</v>
      </c>
      <c r="C6" s="263">
        <f>VLOOKUP(C4,E6:G9,3,FALSE)</f>
        <v>106.37</v>
      </c>
      <c r="E6" s="40" t="s">
        <v>271</v>
      </c>
      <c r="F6" s="40">
        <v>414.96</v>
      </c>
      <c r="G6" s="91">
        <v>189.01</v>
      </c>
      <c r="H6" s="40">
        <v>2020</v>
      </c>
    </row>
    <row r="7" spans="2:8" ht="14.25" customHeight="1">
      <c r="B7" s="201" t="s">
        <v>272</v>
      </c>
      <c r="C7" s="263">
        <v>52.91</v>
      </c>
      <c r="E7" s="40" t="s">
        <v>273</v>
      </c>
      <c r="F7" s="40">
        <v>635.96</v>
      </c>
      <c r="G7" s="91">
        <v>288.47000000000003</v>
      </c>
      <c r="H7" s="40">
        <v>2020</v>
      </c>
    </row>
    <row r="8" spans="2:8" ht="14.25" customHeight="1">
      <c r="B8" s="201" t="s">
        <v>274</v>
      </c>
      <c r="C8" s="263">
        <v>5.75</v>
      </c>
      <c r="E8" s="40" t="s">
        <v>275</v>
      </c>
      <c r="F8" s="40">
        <v>1212.67</v>
      </c>
      <c r="G8" s="91">
        <v>550.05999999999995</v>
      </c>
      <c r="H8" s="40">
        <v>2020</v>
      </c>
    </row>
    <row r="9" spans="2:8" ht="14.25" customHeight="1">
      <c r="B9" s="201" t="s">
        <v>276</v>
      </c>
      <c r="C9" s="263">
        <v>10.19</v>
      </c>
      <c r="E9" s="40" t="s">
        <v>264</v>
      </c>
      <c r="F9" s="40">
        <v>234.5</v>
      </c>
      <c r="G9" s="91">
        <v>106.37</v>
      </c>
      <c r="H9" s="40">
        <v>2020</v>
      </c>
    </row>
    <row r="10" spans="2:8" ht="14.25" customHeight="1">
      <c r="B10" s="201" t="s">
        <v>277</v>
      </c>
      <c r="C10" s="263">
        <v>8.7799999999999994</v>
      </c>
      <c r="E10" s="264"/>
      <c r="F10" s="78"/>
    </row>
    <row r="11" spans="2:8" ht="14.25" customHeight="1">
      <c r="B11" s="264"/>
      <c r="C11" s="265"/>
      <c r="H11" s="28" t="s">
        <v>278</v>
      </c>
    </row>
    <row r="12" spans="2:8" ht="14.25" customHeight="1">
      <c r="B12" s="264"/>
      <c r="C12" s="78"/>
    </row>
    <row r="13" spans="2:8" ht="14.25" customHeight="1"/>
    <row r="14" spans="2:8" ht="14.25" customHeight="1">
      <c r="B14" s="266"/>
    </row>
    <row r="15" spans="2:8" ht="14.25" customHeight="1">
      <c r="B15" s="266"/>
    </row>
    <row r="16" spans="2:8" ht="14.25" customHeight="1"/>
    <row r="17" spans="2:5" ht="14.25" customHeight="1"/>
    <row r="18" spans="2:5" ht="14.25" customHeight="1"/>
    <row r="19" spans="2:5" ht="14.25" customHeight="1">
      <c r="B19" s="267" t="s">
        <v>279</v>
      </c>
    </row>
    <row r="20" spans="2:5" ht="14.25" customHeight="1">
      <c r="B20" s="268" t="s">
        <v>169</v>
      </c>
      <c r="E20" s="264"/>
    </row>
    <row r="21" spans="2:5" ht="14.25" customHeight="1">
      <c r="B21" s="268" t="s">
        <v>280</v>
      </c>
      <c r="E21" s="264"/>
    </row>
    <row r="22" spans="2:5" ht="14.25" customHeight="1">
      <c r="B22" s="268" t="s">
        <v>281</v>
      </c>
    </row>
    <row r="23" spans="2:5" ht="14.25" customHeight="1">
      <c r="B23" s="268" t="s">
        <v>282</v>
      </c>
    </row>
    <row r="24" spans="2:5" ht="14.25" customHeight="1">
      <c r="B24" s="268"/>
    </row>
    <row r="25" spans="2:5" ht="14.25" customHeight="1">
      <c r="B25" s="28" t="s">
        <v>283</v>
      </c>
    </row>
    <row r="26" spans="2:5" ht="14.25" customHeight="1">
      <c r="B26" s="269" t="s">
        <v>284</v>
      </c>
      <c r="C26" s="269"/>
    </row>
    <row r="27" spans="2:5" ht="14.25" customHeight="1">
      <c r="B27" s="72" t="s">
        <v>285</v>
      </c>
      <c r="C27" s="72">
        <v>1</v>
      </c>
    </row>
    <row r="28" spans="2:5" ht="14.25" customHeight="1">
      <c r="B28" s="72" t="s">
        <v>286</v>
      </c>
      <c r="C28" s="72">
        <v>25</v>
      </c>
    </row>
    <row r="29" spans="2:5" ht="14.25" customHeight="1">
      <c r="B29" s="72" t="s">
        <v>287</v>
      </c>
      <c r="C29" s="72">
        <v>298</v>
      </c>
    </row>
    <row r="30" spans="2:5" ht="14.25" customHeight="1"/>
    <row r="31" spans="2:5" ht="14.25" customHeight="1"/>
    <row r="32" spans="2:5" ht="14.25" customHeight="1"/>
    <row r="33" spans="2:2" ht="14.25" customHeight="1"/>
    <row r="34" spans="2:2" ht="14.25" customHeight="1"/>
    <row r="35" spans="2:2" ht="14.25" customHeight="1">
      <c r="B35" s="250" t="s">
        <v>288</v>
      </c>
    </row>
    <row r="36" spans="2:2" ht="14.25" customHeight="1"/>
    <row r="37" spans="2:2" ht="14.25" customHeight="1"/>
    <row r="38" spans="2:2" ht="14.25" customHeight="1"/>
    <row r="39" spans="2:2" ht="14.25" customHeight="1"/>
    <row r="40" spans="2:2" ht="14.25" customHeight="1">
      <c r="B40" s="270"/>
    </row>
    <row r="41" spans="2:2" ht="14.25" customHeight="1"/>
    <row r="42" spans="2:2" ht="14.25" customHeight="1"/>
    <row r="43" spans="2:2" ht="14.25" customHeight="1"/>
    <row r="44" spans="2:2" ht="14.25" customHeight="1"/>
    <row r="45" spans="2:2" ht="14.25" customHeight="1"/>
    <row r="46" spans="2:2" ht="14.25" customHeight="1"/>
    <row r="47" spans="2:2" ht="14.25" customHeight="1"/>
    <row r="48" spans="2:2"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
    <mergeCell ref="B5:C5"/>
  </mergeCells>
  <dataValidations count="1">
    <dataValidation type="list" allowBlank="1" showErrorMessage="1" sqref="C4" xr:uid="{00000000-0002-0000-0A00-000000000000}">
      <formula1>$E$6:$E$9</formula1>
    </dataValidation>
  </dataValidations>
  <hyperlinks>
    <hyperlink ref="B20" r:id="rId1" xr:uid="{00000000-0004-0000-0A00-000000000000}"/>
    <hyperlink ref="B21" r:id="rId2" xr:uid="{00000000-0004-0000-0A00-000001000000}"/>
    <hyperlink ref="B22" r:id="rId3" xr:uid="{00000000-0004-0000-0A00-000002000000}"/>
    <hyperlink ref="B23" r:id="rId4" xr:uid="{00000000-0004-0000-0A00-000003000000}"/>
    <hyperlink ref="B35" r:id="rId5" xr:uid="{00000000-0004-0000-0A00-000004000000}"/>
  </hyperlinks>
  <pageMargins left="0.75" right="0.75" top="1" bottom="1" header="0" footer="0"/>
  <pageSetup orientation="portrait"/>
  <drawing r:id="rId6"/>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E73"/>
  </sheetPr>
  <dimension ref="A1:BW952"/>
  <sheetViews>
    <sheetView workbookViewId="0"/>
  </sheetViews>
  <sheetFormatPr defaultColWidth="14.44140625" defaultRowHeight="15" customHeight="1"/>
  <cols>
    <col min="1" max="1" width="9.44140625" customWidth="1"/>
    <col min="2" max="2" width="42.109375" customWidth="1"/>
    <col min="3" max="3" width="28.6640625" customWidth="1"/>
    <col min="4" max="4" width="8.44140625" customWidth="1"/>
    <col min="5" max="5" width="12.44140625" customWidth="1"/>
    <col min="6" max="6" width="14.109375" customWidth="1"/>
    <col min="7" max="7" width="11.109375" customWidth="1"/>
    <col min="8" max="8" width="11.6640625" customWidth="1"/>
    <col min="9" max="9" width="10.33203125" customWidth="1"/>
    <col min="10" max="10" width="10.44140625" customWidth="1"/>
    <col min="11" max="11" width="10.109375" customWidth="1"/>
    <col min="12" max="12" width="12.109375" customWidth="1"/>
    <col min="13" max="13" width="12.44140625" customWidth="1"/>
    <col min="14" max="24" width="10.109375" customWidth="1"/>
    <col min="25" max="25" width="12.109375" customWidth="1"/>
    <col min="26" max="27" width="12.44140625" customWidth="1"/>
    <col min="28" max="28" width="11.109375" customWidth="1"/>
    <col min="29" max="30" width="12.44140625" customWidth="1"/>
    <col min="31" max="31" width="11.109375" customWidth="1"/>
    <col min="32" max="32" width="10.33203125" customWidth="1"/>
    <col min="33" max="34" width="13.44140625" customWidth="1"/>
    <col min="35" max="35" width="12.44140625" customWidth="1"/>
    <col min="36" max="37" width="13.33203125" customWidth="1"/>
    <col min="38" max="39" width="11.5546875" customWidth="1"/>
    <col min="40" max="44" width="12.109375" customWidth="1"/>
    <col min="45" max="46" width="13.33203125" customWidth="1"/>
    <col min="47" max="47" width="13.5546875" customWidth="1"/>
    <col min="48" max="48" width="13.109375" customWidth="1"/>
    <col min="49" max="49" width="13.33203125" customWidth="1"/>
    <col min="50" max="50" width="12.109375" customWidth="1"/>
    <col min="51" max="52" width="13.33203125" customWidth="1"/>
    <col min="53" max="53" width="12.109375" customWidth="1"/>
    <col min="54" max="54" width="8.6640625" customWidth="1"/>
    <col min="55" max="58" width="12.109375" customWidth="1"/>
    <col min="59" max="59" width="10" customWidth="1"/>
    <col min="60" max="69" width="8.6640625" customWidth="1"/>
    <col min="70" max="70" width="12.109375" customWidth="1"/>
    <col min="71" max="72" width="13.33203125" customWidth="1"/>
    <col min="73" max="73" width="12.109375" customWidth="1"/>
    <col min="74" max="74" width="8.6640625" customWidth="1"/>
    <col min="75" max="75" width="16.44140625" customWidth="1"/>
  </cols>
  <sheetData>
    <row r="1" spans="1:75" ht="14.25" customHeight="1"/>
    <row r="2" spans="1:75" ht="14.25" customHeight="1"/>
    <row r="3" spans="1:75" ht="14.25" customHeight="1"/>
    <row r="4" spans="1:75" ht="14.25" customHeight="1"/>
    <row r="5" spans="1:75" ht="14.25" customHeight="1">
      <c r="A5" s="1" t="s">
        <v>0</v>
      </c>
      <c r="B5" s="2" t="s">
        <v>1</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row>
    <row r="6" spans="1:75" ht="14.25" customHeight="1"/>
    <row r="7" spans="1:75" ht="14.25" customHeight="1">
      <c r="D7" s="277" t="s">
        <v>2</v>
      </c>
      <c r="E7" s="278"/>
      <c r="F7" s="278"/>
      <c r="G7" s="278"/>
      <c r="H7" s="278"/>
      <c r="I7" s="278"/>
      <c r="J7" s="278"/>
      <c r="K7" s="278"/>
      <c r="L7" s="278"/>
      <c r="M7" s="278"/>
      <c r="N7" s="278"/>
      <c r="O7" s="278"/>
      <c r="P7" s="278"/>
      <c r="Q7" s="278"/>
      <c r="R7" s="278"/>
      <c r="S7" s="278"/>
      <c r="T7" s="278"/>
      <c r="U7" s="278"/>
      <c r="V7" s="278"/>
      <c r="W7" s="279"/>
      <c r="X7" s="277" t="s">
        <v>3</v>
      </c>
      <c r="Y7" s="278"/>
      <c r="Z7" s="278"/>
      <c r="AA7" s="278"/>
      <c r="AB7" s="278"/>
      <c r="AC7" s="278"/>
      <c r="AD7" s="278"/>
      <c r="AE7" s="278"/>
      <c r="AF7" s="278"/>
      <c r="AG7" s="278"/>
      <c r="AH7" s="278"/>
      <c r="AI7" s="278"/>
      <c r="AJ7" s="278"/>
      <c r="AK7" s="278"/>
      <c r="AL7" s="278"/>
      <c r="AM7" s="278"/>
      <c r="AN7" s="278"/>
      <c r="AO7" s="278"/>
      <c r="AP7" s="278"/>
      <c r="AQ7" s="278"/>
      <c r="AR7" s="278"/>
      <c r="AS7" s="278"/>
      <c r="AT7" s="278"/>
      <c r="AU7" s="278"/>
      <c r="AV7" s="278"/>
      <c r="AW7" s="279"/>
      <c r="AX7" s="277" t="s">
        <v>4</v>
      </c>
      <c r="AY7" s="278"/>
      <c r="AZ7" s="278"/>
      <c r="BA7" s="278"/>
      <c r="BB7" s="278"/>
      <c r="BC7" s="278"/>
      <c r="BD7" s="278"/>
      <c r="BE7" s="278"/>
      <c r="BF7" s="278"/>
      <c r="BG7" s="278"/>
      <c r="BH7" s="278"/>
      <c r="BI7" s="278"/>
      <c r="BJ7" s="278"/>
      <c r="BK7" s="278"/>
      <c r="BL7" s="278"/>
      <c r="BM7" s="278"/>
      <c r="BN7" s="278"/>
      <c r="BO7" s="278"/>
      <c r="BP7" s="278"/>
      <c r="BQ7" s="278"/>
      <c r="BR7" s="278"/>
      <c r="BS7" s="278"/>
      <c r="BT7" s="278"/>
      <c r="BU7" s="278"/>
      <c r="BV7" s="278"/>
      <c r="BW7" s="279"/>
    </row>
    <row r="8" spans="1:75" ht="14.25" customHeight="1">
      <c r="B8" s="3"/>
      <c r="C8" s="4"/>
      <c r="D8" s="276" t="s">
        <v>5</v>
      </c>
      <c r="E8" s="272"/>
      <c r="F8" s="272"/>
      <c r="G8" s="272"/>
      <c r="H8" s="273"/>
      <c r="I8" s="271" t="s">
        <v>6</v>
      </c>
      <c r="J8" s="272"/>
      <c r="K8" s="272"/>
      <c r="L8" s="272"/>
      <c r="M8" s="273"/>
      <c r="N8" s="271" t="s">
        <v>7</v>
      </c>
      <c r="O8" s="272"/>
      <c r="P8" s="272"/>
      <c r="Q8" s="272"/>
      <c r="R8" s="273"/>
      <c r="S8" s="271" t="s">
        <v>8</v>
      </c>
      <c r="T8" s="272"/>
      <c r="U8" s="272"/>
      <c r="V8" s="272"/>
      <c r="W8" s="275"/>
      <c r="X8" s="276" t="s">
        <v>9</v>
      </c>
      <c r="Y8" s="272"/>
      <c r="Z8" s="272"/>
      <c r="AA8" s="272"/>
      <c r="AB8" s="273"/>
      <c r="AC8" s="271" t="s">
        <v>10</v>
      </c>
      <c r="AD8" s="272"/>
      <c r="AE8" s="272"/>
      <c r="AF8" s="272"/>
      <c r="AG8" s="273"/>
      <c r="AH8" s="271" t="s">
        <v>7</v>
      </c>
      <c r="AI8" s="272"/>
      <c r="AJ8" s="272"/>
      <c r="AK8" s="272"/>
      <c r="AL8" s="273"/>
      <c r="AM8" s="271" t="s">
        <v>8</v>
      </c>
      <c r="AN8" s="272"/>
      <c r="AO8" s="272"/>
      <c r="AP8" s="272"/>
      <c r="AQ8" s="273"/>
      <c r="AR8" s="274" t="s">
        <v>11</v>
      </c>
      <c r="AS8" s="272"/>
      <c r="AT8" s="272"/>
      <c r="AU8" s="272"/>
      <c r="AV8" s="272"/>
      <c r="AW8" s="275"/>
      <c r="AX8" s="276" t="s">
        <v>9</v>
      </c>
      <c r="AY8" s="272"/>
      <c r="AZ8" s="272"/>
      <c r="BA8" s="272"/>
      <c r="BB8" s="273"/>
      <c r="BC8" s="271" t="s">
        <v>10</v>
      </c>
      <c r="BD8" s="272"/>
      <c r="BE8" s="272"/>
      <c r="BF8" s="272"/>
      <c r="BG8" s="273"/>
      <c r="BH8" s="271" t="s">
        <v>7</v>
      </c>
      <c r="BI8" s="272"/>
      <c r="BJ8" s="272"/>
      <c r="BK8" s="272"/>
      <c r="BL8" s="273"/>
      <c r="BM8" s="271" t="s">
        <v>8</v>
      </c>
      <c r="BN8" s="272"/>
      <c r="BO8" s="272"/>
      <c r="BP8" s="272"/>
      <c r="BQ8" s="273"/>
      <c r="BR8" s="274" t="s">
        <v>11</v>
      </c>
      <c r="BS8" s="272"/>
      <c r="BT8" s="272"/>
      <c r="BU8" s="272"/>
      <c r="BV8" s="272"/>
      <c r="BW8" s="275"/>
    </row>
    <row r="9" spans="1:75" ht="14.25" customHeight="1">
      <c r="B9" s="5" t="s">
        <v>12</v>
      </c>
      <c r="C9" s="6" t="s">
        <v>13</v>
      </c>
      <c r="D9" s="7">
        <v>2021</v>
      </c>
      <c r="E9" s="8">
        <v>2017</v>
      </c>
      <c r="F9" s="8">
        <v>2018</v>
      </c>
      <c r="G9" s="8">
        <v>2019</v>
      </c>
      <c r="H9" s="8">
        <v>2020</v>
      </c>
      <c r="I9" s="8">
        <v>2021</v>
      </c>
      <c r="J9" s="8">
        <v>2017</v>
      </c>
      <c r="K9" s="8">
        <v>2018</v>
      </c>
      <c r="L9" s="8">
        <v>2019</v>
      </c>
      <c r="M9" s="8">
        <v>2020</v>
      </c>
      <c r="N9" s="8">
        <v>2021</v>
      </c>
      <c r="O9" s="8">
        <v>2017</v>
      </c>
      <c r="P9" s="8">
        <v>2018</v>
      </c>
      <c r="Q9" s="8">
        <v>2019</v>
      </c>
      <c r="R9" s="8">
        <v>2020</v>
      </c>
      <c r="S9" s="8">
        <v>2016</v>
      </c>
      <c r="T9" s="8">
        <v>2017</v>
      </c>
      <c r="U9" s="8">
        <v>2018</v>
      </c>
      <c r="V9" s="8">
        <v>2019</v>
      </c>
      <c r="W9" s="8">
        <v>2020</v>
      </c>
      <c r="X9" s="7">
        <v>2016</v>
      </c>
      <c r="Y9" s="9">
        <v>2017</v>
      </c>
      <c r="Z9" s="9">
        <v>2018</v>
      </c>
      <c r="AA9" s="8">
        <v>2019</v>
      </c>
      <c r="AB9" s="8">
        <v>2020</v>
      </c>
      <c r="AC9" s="8">
        <v>2016</v>
      </c>
      <c r="AD9" s="8">
        <v>2017</v>
      </c>
      <c r="AE9" s="8">
        <v>2018</v>
      </c>
      <c r="AF9" s="8">
        <v>2019</v>
      </c>
      <c r="AG9" s="8">
        <v>2020</v>
      </c>
      <c r="AH9" s="8">
        <v>2021</v>
      </c>
      <c r="AI9" s="8">
        <v>2017</v>
      </c>
      <c r="AJ9" s="8">
        <v>2018</v>
      </c>
      <c r="AK9" s="8">
        <v>2019</v>
      </c>
      <c r="AL9" s="8">
        <v>2020</v>
      </c>
      <c r="AM9" s="8">
        <v>2016</v>
      </c>
      <c r="AN9" s="8">
        <v>2017</v>
      </c>
      <c r="AO9" s="8">
        <v>2018</v>
      </c>
      <c r="AP9" s="8">
        <v>2019</v>
      </c>
      <c r="AQ9" s="8">
        <v>2020</v>
      </c>
      <c r="AR9" s="8">
        <v>2021</v>
      </c>
      <c r="AS9" s="8">
        <v>2017</v>
      </c>
      <c r="AT9" s="8">
        <v>2018</v>
      </c>
      <c r="AU9" s="8">
        <v>2019</v>
      </c>
      <c r="AV9" s="8">
        <v>2020</v>
      </c>
      <c r="AW9" s="10" t="s">
        <v>14</v>
      </c>
      <c r="AX9" s="7">
        <v>2021</v>
      </c>
      <c r="AY9" s="9">
        <v>2017</v>
      </c>
      <c r="AZ9" s="9">
        <v>2018</v>
      </c>
      <c r="BA9" s="8">
        <v>2019</v>
      </c>
      <c r="BB9" s="8">
        <v>2020</v>
      </c>
      <c r="BC9" s="8">
        <v>2016</v>
      </c>
      <c r="BD9" s="8">
        <v>2017</v>
      </c>
      <c r="BE9" s="8">
        <v>2018</v>
      </c>
      <c r="BF9" s="8">
        <v>2019</v>
      </c>
      <c r="BG9" s="8">
        <v>2020</v>
      </c>
      <c r="BH9" s="8">
        <v>2021</v>
      </c>
      <c r="BI9" s="8">
        <v>2017</v>
      </c>
      <c r="BJ9" s="8">
        <v>2018</v>
      </c>
      <c r="BK9" s="8">
        <v>2019</v>
      </c>
      <c r="BL9" s="8">
        <v>2020</v>
      </c>
      <c r="BM9" s="8">
        <v>2016</v>
      </c>
      <c r="BN9" s="8">
        <v>2017</v>
      </c>
      <c r="BO9" s="8">
        <v>2018</v>
      </c>
      <c r="BP9" s="8">
        <v>2019</v>
      </c>
      <c r="BQ9" s="8">
        <v>2020</v>
      </c>
      <c r="BR9" s="8">
        <v>2021</v>
      </c>
      <c r="BS9" s="8">
        <v>2017</v>
      </c>
      <c r="BT9" s="8">
        <v>2018</v>
      </c>
      <c r="BU9" s="8">
        <v>2019</v>
      </c>
      <c r="BV9" s="8">
        <v>2020</v>
      </c>
      <c r="BW9" s="10" t="s">
        <v>14</v>
      </c>
    </row>
    <row r="10" spans="1:75" ht="14.25" customHeight="1">
      <c r="B10" s="11" t="s">
        <v>15</v>
      </c>
      <c r="C10" s="12" t="str">
        <f>VLOOKUP(B10,'Facility Master List'!$B$6:$E$84,3,FALSE)</f>
        <v>Administration Facilities</v>
      </c>
      <c r="D10" s="13">
        <f>SUMIFS('Electric Data'!$H:$H,'Electric Data'!$B:$B,$B10,'Electric Data'!$Q:$Q,D$9)</f>
        <v>5275</v>
      </c>
      <c r="E10" s="13">
        <f>SUMIFS('Electric Data'!$H:$H,'Electric Data'!$B:$B,$B10,'Electric Data'!$Q:$Q,E$9)</f>
        <v>0</v>
      </c>
      <c r="F10" s="13">
        <f>SUMIFS('Electric Data'!$H:$H,'Electric Data'!$B:$B,$B10,'Electric Data'!$Q:$Q,F$9)</f>
        <v>0</v>
      </c>
      <c r="G10" s="13">
        <f>SUMIFS('Electric Data'!$H:$H,'Electric Data'!$B:$B,$B10,'Electric Data'!$Q:$Q,G$9)</f>
        <v>0</v>
      </c>
      <c r="H10" s="13">
        <f>SUMIFS('Electric Data'!$H:$H,'Electric Data'!$B:$B,$B10,'Electric Data'!$Q:$Q,H$9)</f>
        <v>0</v>
      </c>
      <c r="I10" s="14">
        <f>SUMIFS('Natural Gas Data'!$H:$H,'Natural Gas Data'!$B:$B,$B10,'Natural Gas Data'!$M:$M,I$9)</f>
        <v>0</v>
      </c>
      <c r="J10" s="14">
        <f>SUMIFS('Natural Gas Data'!$H:$H,'Natural Gas Data'!$B:$B,$B10,'Natural Gas Data'!$M:$M,J$9)</f>
        <v>0</v>
      </c>
      <c r="K10" s="14">
        <f>SUMIFS('Natural Gas Data'!$H:$H,'Natural Gas Data'!$B:$B,$B10,'Natural Gas Data'!$M:$M,K$9)</f>
        <v>0</v>
      </c>
      <c r="L10" s="14">
        <f>SUMIFS('Natural Gas Data'!$H:$H,'Natural Gas Data'!$B:$B,$B10,'Natural Gas Data'!$M:$M,L$9)</f>
        <v>0</v>
      </c>
      <c r="M10" s="14">
        <f>SUMIFS('Natural Gas Data'!$H:$H,'Natural Gas Data'!$B:$B,$B10,'Natural Gas Data'!$M:$M,M$9)</f>
        <v>0</v>
      </c>
      <c r="N10" s="14">
        <f>SUMIFS('Tank Fuels'!$F:$F,'Tank Fuels'!$B:$B,$B10,'Tank Fuels'!$D:$D,$N$8,'Tank Fuels'!$E:$E,N$9)</f>
        <v>2539</v>
      </c>
      <c r="O10" s="14">
        <f>SUMIFS('Tank Fuels'!$F:$F,'Tank Fuels'!$B:$B,$B10,'Tank Fuels'!$D:$D,$N$8,'Tank Fuels'!$E:$E,O$9)</f>
        <v>0</v>
      </c>
      <c r="P10" s="14">
        <f>SUMIFS('Tank Fuels'!$F:$F,'Tank Fuels'!$B:$B,$B10,'Tank Fuels'!$D:$D,$N$8,'Tank Fuels'!$E:$E,P$9)</f>
        <v>0</v>
      </c>
      <c r="Q10" s="14">
        <f>SUMIFS('Tank Fuels'!$F:$F,'Tank Fuels'!$B:$B,$B10,'Tank Fuels'!$D:$D,$N$8,'Tank Fuels'!$E:$E,Q$9)</f>
        <v>0</v>
      </c>
      <c r="R10" s="14">
        <f>SUMIFS('Tank Fuels'!$F:$F,'Tank Fuels'!$B:$B,$B10,'Tank Fuels'!$D:$D,$N$8,'Tank Fuels'!$E:$E,R$9)</f>
        <v>0</v>
      </c>
      <c r="S10" s="14">
        <f>SUMIFS('Tank Fuels'!$F:$F,'Tank Fuels'!$B:$B,$B10,'Tank Fuels'!$D:$D,$S$8,'Tank Fuels'!$E:$E,S$9)</f>
        <v>0</v>
      </c>
      <c r="T10" s="14">
        <f>SUMIFS('Tank Fuels'!$F:$F,'Tank Fuels'!$B:$B,$B10,'Tank Fuels'!$D:$D,$S$8,'Tank Fuels'!$E:$E,T$9)</f>
        <v>0</v>
      </c>
      <c r="U10" s="14">
        <f>SUMIFS('Tank Fuels'!$F:$F,'Tank Fuels'!$B:$B,$B10,'Tank Fuels'!$D:$D,$S$8,'Tank Fuels'!$E:$E,U$9)</f>
        <v>0</v>
      </c>
      <c r="V10" s="14">
        <f>SUMIFS('Tank Fuels'!$F:$F,'Tank Fuels'!$B:$B,$B10,'Tank Fuels'!$D:$D,$S$8,'Tank Fuels'!$E:$E,V$9)</f>
        <v>0</v>
      </c>
      <c r="W10" s="14">
        <f>SUMIFS('Tank Fuels'!$F:$F,'Tank Fuels'!$B:$B,$B10,'Tank Fuels'!$D:$D,$S$8,'Tank Fuels'!$E:$E,W$9)</f>
        <v>0</v>
      </c>
      <c r="X10" s="15">
        <f>D10/1000*'Factors and Sources'!$C$6/1000</f>
        <v>0.56110175000000007</v>
      </c>
      <c r="Y10" s="16">
        <f>E10/1000*'Factors and Sources'!$C$6/1000</f>
        <v>0</v>
      </c>
      <c r="Z10" s="16">
        <f>F10/1000*'Factors and Sources'!$C$6/1000</f>
        <v>0</v>
      </c>
      <c r="AA10" s="16">
        <f>G10/1000*'Factors and Sources'!$C$6/1000</f>
        <v>0</v>
      </c>
      <c r="AB10" s="16">
        <f>H10/1000*'Factors and Sources'!$C$6/1000</f>
        <v>0</v>
      </c>
      <c r="AC10" s="17">
        <f>I10/10*'Factors and Sources'!$C$7/1000</f>
        <v>0</v>
      </c>
      <c r="AD10" s="17">
        <f>J10/10*'Factors and Sources'!$C$7/1000</f>
        <v>0</v>
      </c>
      <c r="AE10" s="17">
        <f>K10/10*'Factors and Sources'!$C$7/1000</f>
        <v>0</v>
      </c>
      <c r="AF10" s="17">
        <f>L10/10*'Factors and Sources'!$C$7/1000</f>
        <v>0</v>
      </c>
      <c r="AG10" s="17">
        <f>M10/10*'Factors and Sources'!$C$7/1000</f>
        <v>0</v>
      </c>
      <c r="AH10" s="17">
        <f>N10*'Factors and Sources'!$C$8/1000</f>
        <v>14.59925</v>
      </c>
      <c r="AI10" s="17">
        <f>O10*'Factors and Sources'!$C$8/1000</f>
        <v>0</v>
      </c>
      <c r="AJ10" s="17">
        <f>P10*'Factors and Sources'!$C$8/1000</f>
        <v>0</v>
      </c>
      <c r="AK10" s="17">
        <f>Q10*'Factors and Sources'!$C$8/1000</f>
        <v>0</v>
      </c>
      <c r="AL10" s="17">
        <f>R10*'Factors and Sources'!$C$8/1000</f>
        <v>0</v>
      </c>
      <c r="AM10" s="18">
        <f>S10*'Factors and Sources'!$C$9/1000</f>
        <v>0</v>
      </c>
      <c r="AN10" s="18">
        <f>T10*'Factors and Sources'!$C$9/1000</f>
        <v>0</v>
      </c>
      <c r="AO10" s="18">
        <f>U10*'Factors and Sources'!$C$9/1000</f>
        <v>0</v>
      </c>
      <c r="AP10" s="18">
        <f>V10*'Factors and Sources'!$C$9/1000</f>
        <v>0</v>
      </c>
      <c r="AQ10" s="18">
        <f>W10*'Factors and Sources'!$C$9/1000</f>
        <v>0</v>
      </c>
      <c r="AR10" s="17">
        <f t="shared" ref="AR10:AV10" si="0">X10+AC10+AH10+AM10</f>
        <v>15.16035175</v>
      </c>
      <c r="AS10" s="17">
        <f t="shared" si="0"/>
        <v>0</v>
      </c>
      <c r="AT10" s="17">
        <f t="shared" si="0"/>
        <v>0</v>
      </c>
      <c r="AU10" s="17">
        <f t="shared" si="0"/>
        <v>0</v>
      </c>
      <c r="AV10" s="17">
        <f t="shared" si="0"/>
        <v>0</v>
      </c>
      <c r="AW10" s="19">
        <f t="shared" ref="AW10:AW24" si="1">IFERROR((AVERAGEIF(AR10:AV10,"&lt;&gt;0")),"")</f>
        <v>15.16035175</v>
      </c>
      <c r="AX10" s="20">
        <f>SUMIFS('Electric Data'!$L:$L,'Electric Data'!$B:$B,$B10,'Electric Data'!$Q:$Q,AX$9)</f>
        <v>2491.1899999999996</v>
      </c>
      <c r="AY10" s="20">
        <f>SUMIFS('Electric Data'!$L:$L,'Electric Data'!$B:$B,$B10,'Electric Data'!$Q:$Q,AY$9)</f>
        <v>0</v>
      </c>
      <c r="AZ10" s="20">
        <f>SUMIFS('Electric Data'!$L:$L,'Electric Data'!$B:$B,$B10,'Electric Data'!$Q:$Q,AZ$9)</f>
        <v>0</v>
      </c>
      <c r="BA10" s="20">
        <f>SUMIFS('Electric Data'!$L:$L,'Electric Data'!$B:$B,$B10,'Electric Data'!$Q:$Q,BA$9)</f>
        <v>0</v>
      </c>
      <c r="BB10" s="20">
        <f>SUMIFS('Electric Data'!$L:$L,'Electric Data'!$B:$B,$B10,'Electric Data'!$Q:$Q,BB$9)</f>
        <v>0</v>
      </c>
      <c r="BC10" s="21">
        <f>SUMIFS('Natural Gas Data'!$K:$K,'Natural Gas Data'!$B:$B,$B10,'Natural Gas Data'!$M:$M,BC$9)</f>
        <v>0</v>
      </c>
      <c r="BD10" s="21">
        <f>SUMIFS('Natural Gas Data'!$K:$K,'Natural Gas Data'!$B:$B,$B10,'Natural Gas Data'!$M:$M,BD$9)</f>
        <v>0</v>
      </c>
      <c r="BE10" s="21">
        <f>SUMIFS('Natural Gas Data'!$K:$K,'Natural Gas Data'!$B:$B,$B10,'Natural Gas Data'!$M:$M,BE$9)</f>
        <v>0</v>
      </c>
      <c r="BF10" s="21">
        <f>SUMIFS('Natural Gas Data'!$K:$K,'Natural Gas Data'!$B:$B,$B10,'Natural Gas Data'!$M:$M,BF$9)</f>
        <v>0</v>
      </c>
      <c r="BG10" s="21">
        <f>SUMIFS('Natural Gas Data'!$K:$K,'Natural Gas Data'!$B:$B,$B10,'Natural Gas Data'!$M:$M,BG$9)</f>
        <v>0</v>
      </c>
      <c r="BH10" s="22">
        <f>SUMIFS('Tank Fuels'!$G:$G,'Tank Fuels'!$B:$B,$B10,'Tank Fuels'!$D:$D,$BH$8,'Tank Fuels'!$E:$E,BH$9)</f>
        <v>4973.55</v>
      </c>
      <c r="BI10" s="22">
        <f>SUMIFS('Tank Fuels'!$G:$G,'Tank Fuels'!$B:$B,$B10,'Tank Fuels'!$D:$D,$BH$8,'Tank Fuels'!$E:$E,BI$9)</f>
        <v>0</v>
      </c>
      <c r="BJ10" s="22">
        <f>SUMIFS('Tank Fuels'!$G:$G,'Tank Fuels'!$B:$B,$B10,'Tank Fuels'!$D:$D,$BH$8,'Tank Fuels'!$E:$E,BJ$9)</f>
        <v>0</v>
      </c>
      <c r="BK10" s="22">
        <f>SUMIFS('Tank Fuels'!$G:$G,'Tank Fuels'!$B:$B,$B10,'Tank Fuels'!$D:$D,$BH$8,'Tank Fuels'!$E:$E,BK$9)</f>
        <v>0</v>
      </c>
      <c r="BL10" s="22">
        <f>SUMIFS('Tank Fuels'!$G:$G,'Tank Fuels'!$B:$B,$B10,'Tank Fuels'!$D:$D,$BH$8,'Tank Fuels'!$E:$E,BL$9)</f>
        <v>0</v>
      </c>
      <c r="BM10" s="22">
        <f>SUMIFS('Tank Fuels'!G:G,'Tank Fuels'!B:B,'GHG Inventory'!B10,'Tank Fuels'!E:E,'GHG Inventory'!BM9,'Tank Fuels'!D:D,'GHG Inventory'!BM8)</f>
        <v>0</v>
      </c>
      <c r="BN10" s="22">
        <f>SUMIFS('Tank Fuels'!$G:$G,'Tank Fuels'!$B:$B,$B10,'Tank Fuels'!$D:$D,$BM$8,'Tank Fuels'!$E:$E,BN$9)</f>
        <v>0</v>
      </c>
      <c r="BO10" s="22">
        <f>SUMIFS('Tank Fuels'!$G:$G,'Tank Fuels'!$B:$B,$B10,'Tank Fuels'!$D:$D,$BM$8,'Tank Fuels'!$E:$E,BO$9)</f>
        <v>0</v>
      </c>
      <c r="BP10" s="22">
        <f>SUMIFS('Tank Fuels'!$G:$G,'Tank Fuels'!$B:$B,$B10,'Tank Fuels'!$D:$D,$BM$8,'Tank Fuels'!$E:$E,BP$9)</f>
        <v>0</v>
      </c>
      <c r="BQ10" s="22">
        <f>SUMIFS('Tank Fuels'!$G:$G,'Tank Fuels'!$B:$B,$B10,'Tank Fuels'!$D:$D,$BM$8,'Tank Fuels'!$E:$E,BQ$9)</f>
        <v>0</v>
      </c>
      <c r="BR10" s="23">
        <f t="shared" ref="BR10:BV10" si="2">AX10+BC10+BH10+BM10</f>
        <v>7464.74</v>
      </c>
      <c r="BS10" s="23">
        <f t="shared" si="2"/>
        <v>0</v>
      </c>
      <c r="BT10" s="23">
        <f t="shared" si="2"/>
        <v>0</v>
      </c>
      <c r="BU10" s="23">
        <f t="shared" si="2"/>
        <v>0</v>
      </c>
      <c r="BV10" s="23">
        <f t="shared" si="2"/>
        <v>0</v>
      </c>
      <c r="BW10" s="24">
        <f t="shared" ref="BW10:BW24" si="3">IFERROR((AVERAGEIF(BR10:BV10,"&lt;&gt;0")),"")</f>
        <v>7464.74</v>
      </c>
    </row>
    <row r="11" spans="1:75" ht="14.25" customHeight="1">
      <c r="B11" s="11" t="s">
        <v>16</v>
      </c>
      <c r="C11" s="12" t="str">
        <f>VLOOKUP(B11,'Facility Master List'!$B$6:$E$84,3,FALSE)</f>
        <v>Administration Facilities</v>
      </c>
      <c r="D11" s="13">
        <f>SUMIFS('Electric Data'!$H:$H,'Electric Data'!$B:$B,$B11,'Electric Data'!$Q:$Q,D$9)</f>
        <v>9355</v>
      </c>
      <c r="E11" s="13">
        <f>SUMIFS('Electric Data'!$H:$H,'Electric Data'!$B:$B,$B11,'Electric Data'!$Q:$Q,E$9)</f>
        <v>0</v>
      </c>
      <c r="F11" s="13">
        <f>SUMIFS('Electric Data'!$H:$H,'Electric Data'!$B:$B,$B11,'Electric Data'!$Q:$Q,F$9)</f>
        <v>0</v>
      </c>
      <c r="G11" s="13">
        <f>SUMIFS('Electric Data'!$H:$H,'Electric Data'!$B:$B,$B11,'Electric Data'!$Q:$Q,G$9)</f>
        <v>0</v>
      </c>
      <c r="H11" s="13">
        <f>SUMIFS('Electric Data'!$H:$H,'Electric Data'!$B:$B,$B11,'Electric Data'!$Q:$Q,H$9)</f>
        <v>0</v>
      </c>
      <c r="I11" s="14">
        <f>SUMIFS('Natural Gas Data'!$H:$H,'Natural Gas Data'!$B:$B,$B11,'Natural Gas Data'!$M:$M,I$9)</f>
        <v>0</v>
      </c>
      <c r="J11" s="14">
        <f>SUMIFS('Natural Gas Data'!$H:$H,'Natural Gas Data'!$B:$B,$B11,'Natural Gas Data'!$M:$M,J$9)</f>
        <v>0</v>
      </c>
      <c r="K11" s="14">
        <f>SUMIFS('Natural Gas Data'!$H:$H,'Natural Gas Data'!$B:$B,$B11,'Natural Gas Data'!$M:$M,K$9)</f>
        <v>0</v>
      </c>
      <c r="L11" s="14">
        <f>SUMIFS('Natural Gas Data'!$H:$H,'Natural Gas Data'!$B:$B,$B11,'Natural Gas Data'!$M:$M,L$9)</f>
        <v>0</v>
      </c>
      <c r="M11" s="14">
        <f>SUMIFS('Natural Gas Data'!$H:$H,'Natural Gas Data'!$B:$B,$B11,'Natural Gas Data'!$M:$M,M$9)</f>
        <v>0</v>
      </c>
      <c r="N11" s="14">
        <f>SUMIFS('Tank Fuels'!$F:$F,'Tank Fuels'!$B:$B,$B11,'Tank Fuels'!$D:$D,$N$8,'Tank Fuels'!$E:$E,N$9)</f>
        <v>1867.5</v>
      </c>
      <c r="O11" s="14">
        <f>SUMIFS('Tank Fuels'!$F:$F,'Tank Fuels'!$B:$B,$B11,'Tank Fuels'!$D:$D,$N$8,'Tank Fuels'!$E:$E,O$9)</f>
        <v>0</v>
      </c>
      <c r="P11" s="14">
        <f>SUMIFS('Tank Fuels'!$F:$F,'Tank Fuels'!$B:$B,$B11,'Tank Fuels'!$D:$D,$N$8,'Tank Fuels'!$E:$E,P$9)</f>
        <v>0</v>
      </c>
      <c r="Q11" s="14">
        <f>SUMIFS('Tank Fuels'!$F:$F,'Tank Fuels'!$B:$B,$B11,'Tank Fuels'!$D:$D,$N$8,'Tank Fuels'!$E:$E,Q$9)</f>
        <v>0</v>
      </c>
      <c r="R11" s="14">
        <f>SUMIFS('Tank Fuels'!$F:$F,'Tank Fuels'!$B:$B,$B11,'Tank Fuels'!$D:$D,$N$8,'Tank Fuels'!$E:$E,R$9)</f>
        <v>0</v>
      </c>
      <c r="S11" s="14">
        <f>SUMIFS('Tank Fuels'!$F:$F,'Tank Fuels'!$B:$B,$B11,'Tank Fuels'!$D:$D,$S$8,'Tank Fuels'!$E:$E,S$9)</f>
        <v>0</v>
      </c>
      <c r="T11" s="14">
        <f>SUMIFS('Tank Fuels'!$F:$F,'Tank Fuels'!$B:$B,$B11,'Tank Fuels'!$D:$D,$S$8,'Tank Fuels'!$E:$E,T$9)</f>
        <v>0</v>
      </c>
      <c r="U11" s="14">
        <f>SUMIFS('Tank Fuels'!$F:$F,'Tank Fuels'!$B:$B,$B11,'Tank Fuels'!$D:$D,$S$8,'Tank Fuels'!$E:$E,U$9)</f>
        <v>0</v>
      </c>
      <c r="V11" s="14">
        <f>SUMIFS('Tank Fuels'!$F:$F,'Tank Fuels'!$B:$B,$B11,'Tank Fuels'!$D:$D,$S$8,'Tank Fuels'!$E:$E,V$9)</f>
        <v>0</v>
      </c>
      <c r="W11" s="14">
        <f>SUMIFS('Tank Fuels'!$F:$F,'Tank Fuels'!$B:$B,$B11,'Tank Fuels'!$D:$D,$S$8,'Tank Fuels'!$E:$E,W$9)</f>
        <v>0</v>
      </c>
      <c r="X11" s="15">
        <f>D11/1000*'Factors and Sources'!$C$6/1000</f>
        <v>0.99509135000000004</v>
      </c>
      <c r="Y11" s="16">
        <f>E11/1000*'Factors and Sources'!$C$6/1000</f>
        <v>0</v>
      </c>
      <c r="Z11" s="16">
        <f>F11/1000*'Factors and Sources'!$C$6/1000</f>
        <v>0</v>
      </c>
      <c r="AA11" s="16">
        <f>G11/1000*'Factors and Sources'!$C$6/1000</f>
        <v>0</v>
      </c>
      <c r="AB11" s="16">
        <f>H11/1000*'Factors and Sources'!$C$6/1000</f>
        <v>0</v>
      </c>
      <c r="AC11" s="17">
        <f>I11/10*'Factors and Sources'!$C$7/1000</f>
        <v>0</v>
      </c>
      <c r="AD11" s="17">
        <f>J11/10*'Factors and Sources'!$C$7/1000</f>
        <v>0</v>
      </c>
      <c r="AE11" s="17">
        <f>K11/10*'Factors and Sources'!$C$7/1000</f>
        <v>0</v>
      </c>
      <c r="AF11" s="17">
        <f>L11/10*'Factors and Sources'!$C$7/1000</f>
        <v>0</v>
      </c>
      <c r="AG11" s="17">
        <f>M11/10*'Factors and Sources'!$C$7/1000</f>
        <v>0</v>
      </c>
      <c r="AH11" s="17">
        <f>N11*'Factors and Sources'!$C$8/1000</f>
        <v>10.738125</v>
      </c>
      <c r="AI11" s="17">
        <f>O11*'Factors and Sources'!$C$8/1000</f>
        <v>0</v>
      </c>
      <c r="AJ11" s="17">
        <f>P11*'Factors and Sources'!$C$8/1000</f>
        <v>0</v>
      </c>
      <c r="AK11" s="17">
        <f>Q11*'Factors and Sources'!$C$8/1000</f>
        <v>0</v>
      </c>
      <c r="AL11" s="17">
        <f>R11*'Factors and Sources'!$C$8/1000</f>
        <v>0</v>
      </c>
      <c r="AM11" s="18">
        <f>S11*'Factors and Sources'!$C$9/1000</f>
        <v>0</v>
      </c>
      <c r="AN11" s="18">
        <f>T11*'Factors and Sources'!$C$9/1000</f>
        <v>0</v>
      </c>
      <c r="AO11" s="18">
        <f>U11*'Factors and Sources'!$C$9/1000</f>
        <v>0</v>
      </c>
      <c r="AP11" s="18">
        <f>V11*'Factors and Sources'!$C$9/1000</f>
        <v>0</v>
      </c>
      <c r="AQ11" s="18">
        <f>W11*'Factors and Sources'!$C$9/1000</f>
        <v>0</v>
      </c>
      <c r="AR11" s="17">
        <f t="shared" ref="AR11:AV11" si="4">X11+AC11+AH11+AM11</f>
        <v>11.733216349999999</v>
      </c>
      <c r="AS11" s="17">
        <f t="shared" si="4"/>
        <v>0</v>
      </c>
      <c r="AT11" s="17">
        <f t="shared" si="4"/>
        <v>0</v>
      </c>
      <c r="AU11" s="17">
        <f t="shared" si="4"/>
        <v>0</v>
      </c>
      <c r="AV11" s="17">
        <f t="shared" si="4"/>
        <v>0</v>
      </c>
      <c r="AW11" s="19">
        <f t="shared" si="1"/>
        <v>11.733216349999999</v>
      </c>
      <c r="AX11" s="20">
        <f>SUMIFS('Electric Data'!$L:$L,'Electric Data'!$B:$B,$B11,'Electric Data'!$Q:$Q,AX$9)</f>
        <v>1614.9599999999998</v>
      </c>
      <c r="AY11" s="20">
        <f>SUMIFS('Electric Data'!$L:$L,'Electric Data'!$B:$B,$B11,'Electric Data'!$Q:$Q,AY$9)</f>
        <v>0</v>
      </c>
      <c r="AZ11" s="20">
        <f>SUMIFS('Electric Data'!$L:$L,'Electric Data'!$B:$B,$B11,'Electric Data'!$Q:$Q,AZ$9)</f>
        <v>0</v>
      </c>
      <c r="BA11" s="20">
        <f>SUMIFS('Electric Data'!$L:$L,'Electric Data'!$B:$B,$B11,'Electric Data'!$Q:$Q,BA$9)</f>
        <v>0</v>
      </c>
      <c r="BB11" s="20">
        <f>SUMIFS('Electric Data'!$L:$L,'Electric Data'!$B:$B,$B11,'Electric Data'!$Q:$Q,BB$9)</f>
        <v>0</v>
      </c>
      <c r="BC11" s="21">
        <f>SUMIFS('Natural Gas Data'!$K:$K,'Natural Gas Data'!$B:$B,$B11,'Natural Gas Data'!$M:$M,BC$9)</f>
        <v>0</v>
      </c>
      <c r="BD11" s="21">
        <f>SUMIFS('Natural Gas Data'!$K:$K,'Natural Gas Data'!$B:$B,$B11,'Natural Gas Data'!$M:$M,BD$9)</f>
        <v>0</v>
      </c>
      <c r="BE11" s="21">
        <f>SUMIFS('Natural Gas Data'!$K:$K,'Natural Gas Data'!$B:$B,$B11,'Natural Gas Data'!$M:$M,BE$9)</f>
        <v>0</v>
      </c>
      <c r="BF11" s="21">
        <f>SUMIFS('Natural Gas Data'!$K:$K,'Natural Gas Data'!$B:$B,$B11,'Natural Gas Data'!$M:$M,BF$9)</f>
        <v>0</v>
      </c>
      <c r="BG11" s="21">
        <f>SUMIFS('Natural Gas Data'!$K:$K,'Natural Gas Data'!$B:$B,$B11,'Natural Gas Data'!$M:$M,BG$9)</f>
        <v>0</v>
      </c>
      <c r="BH11" s="22">
        <f>SUMIFS('Tank Fuels'!$G:$G,'Tank Fuels'!$B:$B,$B11,'Tank Fuels'!$D:$D,$BH$8,'Tank Fuels'!$E:$E,BH$9)</f>
        <v>3729.95</v>
      </c>
      <c r="BI11" s="22">
        <f>SUMIFS('Tank Fuels'!$G:$G,'Tank Fuels'!$B:$B,$B11,'Tank Fuels'!$D:$D,$BH$8,'Tank Fuels'!$E:$E,BI$9)</f>
        <v>0</v>
      </c>
      <c r="BJ11" s="22">
        <f>SUMIFS('Tank Fuels'!$G:$G,'Tank Fuels'!$B:$B,$B11,'Tank Fuels'!$D:$D,$BH$8,'Tank Fuels'!$E:$E,BJ$9)</f>
        <v>0</v>
      </c>
      <c r="BK11" s="22">
        <f>SUMIFS('Tank Fuels'!$G:$G,'Tank Fuels'!$B:$B,$B11,'Tank Fuels'!$D:$D,$BH$8,'Tank Fuels'!$E:$E,BK$9)</f>
        <v>0</v>
      </c>
      <c r="BL11" s="22">
        <f>SUMIFS('Tank Fuels'!$G:$G,'Tank Fuels'!$B:$B,$B11,'Tank Fuels'!$D:$D,$BH$8,'Tank Fuels'!$E:$E,BL$9)</f>
        <v>0</v>
      </c>
      <c r="BM11" s="22">
        <f>SUMIFS('Tank Fuels'!G:G,'Tank Fuels'!B:B,'GHG Inventory'!B11,'Tank Fuels'!E:E,'GHG Inventory'!BM10,'Tank Fuels'!D:D,'GHG Inventory'!BM9)</f>
        <v>0</v>
      </c>
      <c r="BN11" s="22">
        <f>SUMIFS('Tank Fuels'!$G:$G,'Tank Fuels'!$B:$B,$B11,'Tank Fuels'!$D:$D,$BM$8,'Tank Fuels'!$E:$E,BN$9)</f>
        <v>0</v>
      </c>
      <c r="BO11" s="22">
        <f>SUMIFS('Tank Fuels'!$G:$G,'Tank Fuels'!$B:$B,$B11,'Tank Fuels'!$D:$D,$BM$8,'Tank Fuels'!$E:$E,BO$9)</f>
        <v>0</v>
      </c>
      <c r="BP11" s="22">
        <f>SUMIFS('Tank Fuels'!$G:$G,'Tank Fuels'!$B:$B,$B11,'Tank Fuels'!$D:$D,$BM$8,'Tank Fuels'!$E:$E,BP$9)</f>
        <v>0</v>
      </c>
      <c r="BQ11" s="22">
        <f>SUMIFS('Tank Fuels'!$G:$G,'Tank Fuels'!$B:$B,$B11,'Tank Fuels'!$D:$D,$BM$8,'Tank Fuels'!$E:$E,BQ$9)</f>
        <v>0</v>
      </c>
      <c r="BR11" s="23">
        <f t="shared" ref="BR11:BV11" si="5">AX11+BC11+BH11+BM11</f>
        <v>5344.91</v>
      </c>
      <c r="BS11" s="23">
        <f t="shared" si="5"/>
        <v>0</v>
      </c>
      <c r="BT11" s="23">
        <f t="shared" si="5"/>
        <v>0</v>
      </c>
      <c r="BU11" s="23">
        <f t="shared" si="5"/>
        <v>0</v>
      </c>
      <c r="BV11" s="23">
        <f t="shared" si="5"/>
        <v>0</v>
      </c>
      <c r="BW11" s="24">
        <f t="shared" si="3"/>
        <v>5344.91</v>
      </c>
    </row>
    <row r="12" spans="1:75" ht="14.25" customHeight="1">
      <c r="B12" s="11" t="s">
        <v>17</v>
      </c>
      <c r="C12" s="12" t="str">
        <f>VLOOKUP(B12,'Facility Master List'!$B$6:$E$84,3,FALSE)</f>
        <v>Streetlights and traffic signals</v>
      </c>
      <c r="D12" s="13">
        <f>SUMIFS('Electric Data'!$H:$H,'Electric Data'!$B:$B,$B12,'Electric Data'!$Q:$Q,D$9)</f>
        <v>5044</v>
      </c>
      <c r="E12" s="13">
        <f>SUMIFS('Electric Data'!$H:$H,'Electric Data'!$B:$B,$B12,'Electric Data'!$Q:$Q,E$9)</f>
        <v>0</v>
      </c>
      <c r="F12" s="13">
        <f>SUMIFS('Electric Data'!$H:$H,'Electric Data'!$B:$B,$B12,'Electric Data'!$Q:$Q,F$9)</f>
        <v>0</v>
      </c>
      <c r="G12" s="13">
        <f>SUMIFS('Electric Data'!$H:$H,'Electric Data'!$B:$B,$B12,'Electric Data'!$Q:$Q,G$9)</f>
        <v>0</v>
      </c>
      <c r="H12" s="13">
        <f>SUMIFS('Electric Data'!$H:$H,'Electric Data'!$B:$B,$B12,'Electric Data'!$Q:$Q,H$9)</f>
        <v>0</v>
      </c>
      <c r="I12" s="14">
        <f>SUMIFS('Natural Gas Data'!$H:$H,'Natural Gas Data'!$B:$B,$B12,'Natural Gas Data'!$M:$M,I$9)</f>
        <v>0</v>
      </c>
      <c r="J12" s="14">
        <f>SUMIFS('Natural Gas Data'!$H:$H,'Natural Gas Data'!$B:$B,$B12,'Natural Gas Data'!$M:$M,J$9)</f>
        <v>0</v>
      </c>
      <c r="K12" s="14">
        <f>SUMIFS('Natural Gas Data'!$H:$H,'Natural Gas Data'!$B:$B,$B12,'Natural Gas Data'!$M:$M,K$9)</f>
        <v>0</v>
      </c>
      <c r="L12" s="14">
        <f>SUMIFS('Natural Gas Data'!$H:$H,'Natural Gas Data'!$B:$B,$B12,'Natural Gas Data'!$M:$M,L$9)</f>
        <v>0</v>
      </c>
      <c r="M12" s="14">
        <f>SUMIFS('Natural Gas Data'!$H:$H,'Natural Gas Data'!$B:$B,$B12,'Natural Gas Data'!$M:$M,M$9)</f>
        <v>0</v>
      </c>
      <c r="N12" s="14">
        <f>SUMIFS('Tank Fuels'!$F:$F,'Tank Fuels'!$B:$B,$B12,'Tank Fuels'!$D:$D,$N$8,'Tank Fuels'!$E:$E,N$9)</f>
        <v>0</v>
      </c>
      <c r="O12" s="14">
        <f>SUMIFS('Tank Fuels'!$F:$F,'Tank Fuels'!$B:$B,$B12,'Tank Fuels'!$D:$D,$N$8,'Tank Fuels'!$E:$E,O$9)</f>
        <v>0</v>
      </c>
      <c r="P12" s="14">
        <f>SUMIFS('Tank Fuels'!$F:$F,'Tank Fuels'!$B:$B,$B12,'Tank Fuels'!$D:$D,$N$8,'Tank Fuels'!$E:$E,P$9)</f>
        <v>0</v>
      </c>
      <c r="Q12" s="14">
        <f>SUMIFS('Tank Fuels'!$F:$F,'Tank Fuels'!$B:$B,$B12,'Tank Fuels'!$D:$D,$N$8,'Tank Fuels'!$E:$E,Q$9)</f>
        <v>0</v>
      </c>
      <c r="R12" s="14">
        <f>SUMIFS('Tank Fuels'!$F:$F,'Tank Fuels'!$B:$B,$B12,'Tank Fuels'!$D:$D,$N$8,'Tank Fuels'!$E:$E,R$9)</f>
        <v>0</v>
      </c>
      <c r="S12" s="14">
        <f>SUMIFS('Tank Fuels'!$F:$F,'Tank Fuels'!$B:$B,$B12,'Tank Fuels'!$D:$D,$S$8,'Tank Fuels'!$E:$E,S$9)</f>
        <v>0</v>
      </c>
      <c r="T12" s="14">
        <f>SUMIFS('Tank Fuels'!$F:$F,'Tank Fuels'!$B:$B,$B12,'Tank Fuels'!$D:$D,$S$8,'Tank Fuels'!$E:$E,T$9)</f>
        <v>0</v>
      </c>
      <c r="U12" s="14">
        <f>SUMIFS('Tank Fuels'!$F:$F,'Tank Fuels'!$B:$B,$B12,'Tank Fuels'!$D:$D,$S$8,'Tank Fuels'!$E:$E,U$9)</f>
        <v>0</v>
      </c>
      <c r="V12" s="14">
        <f>SUMIFS('Tank Fuels'!$F:$F,'Tank Fuels'!$B:$B,$B12,'Tank Fuels'!$D:$D,$S$8,'Tank Fuels'!$E:$E,V$9)</f>
        <v>0</v>
      </c>
      <c r="W12" s="14">
        <f>SUMIFS('Tank Fuels'!$F:$F,'Tank Fuels'!$B:$B,$B12,'Tank Fuels'!$D:$D,$S$8,'Tank Fuels'!$E:$E,W$9)</f>
        <v>0</v>
      </c>
      <c r="X12" s="15">
        <f>D12/1000*'Factors and Sources'!$C$6/1000</f>
        <v>0.53653027999999992</v>
      </c>
      <c r="Y12" s="16">
        <f>E12/1000*'Factors and Sources'!$C$6/1000</f>
        <v>0</v>
      </c>
      <c r="Z12" s="16">
        <f>F12/1000*'Factors and Sources'!$C$6/1000</f>
        <v>0</v>
      </c>
      <c r="AA12" s="16">
        <f>G12/1000*'Factors and Sources'!$C$6/1000</f>
        <v>0</v>
      </c>
      <c r="AB12" s="16">
        <f>H12/1000*'Factors and Sources'!$C$6/1000</f>
        <v>0</v>
      </c>
      <c r="AC12" s="17">
        <f>I12/10*'Factors and Sources'!$C$7/1000</f>
        <v>0</v>
      </c>
      <c r="AD12" s="17">
        <f>J12/10*'Factors and Sources'!$C$7/1000</f>
        <v>0</v>
      </c>
      <c r="AE12" s="17">
        <f>K12/10*'Factors and Sources'!$C$7/1000</f>
        <v>0</v>
      </c>
      <c r="AF12" s="17">
        <f>L12/10*'Factors and Sources'!$C$7/1000</f>
        <v>0</v>
      </c>
      <c r="AG12" s="17">
        <f>M12/10*'Factors and Sources'!$C$7/1000</f>
        <v>0</v>
      </c>
      <c r="AH12" s="17">
        <f>N12*'Factors and Sources'!$C$8/1000</f>
        <v>0</v>
      </c>
      <c r="AI12" s="17">
        <f>O12*'Factors and Sources'!$C$8/1000</f>
        <v>0</v>
      </c>
      <c r="AJ12" s="17">
        <f>P12*'Factors and Sources'!$C$8/1000</f>
        <v>0</v>
      </c>
      <c r="AK12" s="17">
        <f>Q12*'Factors and Sources'!$C$8/1000</f>
        <v>0</v>
      </c>
      <c r="AL12" s="17">
        <f>R12*'Factors and Sources'!$C$8/1000</f>
        <v>0</v>
      </c>
      <c r="AM12" s="18">
        <f>S12*'Factors and Sources'!$C$9/1000</f>
        <v>0</v>
      </c>
      <c r="AN12" s="18">
        <f>T12*'Factors and Sources'!$C$9/1000</f>
        <v>0</v>
      </c>
      <c r="AO12" s="18">
        <f>U12*'Factors and Sources'!$C$9/1000</f>
        <v>0</v>
      </c>
      <c r="AP12" s="18">
        <f>V12*'Factors and Sources'!$C$9/1000</f>
        <v>0</v>
      </c>
      <c r="AQ12" s="18">
        <f>W12*'Factors and Sources'!$C$9/1000</f>
        <v>0</v>
      </c>
      <c r="AR12" s="17">
        <f t="shared" ref="AR12:AV12" si="6">X12+AC12+AH12+AM12</f>
        <v>0.53653027999999992</v>
      </c>
      <c r="AS12" s="17">
        <f t="shared" si="6"/>
        <v>0</v>
      </c>
      <c r="AT12" s="17">
        <f t="shared" si="6"/>
        <v>0</v>
      </c>
      <c r="AU12" s="17">
        <f t="shared" si="6"/>
        <v>0</v>
      </c>
      <c r="AV12" s="17">
        <f t="shared" si="6"/>
        <v>0</v>
      </c>
      <c r="AW12" s="19">
        <f t="shared" si="1"/>
        <v>0.53653027999999992</v>
      </c>
      <c r="AX12" s="20">
        <f>SUMIFS('Electric Data'!$L:$L,'Electric Data'!$B:$B,$B12,'Electric Data'!$Q:$Q,AX$9)</f>
        <v>5869.8</v>
      </c>
      <c r="AY12" s="20">
        <f>SUMIFS('Electric Data'!$L:$L,'Electric Data'!$B:$B,$B12,'Electric Data'!$Q:$Q,AY$9)</f>
        <v>0</v>
      </c>
      <c r="AZ12" s="20">
        <f>SUMIFS('Electric Data'!$L:$L,'Electric Data'!$B:$B,$B12,'Electric Data'!$Q:$Q,AZ$9)</f>
        <v>0</v>
      </c>
      <c r="BA12" s="20">
        <f>SUMIFS('Electric Data'!$L:$L,'Electric Data'!$B:$B,$B12,'Electric Data'!$Q:$Q,BA$9)</f>
        <v>0</v>
      </c>
      <c r="BB12" s="20">
        <f>SUMIFS('Electric Data'!$L:$L,'Electric Data'!$B:$B,$B12,'Electric Data'!$Q:$Q,BB$9)</f>
        <v>0</v>
      </c>
      <c r="BC12" s="21">
        <f>SUMIFS('Natural Gas Data'!$K:$K,'Natural Gas Data'!$B:$B,$B12,'Natural Gas Data'!$M:$M,BC$9)</f>
        <v>0</v>
      </c>
      <c r="BD12" s="21">
        <f>SUMIFS('Natural Gas Data'!$K:$K,'Natural Gas Data'!$B:$B,$B12,'Natural Gas Data'!$M:$M,BD$9)</f>
        <v>0</v>
      </c>
      <c r="BE12" s="21">
        <f>SUMIFS('Natural Gas Data'!$K:$K,'Natural Gas Data'!$B:$B,$B12,'Natural Gas Data'!$M:$M,BE$9)</f>
        <v>0</v>
      </c>
      <c r="BF12" s="21">
        <f>SUMIFS('Natural Gas Data'!$K:$K,'Natural Gas Data'!$B:$B,$B12,'Natural Gas Data'!$M:$M,BF$9)</f>
        <v>0</v>
      </c>
      <c r="BG12" s="21">
        <f>SUMIFS('Natural Gas Data'!$K:$K,'Natural Gas Data'!$B:$B,$B12,'Natural Gas Data'!$M:$M,BG$9)</f>
        <v>0</v>
      </c>
      <c r="BH12" s="22">
        <f>SUMIFS('Tank Fuels'!$G:$G,'Tank Fuels'!$B:$B,$B12,'Tank Fuels'!$D:$D,$BH$8,'Tank Fuels'!$E:$E,BH$9)</f>
        <v>0</v>
      </c>
      <c r="BI12" s="22">
        <f>SUMIFS('Tank Fuels'!$G:$G,'Tank Fuels'!$B:$B,$B12,'Tank Fuels'!$D:$D,$BH$8,'Tank Fuels'!$E:$E,BI$9)</f>
        <v>0</v>
      </c>
      <c r="BJ12" s="22">
        <f>SUMIFS('Tank Fuels'!$G:$G,'Tank Fuels'!$B:$B,$B12,'Tank Fuels'!$D:$D,$BH$8,'Tank Fuels'!$E:$E,BJ$9)</f>
        <v>0</v>
      </c>
      <c r="BK12" s="22">
        <f>SUMIFS('Tank Fuels'!$G:$G,'Tank Fuels'!$B:$B,$B12,'Tank Fuels'!$D:$D,$BH$8,'Tank Fuels'!$E:$E,BK$9)</f>
        <v>0</v>
      </c>
      <c r="BL12" s="22">
        <f>SUMIFS('Tank Fuels'!$G:$G,'Tank Fuels'!$B:$B,$B12,'Tank Fuels'!$D:$D,$BH$8,'Tank Fuels'!$E:$E,BL$9)</f>
        <v>0</v>
      </c>
      <c r="BM12" s="22">
        <f>SUMIFS('Tank Fuels'!G:G,'Tank Fuels'!B:B,'GHG Inventory'!B12,'Tank Fuels'!E:E,'GHG Inventory'!BM11,'Tank Fuels'!D:D,'GHG Inventory'!BM10)</f>
        <v>0</v>
      </c>
      <c r="BN12" s="22">
        <f>SUMIFS('Tank Fuels'!$G:$G,'Tank Fuels'!$B:$B,$B12,'Tank Fuels'!$D:$D,$BM$8,'Tank Fuels'!$E:$E,BN$9)</f>
        <v>0</v>
      </c>
      <c r="BO12" s="22">
        <f>SUMIFS('Tank Fuels'!$G:$G,'Tank Fuels'!$B:$B,$B12,'Tank Fuels'!$D:$D,$BM$8,'Tank Fuels'!$E:$E,BO$9)</f>
        <v>0</v>
      </c>
      <c r="BP12" s="22">
        <f>SUMIFS('Tank Fuels'!$G:$G,'Tank Fuels'!$B:$B,$B12,'Tank Fuels'!$D:$D,$BM$8,'Tank Fuels'!$E:$E,BP$9)</f>
        <v>0</v>
      </c>
      <c r="BQ12" s="22">
        <f>SUMIFS('Tank Fuels'!$G:$G,'Tank Fuels'!$B:$B,$B12,'Tank Fuels'!$D:$D,$BM$8,'Tank Fuels'!$E:$E,BQ$9)</f>
        <v>0</v>
      </c>
      <c r="BR12" s="23">
        <f t="shared" ref="BR12:BV12" si="7">AX12+BC12+BH12+BM12</f>
        <v>5869.8</v>
      </c>
      <c r="BS12" s="23">
        <f t="shared" si="7"/>
        <v>0</v>
      </c>
      <c r="BT12" s="23">
        <f t="shared" si="7"/>
        <v>0</v>
      </c>
      <c r="BU12" s="23">
        <f t="shared" si="7"/>
        <v>0</v>
      </c>
      <c r="BV12" s="23">
        <f t="shared" si="7"/>
        <v>0</v>
      </c>
      <c r="BW12" s="24">
        <f t="shared" si="3"/>
        <v>5869.8</v>
      </c>
    </row>
    <row r="13" spans="1:75" ht="14.25" hidden="1" customHeight="1">
      <c r="B13" s="11"/>
      <c r="C13" s="12" t="e">
        <f>VLOOKUP(B13,'Facility Master List'!$B$6:$E$84,3,FALSE)</f>
        <v>#N/A</v>
      </c>
      <c r="D13" s="13">
        <f>SUMIFS('Electric Data'!$H:$H,'Electric Data'!$B:$B,$B13,'Electric Data'!$Q:$Q,D$9)</f>
        <v>0</v>
      </c>
      <c r="E13" s="13">
        <f>SUMIFS('Electric Data'!$H:$H,'Electric Data'!$B:$B,$B13,'Electric Data'!$Q:$Q,E$9)</f>
        <v>0</v>
      </c>
      <c r="F13" s="13">
        <f>SUMIFS('Electric Data'!$H:$H,'Electric Data'!$B:$B,$B13,'Electric Data'!$Q:$Q,F$9)</f>
        <v>0</v>
      </c>
      <c r="G13" s="13">
        <f>SUMIFS('Electric Data'!$H:$H,'Electric Data'!$B:$B,$B13,'Electric Data'!$Q:$Q,G$9)</f>
        <v>0</v>
      </c>
      <c r="H13" s="13">
        <f>SUMIFS('Electric Data'!$H:$H,'Electric Data'!$B:$B,$B13,'Electric Data'!$Q:$Q,H$9)</f>
        <v>0</v>
      </c>
      <c r="I13" s="14">
        <f>SUMIFS('Natural Gas Data'!$H:$H,'Natural Gas Data'!$B:$B,$B13,'Natural Gas Data'!$M:$M,I$9)</f>
        <v>0</v>
      </c>
      <c r="J13" s="14">
        <f>SUMIFS('Natural Gas Data'!$H:$H,'Natural Gas Data'!$B:$B,$B13,'Natural Gas Data'!$M:$M,J$9)</f>
        <v>0</v>
      </c>
      <c r="K13" s="14">
        <f>SUMIFS('Natural Gas Data'!$H:$H,'Natural Gas Data'!$B:$B,$B13,'Natural Gas Data'!$M:$M,K$9)</f>
        <v>0</v>
      </c>
      <c r="L13" s="14">
        <f>SUMIFS('Natural Gas Data'!$H:$H,'Natural Gas Data'!$B:$B,$B13,'Natural Gas Data'!$M:$M,L$9)</f>
        <v>0</v>
      </c>
      <c r="M13" s="14">
        <f>SUMIFS('Natural Gas Data'!$H:$H,'Natural Gas Data'!$B:$B,$B13,'Natural Gas Data'!$M:$M,M$9)</f>
        <v>0</v>
      </c>
      <c r="N13" s="14">
        <f>SUMIFS('Tank Fuels'!$F:$F,'Tank Fuels'!$B:$B,$B13,'Tank Fuels'!$D:$D,$N$8,'Tank Fuels'!$E:$E,N$9)</f>
        <v>0</v>
      </c>
      <c r="O13" s="14">
        <f>SUMIFS('Tank Fuels'!$F:$F,'Tank Fuels'!$B:$B,$B13,'Tank Fuels'!$D:$D,$N$8,'Tank Fuels'!$E:$E,O$9)</f>
        <v>0</v>
      </c>
      <c r="P13" s="14">
        <f>SUMIFS('Tank Fuels'!$F:$F,'Tank Fuels'!$B:$B,$B13,'Tank Fuels'!$D:$D,$N$8,'Tank Fuels'!$E:$E,P$9)</f>
        <v>0</v>
      </c>
      <c r="Q13" s="14">
        <f>SUMIFS('Tank Fuels'!$F:$F,'Tank Fuels'!$B:$B,$B13,'Tank Fuels'!$D:$D,$N$8,'Tank Fuels'!$E:$E,Q$9)</f>
        <v>0</v>
      </c>
      <c r="R13" s="14">
        <f>SUMIFS('Tank Fuels'!$F:$F,'Tank Fuels'!$B:$B,$B13,'Tank Fuels'!$D:$D,$N$8,'Tank Fuels'!$E:$E,R$9)</f>
        <v>0</v>
      </c>
      <c r="S13" s="14">
        <f>SUMIFS('Tank Fuels'!$F:$F,'Tank Fuels'!$B:$B,$B13,'Tank Fuels'!$D:$D,$S$8,'Tank Fuels'!$E:$E,S$9)</f>
        <v>0</v>
      </c>
      <c r="T13" s="14">
        <f>SUMIFS('Tank Fuels'!$F:$F,'Tank Fuels'!$B:$B,$B13,'Tank Fuels'!$D:$D,$S$8,'Tank Fuels'!$E:$E,T$9)</f>
        <v>0</v>
      </c>
      <c r="U13" s="14">
        <f>SUMIFS('Tank Fuels'!$F:$F,'Tank Fuels'!$B:$B,$B13,'Tank Fuels'!$D:$D,$S$8,'Tank Fuels'!$E:$E,U$9)</f>
        <v>0</v>
      </c>
      <c r="V13" s="14">
        <f>SUMIFS('Tank Fuels'!$F:$F,'Tank Fuels'!$B:$B,$B13,'Tank Fuels'!$D:$D,$S$8,'Tank Fuels'!$E:$E,V$9)</f>
        <v>0</v>
      </c>
      <c r="W13" s="14">
        <f>SUMIFS('Tank Fuels'!$F:$F,'Tank Fuels'!$B:$B,$B13,'Tank Fuels'!$D:$D,$S$8,'Tank Fuels'!$E:$E,W$9)</f>
        <v>0</v>
      </c>
      <c r="X13" s="15">
        <f>D13/1000*'Factors and Sources'!$C$6/1000</f>
        <v>0</v>
      </c>
      <c r="Y13" s="16">
        <f>E13/1000*'Factors and Sources'!$C$6/1000</f>
        <v>0</v>
      </c>
      <c r="Z13" s="16">
        <f>F13/1000*'Factors and Sources'!$C$6/1000</f>
        <v>0</v>
      </c>
      <c r="AA13" s="16">
        <f>G13/1000*'Factors and Sources'!$C$6/1000</f>
        <v>0</v>
      </c>
      <c r="AB13" s="16">
        <f>H13/1000*'Factors and Sources'!$C$6/1000</f>
        <v>0</v>
      </c>
      <c r="AC13" s="17">
        <f>I13/10*'Factors and Sources'!$C$7/1000</f>
        <v>0</v>
      </c>
      <c r="AD13" s="17">
        <f>J13/10*'Factors and Sources'!$C$7/1000</f>
        <v>0</v>
      </c>
      <c r="AE13" s="17">
        <f>K13/10*'Factors and Sources'!$C$7/1000</f>
        <v>0</v>
      </c>
      <c r="AF13" s="17">
        <f>L13/10*'Factors and Sources'!$C$7/1000</f>
        <v>0</v>
      </c>
      <c r="AG13" s="17">
        <f>M13/10*'Factors and Sources'!$C$7/1000</f>
        <v>0</v>
      </c>
      <c r="AH13" s="17">
        <f>N13*'Factors and Sources'!$C$8/1000</f>
        <v>0</v>
      </c>
      <c r="AI13" s="17">
        <f>O13*'Factors and Sources'!$C$8/1000</f>
        <v>0</v>
      </c>
      <c r="AJ13" s="17">
        <f>P13*'Factors and Sources'!$C$8/1000</f>
        <v>0</v>
      </c>
      <c r="AK13" s="17">
        <f>Q13*'Factors and Sources'!$C$8/1000</f>
        <v>0</v>
      </c>
      <c r="AL13" s="17">
        <f>R13*'Factors and Sources'!$C$8/1000</f>
        <v>0</v>
      </c>
      <c r="AM13" s="18">
        <f>S13*'Factors and Sources'!$C$9/1000</f>
        <v>0</v>
      </c>
      <c r="AN13" s="18">
        <f>T13*'Factors and Sources'!$C$9/1000</f>
        <v>0</v>
      </c>
      <c r="AO13" s="18">
        <f>U13*'Factors and Sources'!$C$9/1000</f>
        <v>0</v>
      </c>
      <c r="AP13" s="18">
        <f>V13*'Factors and Sources'!$C$9/1000</f>
        <v>0</v>
      </c>
      <c r="AQ13" s="18">
        <f>W13*'Factors and Sources'!$C$9/1000</f>
        <v>0</v>
      </c>
      <c r="AR13" s="17">
        <f t="shared" ref="AR13:AV13" si="8">X13+AC13+AH13+AM13</f>
        <v>0</v>
      </c>
      <c r="AS13" s="17">
        <f t="shared" si="8"/>
        <v>0</v>
      </c>
      <c r="AT13" s="17">
        <f t="shared" si="8"/>
        <v>0</v>
      </c>
      <c r="AU13" s="17">
        <f t="shared" si="8"/>
        <v>0</v>
      </c>
      <c r="AV13" s="17">
        <f t="shared" si="8"/>
        <v>0</v>
      </c>
      <c r="AW13" s="19" t="str">
        <f t="shared" si="1"/>
        <v/>
      </c>
      <c r="AX13" s="20">
        <f>SUMIFS('Electric Data'!$L:$L,'Electric Data'!$B:$B,$B13,'Electric Data'!$Q:$Q,AX$9)</f>
        <v>0</v>
      </c>
      <c r="AY13" s="20">
        <f>SUMIFS('Electric Data'!$L:$L,'Electric Data'!$B:$B,$B13,'Electric Data'!$Q:$Q,AY$9)</f>
        <v>0</v>
      </c>
      <c r="AZ13" s="20">
        <f>SUMIFS('Electric Data'!$L:$L,'Electric Data'!$B:$B,$B13,'Electric Data'!$Q:$Q,AZ$9)</f>
        <v>0</v>
      </c>
      <c r="BA13" s="20">
        <f>SUMIFS('Electric Data'!$L:$L,'Electric Data'!$B:$B,$B13,'Electric Data'!$Q:$Q,BA$9)</f>
        <v>0</v>
      </c>
      <c r="BB13" s="20">
        <f>SUMIFS('Electric Data'!$L:$L,'Electric Data'!$B:$B,$B13,'Electric Data'!$Q:$Q,BB$9)</f>
        <v>0</v>
      </c>
      <c r="BC13" s="21">
        <f>SUMIFS('Natural Gas Data'!$K:$K,'Natural Gas Data'!$B:$B,$B13,'Natural Gas Data'!$M:$M,BC$9)</f>
        <v>0</v>
      </c>
      <c r="BD13" s="21">
        <f>SUMIFS('Natural Gas Data'!$K:$K,'Natural Gas Data'!$B:$B,$B13,'Natural Gas Data'!$M:$M,BD$9)</f>
        <v>0</v>
      </c>
      <c r="BE13" s="21">
        <f>SUMIFS('Natural Gas Data'!$K:$K,'Natural Gas Data'!$B:$B,$B13,'Natural Gas Data'!$M:$M,BE$9)</f>
        <v>0</v>
      </c>
      <c r="BF13" s="21">
        <f>SUMIFS('Natural Gas Data'!$K:$K,'Natural Gas Data'!$B:$B,$B13,'Natural Gas Data'!$M:$M,BF$9)</f>
        <v>0</v>
      </c>
      <c r="BG13" s="21">
        <f>SUMIFS('Natural Gas Data'!$K:$K,'Natural Gas Data'!$B:$B,$B13,'Natural Gas Data'!$M:$M,BG$9)</f>
        <v>0</v>
      </c>
      <c r="BH13" s="22">
        <f>SUMIFS('Tank Fuels'!$G:$G,'Tank Fuels'!$B:$B,$B13,'Tank Fuels'!$D:$D,$BH$8,'Tank Fuels'!$E:$E,BH$9)</f>
        <v>0</v>
      </c>
      <c r="BI13" s="22">
        <f>SUMIFS('Tank Fuels'!$G:$G,'Tank Fuels'!$B:$B,$B13,'Tank Fuels'!$D:$D,$BH$8,'Tank Fuels'!$E:$E,BI$9)</f>
        <v>0</v>
      </c>
      <c r="BJ13" s="22">
        <f>SUMIFS('Tank Fuels'!$G:$G,'Tank Fuels'!$B:$B,$B13,'Tank Fuels'!$D:$D,$BH$8,'Tank Fuels'!$E:$E,BJ$9)</f>
        <v>0</v>
      </c>
      <c r="BK13" s="22">
        <f>SUMIFS('Tank Fuels'!$G:$G,'Tank Fuels'!$B:$B,$B13,'Tank Fuels'!$D:$D,$BH$8,'Tank Fuels'!$E:$E,BK$9)</f>
        <v>0</v>
      </c>
      <c r="BL13" s="22">
        <f>SUMIFS('Tank Fuels'!$G:$G,'Tank Fuels'!$B:$B,$B13,'Tank Fuels'!$D:$D,$BH$8,'Tank Fuels'!$E:$E,BL$9)</f>
        <v>0</v>
      </c>
      <c r="BM13" s="22">
        <f>SUMIFS('Tank Fuels'!G:G,'Tank Fuels'!B:B,'GHG Inventory'!B13,'Tank Fuels'!E:E,'GHG Inventory'!BM12,'Tank Fuels'!D:D,'GHG Inventory'!BM11)</f>
        <v>0</v>
      </c>
      <c r="BN13" s="22">
        <f>SUMIFS('Tank Fuels'!$G:$G,'Tank Fuels'!$B:$B,$B13,'Tank Fuels'!$D:$D,$BM$8,'Tank Fuels'!$E:$E,BN$9)</f>
        <v>0</v>
      </c>
      <c r="BO13" s="22">
        <f>SUMIFS('Tank Fuels'!$G:$G,'Tank Fuels'!$B:$B,$B13,'Tank Fuels'!$D:$D,$BM$8,'Tank Fuels'!$E:$E,BO$9)</f>
        <v>0</v>
      </c>
      <c r="BP13" s="22">
        <f>SUMIFS('Tank Fuels'!$G:$G,'Tank Fuels'!$B:$B,$B13,'Tank Fuels'!$D:$D,$BM$8,'Tank Fuels'!$E:$E,BP$9)</f>
        <v>0</v>
      </c>
      <c r="BQ13" s="22">
        <f>SUMIFS('Tank Fuels'!$G:$G,'Tank Fuels'!$B:$B,$B13,'Tank Fuels'!$D:$D,$BM$8,'Tank Fuels'!$E:$E,BQ$9)</f>
        <v>0</v>
      </c>
      <c r="BR13" s="23">
        <f t="shared" ref="BR13:BV13" si="9">AX13+BC13+BH13+BM13</f>
        <v>0</v>
      </c>
      <c r="BS13" s="23">
        <f t="shared" si="9"/>
        <v>0</v>
      </c>
      <c r="BT13" s="23">
        <f t="shared" si="9"/>
        <v>0</v>
      </c>
      <c r="BU13" s="23">
        <f t="shared" si="9"/>
        <v>0</v>
      </c>
      <c r="BV13" s="23">
        <f t="shared" si="9"/>
        <v>0</v>
      </c>
      <c r="BW13" s="24" t="str">
        <f t="shared" si="3"/>
        <v/>
      </c>
    </row>
    <row r="14" spans="1:75" ht="14.25" hidden="1" customHeight="1">
      <c r="B14" s="11"/>
      <c r="C14" s="12" t="e">
        <f>VLOOKUP(B14,'Facility Master List'!$B$6:$E$84,3,FALSE)</f>
        <v>#N/A</v>
      </c>
      <c r="D14" s="13">
        <f>SUMIFS('Electric Data'!$H:$H,'Electric Data'!$B:$B,$B14,'Electric Data'!$Q:$Q,D$9)</f>
        <v>0</v>
      </c>
      <c r="E14" s="13">
        <f>SUMIFS('Electric Data'!$H:$H,'Electric Data'!$B:$B,$B14,'Electric Data'!$Q:$Q,E$9)</f>
        <v>0</v>
      </c>
      <c r="F14" s="13">
        <f>SUMIFS('Electric Data'!$H:$H,'Electric Data'!$B:$B,$B14,'Electric Data'!$Q:$Q,F$9)</f>
        <v>0</v>
      </c>
      <c r="G14" s="13">
        <f>SUMIFS('Electric Data'!$H:$H,'Electric Data'!$B:$B,$B14,'Electric Data'!$Q:$Q,G$9)</f>
        <v>0</v>
      </c>
      <c r="H14" s="13">
        <f>SUMIFS('Electric Data'!$H:$H,'Electric Data'!$B:$B,$B14,'Electric Data'!$Q:$Q,H$9)</f>
        <v>0</v>
      </c>
      <c r="I14" s="14">
        <f>SUMIFS('Natural Gas Data'!$H:$H,'Natural Gas Data'!$B:$B,$B14,'Natural Gas Data'!$M:$M,I$9)</f>
        <v>0</v>
      </c>
      <c r="J14" s="14">
        <f>SUMIFS('Natural Gas Data'!$H:$H,'Natural Gas Data'!$B:$B,$B14,'Natural Gas Data'!$M:$M,J$9)</f>
        <v>0</v>
      </c>
      <c r="K14" s="14">
        <f>SUMIFS('Natural Gas Data'!$H:$H,'Natural Gas Data'!$B:$B,$B14,'Natural Gas Data'!$M:$M,K$9)</f>
        <v>0</v>
      </c>
      <c r="L14" s="14">
        <f>SUMIFS('Natural Gas Data'!$H:$H,'Natural Gas Data'!$B:$B,$B14,'Natural Gas Data'!$M:$M,L$9)</f>
        <v>0</v>
      </c>
      <c r="M14" s="14">
        <f>SUMIFS('Natural Gas Data'!$H:$H,'Natural Gas Data'!$B:$B,$B14,'Natural Gas Data'!$M:$M,M$9)</f>
        <v>0</v>
      </c>
      <c r="N14" s="14">
        <f>SUMIFS('Tank Fuels'!$F:$F,'Tank Fuels'!$B:$B,$B14,'Tank Fuels'!$D:$D,$N$8,'Tank Fuels'!$E:$E,N$9)</f>
        <v>0</v>
      </c>
      <c r="O14" s="14">
        <f>SUMIFS('Tank Fuels'!$F:$F,'Tank Fuels'!$B:$B,$B14,'Tank Fuels'!$D:$D,$N$8,'Tank Fuels'!$E:$E,O$9)</f>
        <v>0</v>
      </c>
      <c r="P14" s="14">
        <f>SUMIFS('Tank Fuels'!$F:$F,'Tank Fuels'!$B:$B,$B14,'Tank Fuels'!$D:$D,$N$8,'Tank Fuels'!$E:$E,P$9)</f>
        <v>0</v>
      </c>
      <c r="Q14" s="14">
        <f>SUMIFS('Tank Fuels'!$F:$F,'Tank Fuels'!$B:$B,$B14,'Tank Fuels'!$D:$D,$N$8,'Tank Fuels'!$E:$E,Q$9)</f>
        <v>0</v>
      </c>
      <c r="R14" s="14">
        <f>SUMIFS('Tank Fuels'!$F:$F,'Tank Fuels'!$B:$B,$B14,'Tank Fuels'!$D:$D,$N$8,'Tank Fuels'!$E:$E,R$9)</f>
        <v>0</v>
      </c>
      <c r="S14" s="14">
        <f>SUMIFS('Tank Fuels'!$F:$F,'Tank Fuels'!$B:$B,$B14,'Tank Fuels'!$D:$D,$S$8,'Tank Fuels'!$E:$E,S$9)</f>
        <v>0</v>
      </c>
      <c r="T14" s="14">
        <f>SUMIFS('Tank Fuels'!$F:$F,'Tank Fuels'!$B:$B,$B14,'Tank Fuels'!$D:$D,$S$8,'Tank Fuels'!$E:$E,T$9)</f>
        <v>0</v>
      </c>
      <c r="U14" s="14">
        <f>SUMIFS('Tank Fuels'!$F:$F,'Tank Fuels'!$B:$B,$B14,'Tank Fuels'!$D:$D,$S$8,'Tank Fuels'!$E:$E,U$9)</f>
        <v>0</v>
      </c>
      <c r="V14" s="14">
        <f>SUMIFS('Tank Fuels'!$F:$F,'Tank Fuels'!$B:$B,$B14,'Tank Fuels'!$D:$D,$S$8,'Tank Fuels'!$E:$E,V$9)</f>
        <v>0</v>
      </c>
      <c r="W14" s="14">
        <f>SUMIFS('Tank Fuels'!$F:$F,'Tank Fuels'!$B:$B,$B14,'Tank Fuels'!$D:$D,$S$8,'Tank Fuels'!$E:$E,W$9)</f>
        <v>0</v>
      </c>
      <c r="X14" s="15">
        <f>D14/1000*'Factors and Sources'!$C$6/1000</f>
        <v>0</v>
      </c>
      <c r="Y14" s="16">
        <f>E14/1000*'Factors and Sources'!$C$6/1000</f>
        <v>0</v>
      </c>
      <c r="Z14" s="16">
        <f>F14/1000*'Factors and Sources'!$C$6/1000</f>
        <v>0</v>
      </c>
      <c r="AA14" s="16">
        <f>G14/1000*'Factors and Sources'!$C$6/1000</f>
        <v>0</v>
      </c>
      <c r="AB14" s="16">
        <f>H14/1000*'Factors and Sources'!$C$6/1000</f>
        <v>0</v>
      </c>
      <c r="AC14" s="17">
        <f>I14/10*'Factors and Sources'!$C$7/1000</f>
        <v>0</v>
      </c>
      <c r="AD14" s="17">
        <f>J14/10*'Factors and Sources'!$C$7/1000</f>
        <v>0</v>
      </c>
      <c r="AE14" s="17">
        <f>K14/10*'Factors and Sources'!$C$7/1000</f>
        <v>0</v>
      </c>
      <c r="AF14" s="17">
        <f>L14/10*'Factors and Sources'!$C$7/1000</f>
        <v>0</v>
      </c>
      <c r="AG14" s="17">
        <f>M14/10*'Factors and Sources'!$C$7/1000</f>
        <v>0</v>
      </c>
      <c r="AH14" s="17">
        <f>N14*'Factors and Sources'!$C$8/1000</f>
        <v>0</v>
      </c>
      <c r="AI14" s="17">
        <f>O14*'Factors and Sources'!$C$8/1000</f>
        <v>0</v>
      </c>
      <c r="AJ14" s="17">
        <f>P14*'Factors and Sources'!$C$8/1000</f>
        <v>0</v>
      </c>
      <c r="AK14" s="17">
        <f>Q14*'Factors and Sources'!$C$8/1000</f>
        <v>0</v>
      </c>
      <c r="AL14" s="17">
        <f>R14*'Factors and Sources'!$C$8/1000</f>
        <v>0</v>
      </c>
      <c r="AM14" s="18">
        <f>S14*'Factors and Sources'!$C$9/1000</f>
        <v>0</v>
      </c>
      <c r="AN14" s="18">
        <f>T14*'Factors and Sources'!$C$9/1000</f>
        <v>0</v>
      </c>
      <c r="AO14" s="18">
        <f>U14*'Factors and Sources'!$C$9/1000</f>
        <v>0</v>
      </c>
      <c r="AP14" s="18">
        <f>V14*'Factors and Sources'!$C$9/1000</f>
        <v>0</v>
      </c>
      <c r="AQ14" s="18">
        <f>W14*'Factors and Sources'!$C$9/1000</f>
        <v>0</v>
      </c>
      <c r="AR14" s="17">
        <f t="shared" ref="AR14:AV14" si="10">X14+AC14+AH14+AM14</f>
        <v>0</v>
      </c>
      <c r="AS14" s="17">
        <f t="shared" si="10"/>
        <v>0</v>
      </c>
      <c r="AT14" s="17">
        <f t="shared" si="10"/>
        <v>0</v>
      </c>
      <c r="AU14" s="17">
        <f t="shared" si="10"/>
        <v>0</v>
      </c>
      <c r="AV14" s="17">
        <f t="shared" si="10"/>
        <v>0</v>
      </c>
      <c r="AW14" s="19" t="str">
        <f t="shared" si="1"/>
        <v/>
      </c>
      <c r="AX14" s="20">
        <f>SUMIFS('Electric Data'!$L:$L,'Electric Data'!$B:$B,$B14,'Electric Data'!$Q:$Q,AX$9)</f>
        <v>0</v>
      </c>
      <c r="AY14" s="20">
        <f>SUMIFS('Electric Data'!$L:$L,'Electric Data'!$B:$B,$B14,'Electric Data'!$Q:$Q,AY$9)</f>
        <v>0</v>
      </c>
      <c r="AZ14" s="20">
        <f>SUMIFS('Electric Data'!$L:$L,'Electric Data'!$B:$B,$B14,'Electric Data'!$Q:$Q,AZ$9)</f>
        <v>0</v>
      </c>
      <c r="BA14" s="20">
        <f>SUMIFS('Electric Data'!$L:$L,'Electric Data'!$B:$B,$B14,'Electric Data'!$Q:$Q,BA$9)</f>
        <v>0</v>
      </c>
      <c r="BB14" s="20">
        <f>SUMIFS('Electric Data'!$L:$L,'Electric Data'!$B:$B,$B14,'Electric Data'!$Q:$Q,BB$9)</f>
        <v>0</v>
      </c>
      <c r="BC14" s="21">
        <f>SUMIFS('Natural Gas Data'!$K:$K,'Natural Gas Data'!$B:$B,$B14,'Natural Gas Data'!$M:$M,BC$9)</f>
        <v>0</v>
      </c>
      <c r="BD14" s="21">
        <f>SUMIFS('Natural Gas Data'!$K:$K,'Natural Gas Data'!$B:$B,$B14,'Natural Gas Data'!$M:$M,BD$9)</f>
        <v>0</v>
      </c>
      <c r="BE14" s="21">
        <f>SUMIFS('Natural Gas Data'!$K:$K,'Natural Gas Data'!$B:$B,$B14,'Natural Gas Data'!$M:$M,BE$9)</f>
        <v>0</v>
      </c>
      <c r="BF14" s="21">
        <f>SUMIFS('Natural Gas Data'!$K:$K,'Natural Gas Data'!$B:$B,$B14,'Natural Gas Data'!$M:$M,BF$9)</f>
        <v>0</v>
      </c>
      <c r="BG14" s="21">
        <f>SUMIFS('Natural Gas Data'!$K:$K,'Natural Gas Data'!$B:$B,$B14,'Natural Gas Data'!$M:$M,BG$9)</f>
        <v>0</v>
      </c>
      <c r="BH14" s="22">
        <f>SUMIFS('Tank Fuels'!$G:$G,'Tank Fuels'!$B:$B,$B14,'Tank Fuels'!$D:$D,$BH$8,'Tank Fuels'!$E:$E,BH$9)</f>
        <v>0</v>
      </c>
      <c r="BI14" s="22">
        <f>SUMIFS('Tank Fuels'!$G:$G,'Tank Fuels'!$B:$B,$B14,'Tank Fuels'!$D:$D,$BH$8,'Tank Fuels'!$E:$E,BI$9)</f>
        <v>0</v>
      </c>
      <c r="BJ14" s="22">
        <f>SUMIFS('Tank Fuels'!$G:$G,'Tank Fuels'!$B:$B,$B14,'Tank Fuels'!$D:$D,$BH$8,'Tank Fuels'!$E:$E,BJ$9)</f>
        <v>0</v>
      </c>
      <c r="BK14" s="22">
        <f>SUMIFS('Tank Fuels'!$G:$G,'Tank Fuels'!$B:$B,$B14,'Tank Fuels'!$D:$D,$BH$8,'Tank Fuels'!$E:$E,BK$9)</f>
        <v>0</v>
      </c>
      <c r="BL14" s="22">
        <f>SUMIFS('Tank Fuels'!$G:$G,'Tank Fuels'!$B:$B,$B14,'Tank Fuels'!$D:$D,$BH$8,'Tank Fuels'!$E:$E,BL$9)</f>
        <v>0</v>
      </c>
      <c r="BM14" s="22">
        <f>SUMIFS('Tank Fuels'!G:G,'Tank Fuels'!B:B,'GHG Inventory'!B14,'Tank Fuels'!E:E,'GHG Inventory'!BM13,'Tank Fuels'!D:D,'GHG Inventory'!BM12)</f>
        <v>0</v>
      </c>
      <c r="BN14" s="22">
        <f>SUMIFS('Tank Fuels'!$G:$G,'Tank Fuels'!$B:$B,$B14,'Tank Fuels'!$D:$D,$BM$8,'Tank Fuels'!$E:$E,BN$9)</f>
        <v>0</v>
      </c>
      <c r="BO14" s="22">
        <f>SUMIFS('Tank Fuels'!$G:$G,'Tank Fuels'!$B:$B,$B14,'Tank Fuels'!$D:$D,$BM$8,'Tank Fuels'!$E:$E,BO$9)</f>
        <v>0</v>
      </c>
      <c r="BP14" s="22">
        <f>SUMIFS('Tank Fuels'!$G:$G,'Tank Fuels'!$B:$B,$B14,'Tank Fuels'!$D:$D,$BM$8,'Tank Fuels'!$E:$E,BP$9)</f>
        <v>0</v>
      </c>
      <c r="BQ14" s="22">
        <f>SUMIFS('Tank Fuels'!$G:$G,'Tank Fuels'!$B:$B,$B14,'Tank Fuels'!$D:$D,$BM$8,'Tank Fuels'!$E:$E,BQ$9)</f>
        <v>0</v>
      </c>
      <c r="BR14" s="23">
        <f t="shared" ref="BR14:BV14" si="11">AX14+BC14+BH14+BM14</f>
        <v>0</v>
      </c>
      <c r="BS14" s="23">
        <f t="shared" si="11"/>
        <v>0</v>
      </c>
      <c r="BT14" s="23">
        <f t="shared" si="11"/>
        <v>0</v>
      </c>
      <c r="BU14" s="23">
        <f t="shared" si="11"/>
        <v>0</v>
      </c>
      <c r="BV14" s="23">
        <f t="shared" si="11"/>
        <v>0</v>
      </c>
      <c r="BW14" s="24" t="str">
        <f t="shared" si="3"/>
        <v/>
      </c>
    </row>
    <row r="15" spans="1:75" ht="14.25" hidden="1" customHeight="1">
      <c r="B15" s="11"/>
      <c r="C15" s="12" t="e">
        <f>VLOOKUP(B15,'Facility Master List'!$B$6:$E$84,3,FALSE)</f>
        <v>#N/A</v>
      </c>
      <c r="D15" s="13">
        <f>SUMIFS('Electric Data'!$H:$H,'Electric Data'!$B:$B,$B15,'Electric Data'!$Q:$Q,D$9)</f>
        <v>0</v>
      </c>
      <c r="E15" s="13">
        <f>SUMIFS('Electric Data'!$H:$H,'Electric Data'!$B:$B,$B15,'Electric Data'!$Q:$Q,E$9)</f>
        <v>0</v>
      </c>
      <c r="F15" s="13">
        <f>SUMIFS('Electric Data'!$H:$H,'Electric Data'!$B:$B,$B15,'Electric Data'!$Q:$Q,F$9)</f>
        <v>0</v>
      </c>
      <c r="G15" s="13">
        <f>SUMIFS('Electric Data'!$H:$H,'Electric Data'!$B:$B,$B15,'Electric Data'!$Q:$Q,G$9)</f>
        <v>0</v>
      </c>
      <c r="H15" s="13">
        <f>SUMIFS('Electric Data'!$H:$H,'Electric Data'!$B:$B,$B15,'Electric Data'!$Q:$Q,H$9)</f>
        <v>0</v>
      </c>
      <c r="I15" s="14">
        <f>SUMIFS('Natural Gas Data'!$H:$H,'Natural Gas Data'!$B:$B,$B15,'Natural Gas Data'!$M:$M,I$9)</f>
        <v>0</v>
      </c>
      <c r="J15" s="14">
        <f>SUMIFS('Natural Gas Data'!$H:$H,'Natural Gas Data'!$B:$B,$B15,'Natural Gas Data'!$M:$M,J$9)</f>
        <v>0</v>
      </c>
      <c r="K15" s="14">
        <f>SUMIFS('Natural Gas Data'!$H:$H,'Natural Gas Data'!$B:$B,$B15,'Natural Gas Data'!$M:$M,K$9)</f>
        <v>0</v>
      </c>
      <c r="L15" s="14">
        <f>SUMIFS('Natural Gas Data'!$H:$H,'Natural Gas Data'!$B:$B,$B15,'Natural Gas Data'!$M:$M,L$9)</f>
        <v>0</v>
      </c>
      <c r="M15" s="14">
        <f>SUMIFS('Natural Gas Data'!$H:$H,'Natural Gas Data'!$B:$B,$B15,'Natural Gas Data'!$M:$M,M$9)</f>
        <v>0</v>
      </c>
      <c r="N15" s="14">
        <f>SUMIFS('Tank Fuels'!$F:$F,'Tank Fuels'!$B:$B,$B15,'Tank Fuels'!$D:$D,$N$8,'Tank Fuels'!$E:$E,N$9)</f>
        <v>0</v>
      </c>
      <c r="O15" s="14">
        <f>SUMIFS('Tank Fuels'!$F:$F,'Tank Fuels'!$B:$B,$B15,'Tank Fuels'!$D:$D,$N$8,'Tank Fuels'!$E:$E,O$9)</f>
        <v>0</v>
      </c>
      <c r="P15" s="14">
        <f>SUMIFS('Tank Fuels'!$F:$F,'Tank Fuels'!$B:$B,$B15,'Tank Fuels'!$D:$D,$N$8,'Tank Fuels'!$E:$E,P$9)</f>
        <v>0</v>
      </c>
      <c r="Q15" s="14">
        <f>SUMIFS('Tank Fuels'!$F:$F,'Tank Fuels'!$B:$B,$B15,'Tank Fuels'!$D:$D,$N$8,'Tank Fuels'!$E:$E,Q$9)</f>
        <v>0</v>
      </c>
      <c r="R15" s="14">
        <f>SUMIFS('Tank Fuels'!$F:$F,'Tank Fuels'!$B:$B,$B15,'Tank Fuels'!$D:$D,$N$8,'Tank Fuels'!$E:$E,R$9)</f>
        <v>0</v>
      </c>
      <c r="S15" s="14">
        <f>SUMIFS('Tank Fuels'!$F:$F,'Tank Fuels'!$B:$B,$B15,'Tank Fuels'!$D:$D,$S$8,'Tank Fuels'!$E:$E,S$9)</f>
        <v>0</v>
      </c>
      <c r="T15" s="14">
        <f>SUMIFS('Tank Fuels'!$F:$F,'Tank Fuels'!$B:$B,$B15,'Tank Fuels'!$D:$D,$S$8,'Tank Fuels'!$E:$E,T$9)</f>
        <v>0</v>
      </c>
      <c r="U15" s="14">
        <f>SUMIFS('Tank Fuels'!$F:$F,'Tank Fuels'!$B:$B,$B15,'Tank Fuels'!$D:$D,$S$8,'Tank Fuels'!$E:$E,U$9)</f>
        <v>0</v>
      </c>
      <c r="V15" s="14">
        <f>SUMIFS('Tank Fuels'!$F:$F,'Tank Fuels'!$B:$B,$B15,'Tank Fuels'!$D:$D,$S$8,'Tank Fuels'!$E:$E,V$9)</f>
        <v>0</v>
      </c>
      <c r="W15" s="14">
        <f>SUMIFS('Tank Fuels'!$F:$F,'Tank Fuels'!$B:$B,$B15,'Tank Fuels'!$D:$D,$S$8,'Tank Fuels'!$E:$E,W$9)</f>
        <v>0</v>
      </c>
      <c r="X15" s="15">
        <f>D15/1000*'Factors and Sources'!$C$6/1000</f>
        <v>0</v>
      </c>
      <c r="Y15" s="16">
        <f>E15/1000*'Factors and Sources'!$C$6/1000</f>
        <v>0</v>
      </c>
      <c r="Z15" s="16">
        <f>F15/1000*'Factors and Sources'!$C$6/1000</f>
        <v>0</v>
      </c>
      <c r="AA15" s="16">
        <f>G15/1000*'Factors and Sources'!$C$6/1000</f>
        <v>0</v>
      </c>
      <c r="AB15" s="16">
        <f>H15/1000*'Factors and Sources'!$C$6/1000</f>
        <v>0</v>
      </c>
      <c r="AC15" s="17">
        <f>I15/10*'Factors and Sources'!$C$7/1000</f>
        <v>0</v>
      </c>
      <c r="AD15" s="17">
        <f>J15/10*'Factors and Sources'!$C$7/1000</f>
        <v>0</v>
      </c>
      <c r="AE15" s="17">
        <f>K15/10*'Factors and Sources'!$C$7/1000</f>
        <v>0</v>
      </c>
      <c r="AF15" s="17">
        <f>L15/10*'Factors and Sources'!$C$7/1000</f>
        <v>0</v>
      </c>
      <c r="AG15" s="17">
        <f>M15/10*'Factors and Sources'!$C$7/1000</f>
        <v>0</v>
      </c>
      <c r="AH15" s="17">
        <f>N15*'Factors and Sources'!$C$8/1000</f>
        <v>0</v>
      </c>
      <c r="AI15" s="17">
        <f>O15*'Factors and Sources'!$C$8/1000</f>
        <v>0</v>
      </c>
      <c r="AJ15" s="17">
        <f>P15*'Factors and Sources'!$C$8/1000</f>
        <v>0</v>
      </c>
      <c r="AK15" s="17">
        <f>Q15*'Factors and Sources'!$C$8/1000</f>
        <v>0</v>
      </c>
      <c r="AL15" s="17">
        <f>R15*'Factors and Sources'!$C$8/1000</f>
        <v>0</v>
      </c>
      <c r="AM15" s="18">
        <f>S15*'Factors and Sources'!$C$9/1000</f>
        <v>0</v>
      </c>
      <c r="AN15" s="18">
        <f>T15*'Factors and Sources'!$C$9/1000</f>
        <v>0</v>
      </c>
      <c r="AO15" s="18">
        <f>U15*'Factors and Sources'!$C$9/1000</f>
        <v>0</v>
      </c>
      <c r="AP15" s="18">
        <f>V15*'Factors and Sources'!$C$9/1000</f>
        <v>0</v>
      </c>
      <c r="AQ15" s="18">
        <f>W15*'Factors and Sources'!$C$9/1000</f>
        <v>0</v>
      </c>
      <c r="AR15" s="17">
        <f t="shared" ref="AR15:AV15" si="12">X15+AC15+AH15+AM15</f>
        <v>0</v>
      </c>
      <c r="AS15" s="17">
        <f t="shared" si="12"/>
        <v>0</v>
      </c>
      <c r="AT15" s="17">
        <f t="shared" si="12"/>
        <v>0</v>
      </c>
      <c r="AU15" s="17">
        <f t="shared" si="12"/>
        <v>0</v>
      </c>
      <c r="AV15" s="17">
        <f t="shared" si="12"/>
        <v>0</v>
      </c>
      <c r="AW15" s="19" t="str">
        <f t="shared" si="1"/>
        <v/>
      </c>
      <c r="AX15" s="20">
        <f>SUMIFS('Electric Data'!$L:$L,'Electric Data'!$B:$B,$B15,'Electric Data'!$Q:$Q,AX$9)</f>
        <v>0</v>
      </c>
      <c r="AY15" s="20">
        <f>SUMIFS('Electric Data'!$L:$L,'Electric Data'!$B:$B,$B15,'Electric Data'!$Q:$Q,AY$9)</f>
        <v>0</v>
      </c>
      <c r="AZ15" s="20">
        <f>SUMIFS('Electric Data'!$L:$L,'Electric Data'!$B:$B,$B15,'Electric Data'!$Q:$Q,AZ$9)</f>
        <v>0</v>
      </c>
      <c r="BA15" s="20">
        <f>SUMIFS('Electric Data'!$L:$L,'Electric Data'!$B:$B,$B15,'Electric Data'!$Q:$Q,BA$9)</f>
        <v>0</v>
      </c>
      <c r="BB15" s="20">
        <f>SUMIFS('Electric Data'!$L:$L,'Electric Data'!$B:$B,$B15,'Electric Data'!$Q:$Q,BB$9)</f>
        <v>0</v>
      </c>
      <c r="BC15" s="21">
        <f>SUMIFS('Natural Gas Data'!$K:$K,'Natural Gas Data'!$B:$B,$B15,'Natural Gas Data'!$M:$M,BC$9)</f>
        <v>0</v>
      </c>
      <c r="BD15" s="21">
        <f>SUMIFS('Natural Gas Data'!$K:$K,'Natural Gas Data'!$B:$B,$B15,'Natural Gas Data'!$M:$M,BD$9)</f>
        <v>0</v>
      </c>
      <c r="BE15" s="21">
        <f>SUMIFS('Natural Gas Data'!$K:$K,'Natural Gas Data'!$B:$B,$B15,'Natural Gas Data'!$M:$M,BE$9)</f>
        <v>0</v>
      </c>
      <c r="BF15" s="21">
        <f>SUMIFS('Natural Gas Data'!$K:$K,'Natural Gas Data'!$B:$B,$B15,'Natural Gas Data'!$M:$M,BF$9)</f>
        <v>0</v>
      </c>
      <c r="BG15" s="21">
        <f>SUMIFS('Natural Gas Data'!$K:$K,'Natural Gas Data'!$B:$B,$B15,'Natural Gas Data'!$M:$M,BG$9)</f>
        <v>0</v>
      </c>
      <c r="BH15" s="22">
        <f>SUMIFS('Tank Fuels'!$G:$G,'Tank Fuels'!$B:$B,$B15,'Tank Fuels'!$D:$D,$BH$8,'Tank Fuels'!$E:$E,BH$9)</f>
        <v>0</v>
      </c>
      <c r="BI15" s="22">
        <f>SUMIFS('Tank Fuels'!$G:$G,'Tank Fuels'!$B:$B,$B15,'Tank Fuels'!$D:$D,$BH$8,'Tank Fuels'!$E:$E,BI$9)</f>
        <v>0</v>
      </c>
      <c r="BJ15" s="22">
        <f>SUMIFS('Tank Fuels'!$G:$G,'Tank Fuels'!$B:$B,$B15,'Tank Fuels'!$D:$D,$BH$8,'Tank Fuels'!$E:$E,BJ$9)</f>
        <v>0</v>
      </c>
      <c r="BK15" s="22">
        <f>SUMIFS('Tank Fuels'!$G:$G,'Tank Fuels'!$B:$B,$B15,'Tank Fuels'!$D:$D,$BH$8,'Tank Fuels'!$E:$E,BK$9)</f>
        <v>0</v>
      </c>
      <c r="BL15" s="22">
        <f>SUMIFS('Tank Fuels'!$G:$G,'Tank Fuels'!$B:$B,$B15,'Tank Fuels'!$D:$D,$BH$8,'Tank Fuels'!$E:$E,BL$9)</f>
        <v>0</v>
      </c>
      <c r="BM15" s="22">
        <f>SUMIFS('Tank Fuels'!G:G,'Tank Fuels'!B:B,'GHG Inventory'!B15,'Tank Fuels'!E:E,'GHG Inventory'!BM14,'Tank Fuels'!D:D,'GHG Inventory'!BM13)</f>
        <v>0</v>
      </c>
      <c r="BN15" s="22">
        <f>SUMIFS('Tank Fuels'!$G:$G,'Tank Fuels'!$B:$B,$B15,'Tank Fuels'!$D:$D,$BM$8,'Tank Fuels'!$E:$E,BN$9)</f>
        <v>0</v>
      </c>
      <c r="BO15" s="22">
        <f>SUMIFS('Tank Fuels'!$G:$G,'Tank Fuels'!$B:$B,$B15,'Tank Fuels'!$D:$D,$BM$8,'Tank Fuels'!$E:$E,BO$9)</f>
        <v>0</v>
      </c>
      <c r="BP15" s="22">
        <f>SUMIFS('Tank Fuels'!$G:$G,'Tank Fuels'!$B:$B,$B15,'Tank Fuels'!$D:$D,$BM$8,'Tank Fuels'!$E:$E,BP$9)</f>
        <v>0</v>
      </c>
      <c r="BQ15" s="22">
        <f>SUMIFS('Tank Fuels'!$G:$G,'Tank Fuels'!$B:$B,$B15,'Tank Fuels'!$D:$D,$BM$8,'Tank Fuels'!$E:$E,BQ$9)</f>
        <v>0</v>
      </c>
      <c r="BR15" s="23">
        <f t="shared" ref="BR15:BV15" si="13">AX15+BC15+BH15+BM15</f>
        <v>0</v>
      </c>
      <c r="BS15" s="23">
        <f t="shared" si="13"/>
        <v>0</v>
      </c>
      <c r="BT15" s="23">
        <f t="shared" si="13"/>
        <v>0</v>
      </c>
      <c r="BU15" s="23">
        <f t="shared" si="13"/>
        <v>0</v>
      </c>
      <c r="BV15" s="23">
        <f t="shared" si="13"/>
        <v>0</v>
      </c>
      <c r="BW15" s="24" t="str">
        <f t="shared" si="3"/>
        <v/>
      </c>
    </row>
    <row r="16" spans="1:75" ht="14.25" hidden="1" customHeight="1">
      <c r="B16" s="11"/>
      <c r="C16" s="12" t="e">
        <f>VLOOKUP(B16,'Facility Master List'!$B$6:$E$84,3,FALSE)</f>
        <v>#N/A</v>
      </c>
      <c r="D16" s="13">
        <f>SUMIFS('Electric Data'!$H:$H,'Electric Data'!$B:$B,$B16,'Electric Data'!$Q:$Q,D$9)</f>
        <v>0</v>
      </c>
      <c r="E16" s="13">
        <f>SUMIFS('Electric Data'!$H:$H,'Electric Data'!$B:$B,$B16,'Electric Data'!$Q:$Q,E$9)</f>
        <v>0</v>
      </c>
      <c r="F16" s="13">
        <f>SUMIFS('Electric Data'!$H:$H,'Electric Data'!$B:$B,$B16,'Electric Data'!$Q:$Q,F$9)</f>
        <v>0</v>
      </c>
      <c r="G16" s="13">
        <f>SUMIFS('Electric Data'!$H:$H,'Electric Data'!$B:$B,$B16,'Electric Data'!$Q:$Q,G$9)</f>
        <v>0</v>
      </c>
      <c r="H16" s="13">
        <f>SUMIFS('Electric Data'!$H:$H,'Electric Data'!$B:$B,$B16,'Electric Data'!$Q:$Q,H$9)</f>
        <v>0</v>
      </c>
      <c r="I16" s="14">
        <f>SUMIFS('Natural Gas Data'!$H:$H,'Natural Gas Data'!$B:$B,$B16,'Natural Gas Data'!$M:$M,I$9)</f>
        <v>0</v>
      </c>
      <c r="J16" s="14">
        <f>SUMIFS('Natural Gas Data'!$H:$H,'Natural Gas Data'!$B:$B,$B16,'Natural Gas Data'!$M:$M,J$9)</f>
        <v>0</v>
      </c>
      <c r="K16" s="14">
        <f>SUMIFS('Natural Gas Data'!$H:$H,'Natural Gas Data'!$B:$B,$B16,'Natural Gas Data'!$M:$M,K$9)</f>
        <v>0</v>
      </c>
      <c r="L16" s="14">
        <f>SUMIFS('Natural Gas Data'!$H:$H,'Natural Gas Data'!$B:$B,$B16,'Natural Gas Data'!$M:$M,L$9)</f>
        <v>0</v>
      </c>
      <c r="M16" s="14">
        <f>SUMIFS('Natural Gas Data'!$H:$H,'Natural Gas Data'!$B:$B,$B16,'Natural Gas Data'!$M:$M,M$9)</f>
        <v>0</v>
      </c>
      <c r="N16" s="14">
        <f>SUMIFS('Tank Fuels'!$F:$F,'Tank Fuels'!$B:$B,$B16,'Tank Fuels'!$D:$D,$N$8,'Tank Fuels'!$E:$E,N$9)</f>
        <v>0</v>
      </c>
      <c r="O16" s="14">
        <f>SUMIFS('Tank Fuels'!$F:$F,'Tank Fuels'!$B:$B,$B16,'Tank Fuels'!$D:$D,$N$8,'Tank Fuels'!$E:$E,O$9)</f>
        <v>0</v>
      </c>
      <c r="P16" s="14">
        <f>SUMIFS('Tank Fuels'!$F:$F,'Tank Fuels'!$B:$B,$B16,'Tank Fuels'!$D:$D,$N$8,'Tank Fuels'!$E:$E,P$9)</f>
        <v>0</v>
      </c>
      <c r="Q16" s="14">
        <f>SUMIFS('Tank Fuels'!$F:$F,'Tank Fuels'!$B:$B,$B16,'Tank Fuels'!$D:$D,$N$8,'Tank Fuels'!$E:$E,Q$9)</f>
        <v>0</v>
      </c>
      <c r="R16" s="14">
        <f>SUMIFS('Tank Fuels'!$F:$F,'Tank Fuels'!$B:$B,$B16,'Tank Fuels'!$D:$D,$N$8,'Tank Fuels'!$E:$E,R$9)</f>
        <v>0</v>
      </c>
      <c r="S16" s="14">
        <f>SUMIFS('Tank Fuels'!$F:$F,'Tank Fuels'!$B:$B,$B16,'Tank Fuels'!$D:$D,$S$8,'Tank Fuels'!$E:$E,S$9)</f>
        <v>0</v>
      </c>
      <c r="T16" s="14">
        <f>SUMIFS('Tank Fuels'!$F:$F,'Tank Fuels'!$B:$B,$B16,'Tank Fuels'!$D:$D,$S$8,'Tank Fuels'!$E:$E,T$9)</f>
        <v>0</v>
      </c>
      <c r="U16" s="14">
        <f>SUMIFS('Tank Fuels'!$F:$F,'Tank Fuels'!$B:$B,$B16,'Tank Fuels'!$D:$D,$S$8,'Tank Fuels'!$E:$E,U$9)</f>
        <v>0</v>
      </c>
      <c r="V16" s="14">
        <f>SUMIFS('Tank Fuels'!$F:$F,'Tank Fuels'!$B:$B,$B16,'Tank Fuels'!$D:$D,$S$8,'Tank Fuels'!$E:$E,V$9)</f>
        <v>0</v>
      </c>
      <c r="W16" s="14">
        <f>SUMIFS('Tank Fuels'!$F:$F,'Tank Fuels'!$B:$B,$B16,'Tank Fuels'!$D:$D,$S$8,'Tank Fuels'!$E:$E,W$9)</f>
        <v>0</v>
      </c>
      <c r="X16" s="15">
        <f>D16/1000*'Factors and Sources'!$C$6/1000</f>
        <v>0</v>
      </c>
      <c r="Y16" s="16">
        <f>E16/1000*'Factors and Sources'!$C$6/1000</f>
        <v>0</v>
      </c>
      <c r="Z16" s="16">
        <f>F16/1000*'Factors and Sources'!$C$6/1000</f>
        <v>0</v>
      </c>
      <c r="AA16" s="16">
        <f>G16/1000*'Factors and Sources'!$C$6/1000</f>
        <v>0</v>
      </c>
      <c r="AB16" s="16">
        <f>H16/1000*'Factors and Sources'!$C$6/1000</f>
        <v>0</v>
      </c>
      <c r="AC16" s="17">
        <f>I16/10*'Factors and Sources'!$C$7/1000</f>
        <v>0</v>
      </c>
      <c r="AD16" s="17">
        <f>J16/10*'Factors and Sources'!$C$7/1000</f>
        <v>0</v>
      </c>
      <c r="AE16" s="17">
        <f>K16/10*'Factors and Sources'!$C$7/1000</f>
        <v>0</v>
      </c>
      <c r="AF16" s="17">
        <f>L16/10*'Factors and Sources'!$C$7/1000</f>
        <v>0</v>
      </c>
      <c r="AG16" s="17">
        <f>M16/10*'Factors and Sources'!$C$7/1000</f>
        <v>0</v>
      </c>
      <c r="AH16" s="17">
        <f>N16*'Factors and Sources'!$C$8/1000</f>
        <v>0</v>
      </c>
      <c r="AI16" s="17">
        <f>O16*'Factors and Sources'!$C$8/1000</f>
        <v>0</v>
      </c>
      <c r="AJ16" s="17">
        <f>P16*'Factors and Sources'!$C$8/1000</f>
        <v>0</v>
      </c>
      <c r="AK16" s="17">
        <f>Q16*'Factors and Sources'!$C$8/1000</f>
        <v>0</v>
      </c>
      <c r="AL16" s="17">
        <f>R16*'Factors and Sources'!$C$8/1000</f>
        <v>0</v>
      </c>
      <c r="AM16" s="18">
        <f>S16*'Factors and Sources'!$C$9/1000</f>
        <v>0</v>
      </c>
      <c r="AN16" s="18">
        <f>T16*'Factors and Sources'!$C$9/1000</f>
        <v>0</v>
      </c>
      <c r="AO16" s="18">
        <f>U16*'Factors and Sources'!$C$9/1000</f>
        <v>0</v>
      </c>
      <c r="AP16" s="18">
        <f>V16*'Factors and Sources'!$C$9/1000</f>
        <v>0</v>
      </c>
      <c r="AQ16" s="18">
        <f>W16*'Factors and Sources'!$C$9/1000</f>
        <v>0</v>
      </c>
      <c r="AR16" s="17">
        <f t="shared" ref="AR16:AV16" si="14">X16+AC16+AH16+AM16</f>
        <v>0</v>
      </c>
      <c r="AS16" s="17">
        <f t="shared" si="14"/>
        <v>0</v>
      </c>
      <c r="AT16" s="17">
        <f t="shared" si="14"/>
        <v>0</v>
      </c>
      <c r="AU16" s="17">
        <f t="shared" si="14"/>
        <v>0</v>
      </c>
      <c r="AV16" s="17">
        <f t="shared" si="14"/>
        <v>0</v>
      </c>
      <c r="AW16" s="19" t="str">
        <f t="shared" si="1"/>
        <v/>
      </c>
      <c r="AX16" s="20">
        <f>SUMIFS('Electric Data'!$L:$L,'Electric Data'!$B:$B,$B16,'Electric Data'!$Q:$Q,AX$9)</f>
        <v>0</v>
      </c>
      <c r="AY16" s="20">
        <f>SUMIFS('Electric Data'!$L:$L,'Electric Data'!$B:$B,$B16,'Electric Data'!$Q:$Q,AY$9)</f>
        <v>0</v>
      </c>
      <c r="AZ16" s="20">
        <f>SUMIFS('Electric Data'!$L:$L,'Electric Data'!$B:$B,$B16,'Electric Data'!$Q:$Q,AZ$9)</f>
        <v>0</v>
      </c>
      <c r="BA16" s="20">
        <f>SUMIFS('Electric Data'!$L:$L,'Electric Data'!$B:$B,$B16,'Electric Data'!$Q:$Q,BA$9)</f>
        <v>0</v>
      </c>
      <c r="BB16" s="20">
        <f>SUMIFS('Electric Data'!$L:$L,'Electric Data'!$B:$B,$B16,'Electric Data'!$Q:$Q,BB$9)</f>
        <v>0</v>
      </c>
      <c r="BC16" s="21">
        <f>SUMIFS('Natural Gas Data'!$K:$K,'Natural Gas Data'!$B:$B,$B16,'Natural Gas Data'!$M:$M,BC$9)</f>
        <v>0</v>
      </c>
      <c r="BD16" s="21">
        <f>SUMIFS('Natural Gas Data'!$K:$K,'Natural Gas Data'!$B:$B,$B16,'Natural Gas Data'!$M:$M,BD$9)</f>
        <v>0</v>
      </c>
      <c r="BE16" s="21">
        <f>SUMIFS('Natural Gas Data'!$K:$K,'Natural Gas Data'!$B:$B,$B16,'Natural Gas Data'!$M:$M,BE$9)</f>
        <v>0</v>
      </c>
      <c r="BF16" s="21">
        <f>SUMIFS('Natural Gas Data'!$K:$K,'Natural Gas Data'!$B:$B,$B16,'Natural Gas Data'!$M:$M,BF$9)</f>
        <v>0</v>
      </c>
      <c r="BG16" s="21">
        <f>SUMIFS('Natural Gas Data'!$K:$K,'Natural Gas Data'!$B:$B,$B16,'Natural Gas Data'!$M:$M,BG$9)</f>
        <v>0</v>
      </c>
      <c r="BH16" s="22">
        <f>SUMIFS('Tank Fuels'!$G:$G,'Tank Fuels'!$B:$B,$B16,'Tank Fuels'!$D:$D,$BH$8,'Tank Fuels'!$E:$E,BH$9)</f>
        <v>0</v>
      </c>
      <c r="BI16" s="22">
        <f>SUMIFS('Tank Fuels'!$G:$G,'Tank Fuels'!$B:$B,$B16,'Tank Fuels'!$D:$D,$BH$8,'Tank Fuels'!$E:$E,BI$9)</f>
        <v>0</v>
      </c>
      <c r="BJ16" s="22">
        <f>SUMIFS('Tank Fuels'!$G:$G,'Tank Fuels'!$B:$B,$B16,'Tank Fuels'!$D:$D,$BH$8,'Tank Fuels'!$E:$E,BJ$9)</f>
        <v>0</v>
      </c>
      <c r="BK16" s="22">
        <f>SUMIFS('Tank Fuels'!$G:$G,'Tank Fuels'!$B:$B,$B16,'Tank Fuels'!$D:$D,$BH$8,'Tank Fuels'!$E:$E,BK$9)</f>
        <v>0</v>
      </c>
      <c r="BL16" s="22">
        <f>SUMIFS('Tank Fuels'!$G:$G,'Tank Fuels'!$B:$B,$B16,'Tank Fuels'!$D:$D,$BH$8,'Tank Fuels'!$E:$E,BL$9)</f>
        <v>0</v>
      </c>
      <c r="BM16" s="22">
        <f>SUMIFS('Tank Fuels'!G:G,'Tank Fuels'!B:B,'GHG Inventory'!B16,'Tank Fuels'!E:E,'GHG Inventory'!BM15,'Tank Fuels'!D:D,'GHG Inventory'!BM14)</f>
        <v>0</v>
      </c>
      <c r="BN16" s="22">
        <f>SUMIFS('Tank Fuels'!$G:$G,'Tank Fuels'!$B:$B,$B16,'Tank Fuels'!$D:$D,$BM$8,'Tank Fuels'!$E:$E,BN$9)</f>
        <v>0</v>
      </c>
      <c r="BO16" s="22">
        <f>SUMIFS('Tank Fuels'!$G:$G,'Tank Fuels'!$B:$B,$B16,'Tank Fuels'!$D:$D,$BM$8,'Tank Fuels'!$E:$E,BO$9)</f>
        <v>0</v>
      </c>
      <c r="BP16" s="22">
        <f>SUMIFS('Tank Fuels'!$G:$G,'Tank Fuels'!$B:$B,$B16,'Tank Fuels'!$D:$D,$BM$8,'Tank Fuels'!$E:$E,BP$9)</f>
        <v>0</v>
      </c>
      <c r="BQ16" s="22">
        <f>SUMIFS('Tank Fuels'!$G:$G,'Tank Fuels'!$B:$B,$B16,'Tank Fuels'!$D:$D,$BM$8,'Tank Fuels'!$E:$E,BQ$9)</f>
        <v>0</v>
      </c>
      <c r="BR16" s="23">
        <f t="shared" ref="BR16:BV16" si="15">AX16+BC16+BH16+BM16</f>
        <v>0</v>
      </c>
      <c r="BS16" s="23">
        <f t="shared" si="15"/>
        <v>0</v>
      </c>
      <c r="BT16" s="23">
        <f t="shared" si="15"/>
        <v>0</v>
      </c>
      <c r="BU16" s="23">
        <f t="shared" si="15"/>
        <v>0</v>
      </c>
      <c r="BV16" s="23">
        <f t="shared" si="15"/>
        <v>0</v>
      </c>
      <c r="BW16" s="24" t="str">
        <f t="shared" si="3"/>
        <v/>
      </c>
    </row>
    <row r="17" spans="1:75" ht="14.25" hidden="1" customHeight="1">
      <c r="B17" s="11"/>
      <c r="C17" s="12" t="e">
        <f>VLOOKUP(B17,'Facility Master List'!$B$6:$E$84,3,FALSE)</f>
        <v>#N/A</v>
      </c>
      <c r="D17" s="13">
        <f>SUMIFS('Electric Data'!$H:$H,'Electric Data'!$B:$B,$B17,'Electric Data'!$Q:$Q,D$9)</f>
        <v>0</v>
      </c>
      <c r="E17" s="13">
        <f>SUMIFS('Electric Data'!$H:$H,'Electric Data'!$B:$B,$B17,'Electric Data'!$Q:$Q,E$9)</f>
        <v>0</v>
      </c>
      <c r="F17" s="13">
        <f>SUMIFS('Electric Data'!$H:$H,'Electric Data'!$B:$B,$B17,'Electric Data'!$Q:$Q,F$9)</f>
        <v>0</v>
      </c>
      <c r="G17" s="13">
        <f>SUMIFS('Electric Data'!$H:$H,'Electric Data'!$B:$B,$B17,'Electric Data'!$Q:$Q,G$9)</f>
        <v>0</v>
      </c>
      <c r="H17" s="13">
        <f>SUMIFS('Electric Data'!$H:$H,'Electric Data'!$B:$B,$B17,'Electric Data'!$Q:$Q,H$9)</f>
        <v>0</v>
      </c>
      <c r="I17" s="14">
        <f>SUMIFS('Natural Gas Data'!$H:$H,'Natural Gas Data'!$B:$B,$B17,'Natural Gas Data'!$M:$M,I$9)</f>
        <v>0</v>
      </c>
      <c r="J17" s="14">
        <f>SUMIFS('Natural Gas Data'!$H:$H,'Natural Gas Data'!$B:$B,$B17,'Natural Gas Data'!$M:$M,J$9)</f>
        <v>0</v>
      </c>
      <c r="K17" s="14">
        <f>SUMIFS('Natural Gas Data'!$H:$H,'Natural Gas Data'!$B:$B,$B17,'Natural Gas Data'!$M:$M,K$9)</f>
        <v>0</v>
      </c>
      <c r="L17" s="14">
        <f>SUMIFS('Natural Gas Data'!$H:$H,'Natural Gas Data'!$B:$B,$B17,'Natural Gas Data'!$M:$M,L$9)</f>
        <v>0</v>
      </c>
      <c r="M17" s="14">
        <f>SUMIFS('Natural Gas Data'!$H:$H,'Natural Gas Data'!$B:$B,$B17,'Natural Gas Data'!$M:$M,M$9)</f>
        <v>0</v>
      </c>
      <c r="N17" s="14">
        <f>SUMIFS('Tank Fuels'!$F:$F,'Tank Fuels'!$B:$B,$B17,'Tank Fuels'!$D:$D,$N$8,'Tank Fuels'!$E:$E,N$9)</f>
        <v>0</v>
      </c>
      <c r="O17" s="14">
        <f>SUMIFS('Tank Fuels'!$F:$F,'Tank Fuels'!$B:$B,$B17,'Tank Fuels'!$D:$D,$N$8,'Tank Fuels'!$E:$E,O$9)</f>
        <v>0</v>
      </c>
      <c r="P17" s="14">
        <f>SUMIFS('Tank Fuels'!$F:$F,'Tank Fuels'!$B:$B,$B17,'Tank Fuels'!$D:$D,$N$8,'Tank Fuels'!$E:$E,P$9)</f>
        <v>0</v>
      </c>
      <c r="Q17" s="14">
        <f>SUMIFS('Tank Fuels'!$F:$F,'Tank Fuels'!$B:$B,$B17,'Tank Fuels'!$D:$D,$N$8,'Tank Fuels'!$E:$E,Q$9)</f>
        <v>0</v>
      </c>
      <c r="R17" s="14">
        <f>SUMIFS('Tank Fuels'!$F:$F,'Tank Fuels'!$B:$B,$B17,'Tank Fuels'!$D:$D,$N$8,'Tank Fuels'!$E:$E,R$9)</f>
        <v>0</v>
      </c>
      <c r="S17" s="14">
        <f>SUMIFS('Tank Fuels'!$F:$F,'Tank Fuels'!$B:$B,$B17,'Tank Fuels'!$D:$D,$S$8,'Tank Fuels'!$E:$E,S$9)</f>
        <v>0</v>
      </c>
      <c r="T17" s="14">
        <f>SUMIFS('Tank Fuels'!$F:$F,'Tank Fuels'!$B:$B,$B17,'Tank Fuels'!$D:$D,$S$8,'Tank Fuels'!$E:$E,T$9)</f>
        <v>0</v>
      </c>
      <c r="U17" s="14">
        <f>SUMIFS('Tank Fuels'!$F:$F,'Tank Fuels'!$B:$B,$B17,'Tank Fuels'!$D:$D,$S$8,'Tank Fuels'!$E:$E,U$9)</f>
        <v>0</v>
      </c>
      <c r="V17" s="14">
        <f>SUMIFS('Tank Fuels'!$F:$F,'Tank Fuels'!$B:$B,$B17,'Tank Fuels'!$D:$D,$S$8,'Tank Fuels'!$E:$E,V$9)</f>
        <v>0</v>
      </c>
      <c r="W17" s="14">
        <f>SUMIFS('Tank Fuels'!$F:$F,'Tank Fuels'!$B:$B,$B17,'Tank Fuels'!$D:$D,$S$8,'Tank Fuels'!$E:$E,W$9)</f>
        <v>0</v>
      </c>
      <c r="X17" s="15">
        <f>D17/1000*'Factors and Sources'!$C$6/1000</f>
        <v>0</v>
      </c>
      <c r="Y17" s="16">
        <f>E17/1000*'Factors and Sources'!$C$6/1000</f>
        <v>0</v>
      </c>
      <c r="Z17" s="16">
        <f>F17/1000*'Factors and Sources'!$C$6/1000</f>
        <v>0</v>
      </c>
      <c r="AA17" s="16">
        <f>G17/1000*'Factors and Sources'!$C$6/1000</f>
        <v>0</v>
      </c>
      <c r="AB17" s="16">
        <f>H17/1000*'Factors and Sources'!$C$6/1000</f>
        <v>0</v>
      </c>
      <c r="AC17" s="17">
        <f>I17/10*'Factors and Sources'!$C$7/1000</f>
        <v>0</v>
      </c>
      <c r="AD17" s="17">
        <f>J17/10*'Factors and Sources'!$C$7/1000</f>
        <v>0</v>
      </c>
      <c r="AE17" s="17">
        <f>K17/10*'Factors and Sources'!$C$7/1000</f>
        <v>0</v>
      </c>
      <c r="AF17" s="17">
        <f>L17/10*'Factors and Sources'!$C$7/1000</f>
        <v>0</v>
      </c>
      <c r="AG17" s="17">
        <f>M17/10*'Factors and Sources'!$C$7/1000</f>
        <v>0</v>
      </c>
      <c r="AH17" s="17">
        <f>N17*'Factors and Sources'!$C$8/1000</f>
        <v>0</v>
      </c>
      <c r="AI17" s="17">
        <f>O17*'Factors and Sources'!$C$8/1000</f>
        <v>0</v>
      </c>
      <c r="AJ17" s="17">
        <f>P17*'Factors and Sources'!$C$8/1000</f>
        <v>0</v>
      </c>
      <c r="AK17" s="17">
        <f>Q17*'Factors and Sources'!$C$8/1000</f>
        <v>0</v>
      </c>
      <c r="AL17" s="17">
        <f>R17*'Factors and Sources'!$C$8/1000</f>
        <v>0</v>
      </c>
      <c r="AM17" s="18">
        <f>S17*'Factors and Sources'!$C$9/1000</f>
        <v>0</v>
      </c>
      <c r="AN17" s="18">
        <f>T17*'Factors and Sources'!$C$9/1000</f>
        <v>0</v>
      </c>
      <c r="AO17" s="18">
        <f>U17*'Factors and Sources'!$C$9/1000</f>
        <v>0</v>
      </c>
      <c r="AP17" s="18">
        <f>V17*'Factors and Sources'!$C$9/1000</f>
        <v>0</v>
      </c>
      <c r="AQ17" s="18">
        <f>W17*'Factors and Sources'!$C$9/1000</f>
        <v>0</v>
      </c>
      <c r="AR17" s="17">
        <f t="shared" ref="AR17:AV17" si="16">X17+AC17+AH17+AM17</f>
        <v>0</v>
      </c>
      <c r="AS17" s="17">
        <f t="shared" si="16"/>
        <v>0</v>
      </c>
      <c r="AT17" s="17">
        <f t="shared" si="16"/>
        <v>0</v>
      </c>
      <c r="AU17" s="17">
        <f t="shared" si="16"/>
        <v>0</v>
      </c>
      <c r="AV17" s="17">
        <f t="shared" si="16"/>
        <v>0</v>
      </c>
      <c r="AW17" s="19" t="str">
        <f t="shared" si="1"/>
        <v/>
      </c>
      <c r="AX17" s="20">
        <f>SUMIFS('Electric Data'!$L:$L,'Electric Data'!$B:$B,$B17,'Electric Data'!$Q:$Q,AX$9)</f>
        <v>0</v>
      </c>
      <c r="AY17" s="20">
        <f>SUMIFS('Electric Data'!$L:$L,'Electric Data'!$B:$B,$B17,'Electric Data'!$Q:$Q,AY$9)</f>
        <v>0</v>
      </c>
      <c r="AZ17" s="20">
        <f>SUMIFS('Electric Data'!$L:$L,'Electric Data'!$B:$B,$B17,'Electric Data'!$Q:$Q,AZ$9)</f>
        <v>0</v>
      </c>
      <c r="BA17" s="20">
        <f>SUMIFS('Electric Data'!$L:$L,'Electric Data'!$B:$B,$B17,'Electric Data'!$Q:$Q,BA$9)</f>
        <v>0</v>
      </c>
      <c r="BB17" s="20">
        <f>SUMIFS('Electric Data'!$L:$L,'Electric Data'!$B:$B,$B17,'Electric Data'!$Q:$Q,BB$9)</f>
        <v>0</v>
      </c>
      <c r="BC17" s="21">
        <f>SUMIFS('Natural Gas Data'!$K:$K,'Natural Gas Data'!$B:$B,$B17,'Natural Gas Data'!$M:$M,BC$9)</f>
        <v>0</v>
      </c>
      <c r="BD17" s="21">
        <f>SUMIFS('Natural Gas Data'!$K:$K,'Natural Gas Data'!$B:$B,$B17,'Natural Gas Data'!$M:$M,BD$9)</f>
        <v>0</v>
      </c>
      <c r="BE17" s="21">
        <f>SUMIFS('Natural Gas Data'!$K:$K,'Natural Gas Data'!$B:$B,$B17,'Natural Gas Data'!$M:$M,BE$9)</f>
        <v>0</v>
      </c>
      <c r="BF17" s="21">
        <f>SUMIFS('Natural Gas Data'!$K:$K,'Natural Gas Data'!$B:$B,$B17,'Natural Gas Data'!$M:$M,BF$9)</f>
        <v>0</v>
      </c>
      <c r="BG17" s="21">
        <f>SUMIFS('Natural Gas Data'!$K:$K,'Natural Gas Data'!$B:$B,$B17,'Natural Gas Data'!$M:$M,BG$9)</f>
        <v>0</v>
      </c>
      <c r="BH17" s="22">
        <f>SUMIFS('Tank Fuels'!$G:$G,'Tank Fuels'!$B:$B,$B17,'Tank Fuels'!$D:$D,$BH$8,'Tank Fuels'!$E:$E,BH$9)</f>
        <v>0</v>
      </c>
      <c r="BI17" s="22">
        <f>SUMIFS('Tank Fuels'!$G:$G,'Tank Fuels'!$B:$B,$B17,'Tank Fuels'!$D:$D,$BH$8,'Tank Fuels'!$E:$E,BI$9)</f>
        <v>0</v>
      </c>
      <c r="BJ17" s="22">
        <f>SUMIFS('Tank Fuels'!$G:$G,'Tank Fuels'!$B:$B,$B17,'Tank Fuels'!$D:$D,$BH$8,'Tank Fuels'!$E:$E,BJ$9)</f>
        <v>0</v>
      </c>
      <c r="BK17" s="22">
        <f>SUMIFS('Tank Fuels'!$G:$G,'Tank Fuels'!$B:$B,$B17,'Tank Fuels'!$D:$D,$BH$8,'Tank Fuels'!$E:$E,BK$9)</f>
        <v>0</v>
      </c>
      <c r="BL17" s="22">
        <f>SUMIFS('Tank Fuels'!$G:$G,'Tank Fuels'!$B:$B,$B17,'Tank Fuels'!$D:$D,$BH$8,'Tank Fuels'!$E:$E,BL$9)</f>
        <v>0</v>
      </c>
      <c r="BM17" s="22">
        <f>SUMIFS('Tank Fuels'!G:G,'Tank Fuels'!B:B,'GHG Inventory'!B17,'Tank Fuels'!E:E,'GHG Inventory'!BM16,'Tank Fuels'!D:D,'GHG Inventory'!BM15)</f>
        <v>0</v>
      </c>
      <c r="BN17" s="22">
        <f>SUMIFS('Tank Fuels'!$G:$G,'Tank Fuels'!$B:$B,$B17,'Tank Fuels'!$D:$D,$BM$8,'Tank Fuels'!$E:$E,BN$9)</f>
        <v>0</v>
      </c>
      <c r="BO17" s="22">
        <f>SUMIFS('Tank Fuels'!$G:$G,'Tank Fuels'!$B:$B,$B17,'Tank Fuels'!$D:$D,$BM$8,'Tank Fuels'!$E:$E,BO$9)</f>
        <v>0</v>
      </c>
      <c r="BP17" s="22">
        <f>SUMIFS('Tank Fuels'!$G:$G,'Tank Fuels'!$B:$B,$B17,'Tank Fuels'!$D:$D,$BM$8,'Tank Fuels'!$E:$E,BP$9)</f>
        <v>0</v>
      </c>
      <c r="BQ17" s="22">
        <f>SUMIFS('Tank Fuels'!$G:$G,'Tank Fuels'!$B:$B,$B17,'Tank Fuels'!$D:$D,$BM$8,'Tank Fuels'!$E:$E,BQ$9)</f>
        <v>0</v>
      </c>
      <c r="BR17" s="23">
        <f t="shared" ref="BR17:BV17" si="17">AX17+BC17+BH17+BM17</f>
        <v>0</v>
      </c>
      <c r="BS17" s="23">
        <f t="shared" si="17"/>
        <v>0</v>
      </c>
      <c r="BT17" s="23">
        <f t="shared" si="17"/>
        <v>0</v>
      </c>
      <c r="BU17" s="23">
        <f t="shared" si="17"/>
        <v>0</v>
      </c>
      <c r="BV17" s="23">
        <f t="shared" si="17"/>
        <v>0</v>
      </c>
      <c r="BW17" s="24" t="str">
        <f t="shared" si="3"/>
        <v/>
      </c>
    </row>
    <row r="18" spans="1:75" ht="14.25" hidden="1" customHeight="1">
      <c r="B18" s="11"/>
      <c r="C18" s="12" t="e">
        <f>VLOOKUP(B18,'Facility Master List'!$B$6:$E$84,3,FALSE)</f>
        <v>#N/A</v>
      </c>
      <c r="D18" s="13">
        <f>SUMIFS('Electric Data'!$H:$H,'Electric Data'!$B:$B,$B18,'Electric Data'!$Q:$Q,D$9)</f>
        <v>0</v>
      </c>
      <c r="E18" s="13">
        <f>SUMIFS('Electric Data'!$H:$H,'Electric Data'!$B:$B,$B18,'Electric Data'!$Q:$Q,E$9)</f>
        <v>0</v>
      </c>
      <c r="F18" s="13">
        <f>SUMIFS('Electric Data'!$H:$H,'Electric Data'!$B:$B,$B18,'Electric Data'!$Q:$Q,F$9)</f>
        <v>0</v>
      </c>
      <c r="G18" s="13">
        <f>SUMIFS('Electric Data'!$H:$H,'Electric Data'!$B:$B,$B18,'Electric Data'!$Q:$Q,G$9)</f>
        <v>0</v>
      </c>
      <c r="H18" s="13">
        <f>SUMIFS('Electric Data'!$H:$H,'Electric Data'!$B:$B,$B18,'Electric Data'!$Q:$Q,H$9)</f>
        <v>0</v>
      </c>
      <c r="I18" s="14">
        <f>SUMIFS('Natural Gas Data'!$H:$H,'Natural Gas Data'!$B:$B,$B18,'Natural Gas Data'!$M:$M,I$9)</f>
        <v>0</v>
      </c>
      <c r="J18" s="14">
        <f>SUMIFS('Natural Gas Data'!$H:$H,'Natural Gas Data'!$B:$B,$B18,'Natural Gas Data'!$M:$M,J$9)</f>
        <v>0</v>
      </c>
      <c r="K18" s="14">
        <f>SUMIFS('Natural Gas Data'!$H:$H,'Natural Gas Data'!$B:$B,$B18,'Natural Gas Data'!$M:$M,K$9)</f>
        <v>0</v>
      </c>
      <c r="L18" s="14">
        <f>SUMIFS('Natural Gas Data'!$H:$H,'Natural Gas Data'!$B:$B,$B18,'Natural Gas Data'!$M:$M,L$9)</f>
        <v>0</v>
      </c>
      <c r="M18" s="14">
        <f>SUMIFS('Natural Gas Data'!$H:$H,'Natural Gas Data'!$B:$B,$B18,'Natural Gas Data'!$M:$M,M$9)</f>
        <v>0</v>
      </c>
      <c r="N18" s="14">
        <f>SUMIFS('Tank Fuels'!$F:$F,'Tank Fuels'!$B:$B,$B18,'Tank Fuels'!$D:$D,$N$8,'Tank Fuels'!$E:$E,N$9)</f>
        <v>0</v>
      </c>
      <c r="O18" s="14">
        <f>SUMIFS('Tank Fuels'!$F:$F,'Tank Fuels'!$B:$B,$B18,'Tank Fuels'!$D:$D,$N$8,'Tank Fuels'!$E:$E,O$9)</f>
        <v>0</v>
      </c>
      <c r="P18" s="14">
        <f>SUMIFS('Tank Fuels'!$F:$F,'Tank Fuels'!$B:$B,$B18,'Tank Fuels'!$D:$D,$N$8,'Tank Fuels'!$E:$E,P$9)</f>
        <v>0</v>
      </c>
      <c r="Q18" s="14">
        <f>SUMIFS('Tank Fuels'!$F:$F,'Tank Fuels'!$B:$B,$B18,'Tank Fuels'!$D:$D,$N$8,'Tank Fuels'!$E:$E,Q$9)</f>
        <v>0</v>
      </c>
      <c r="R18" s="14">
        <f>SUMIFS('Tank Fuels'!$F:$F,'Tank Fuels'!$B:$B,$B18,'Tank Fuels'!$D:$D,$N$8,'Tank Fuels'!$E:$E,R$9)</f>
        <v>0</v>
      </c>
      <c r="S18" s="14">
        <f>SUMIFS('Tank Fuels'!$F:$F,'Tank Fuels'!$B:$B,$B18,'Tank Fuels'!$D:$D,$S$8,'Tank Fuels'!$E:$E,S$9)</f>
        <v>0</v>
      </c>
      <c r="T18" s="14">
        <f>SUMIFS('Tank Fuels'!$F:$F,'Tank Fuels'!$B:$B,$B18,'Tank Fuels'!$D:$D,$S$8,'Tank Fuels'!$E:$E,T$9)</f>
        <v>0</v>
      </c>
      <c r="U18" s="14">
        <f>SUMIFS('Tank Fuels'!$F:$F,'Tank Fuels'!$B:$B,$B18,'Tank Fuels'!$D:$D,$S$8,'Tank Fuels'!$E:$E,U$9)</f>
        <v>0</v>
      </c>
      <c r="V18" s="14">
        <f>SUMIFS('Tank Fuels'!$F:$F,'Tank Fuels'!$B:$B,$B18,'Tank Fuels'!$D:$D,$S$8,'Tank Fuels'!$E:$E,V$9)</f>
        <v>0</v>
      </c>
      <c r="W18" s="14">
        <f>SUMIFS('Tank Fuels'!$F:$F,'Tank Fuels'!$B:$B,$B18,'Tank Fuels'!$D:$D,$S$8,'Tank Fuels'!$E:$E,W$9)</f>
        <v>0</v>
      </c>
      <c r="X18" s="15">
        <f>D18/1000*'Factors and Sources'!$C$6/1000</f>
        <v>0</v>
      </c>
      <c r="Y18" s="16">
        <f>E18/1000*'Factors and Sources'!$C$6/1000</f>
        <v>0</v>
      </c>
      <c r="Z18" s="16">
        <f>F18/1000*'Factors and Sources'!$C$6/1000</f>
        <v>0</v>
      </c>
      <c r="AA18" s="16">
        <f>G18/1000*'Factors and Sources'!$C$6/1000</f>
        <v>0</v>
      </c>
      <c r="AB18" s="16">
        <f>H18/1000*'Factors and Sources'!$C$6/1000</f>
        <v>0</v>
      </c>
      <c r="AC18" s="17">
        <f>I18/10*'Factors and Sources'!$C$7/1000</f>
        <v>0</v>
      </c>
      <c r="AD18" s="17">
        <f>J18/10*'Factors and Sources'!$C$7/1000</f>
        <v>0</v>
      </c>
      <c r="AE18" s="17">
        <f>K18/10*'Factors and Sources'!$C$7/1000</f>
        <v>0</v>
      </c>
      <c r="AF18" s="17">
        <f>L18/10*'Factors and Sources'!$C$7/1000</f>
        <v>0</v>
      </c>
      <c r="AG18" s="17">
        <f>M18/10*'Factors and Sources'!$C$7/1000</f>
        <v>0</v>
      </c>
      <c r="AH18" s="17">
        <f>N18*'Factors and Sources'!$C$8/1000</f>
        <v>0</v>
      </c>
      <c r="AI18" s="17">
        <f>O18*'Factors and Sources'!$C$8/1000</f>
        <v>0</v>
      </c>
      <c r="AJ18" s="17">
        <f>P18*'Factors and Sources'!$C$8/1000</f>
        <v>0</v>
      </c>
      <c r="AK18" s="17">
        <f>Q18*'Factors and Sources'!$C$8/1000</f>
        <v>0</v>
      </c>
      <c r="AL18" s="17">
        <f>R18*'Factors and Sources'!$C$8/1000</f>
        <v>0</v>
      </c>
      <c r="AM18" s="18">
        <f>S18*'Factors and Sources'!$C$9/1000</f>
        <v>0</v>
      </c>
      <c r="AN18" s="18">
        <f>T18*'Factors and Sources'!$C$9/1000</f>
        <v>0</v>
      </c>
      <c r="AO18" s="18">
        <f>U18*'Factors and Sources'!$C$9/1000</f>
        <v>0</v>
      </c>
      <c r="AP18" s="18">
        <f>V18*'Factors and Sources'!$C$9/1000</f>
        <v>0</v>
      </c>
      <c r="AQ18" s="18">
        <f>W18*'Factors and Sources'!$C$9/1000</f>
        <v>0</v>
      </c>
      <c r="AR18" s="17">
        <f t="shared" ref="AR18:AV18" si="18">X18+AC18+AH18+AM18</f>
        <v>0</v>
      </c>
      <c r="AS18" s="17">
        <f t="shared" si="18"/>
        <v>0</v>
      </c>
      <c r="AT18" s="17">
        <f t="shared" si="18"/>
        <v>0</v>
      </c>
      <c r="AU18" s="17">
        <f t="shared" si="18"/>
        <v>0</v>
      </c>
      <c r="AV18" s="17">
        <f t="shared" si="18"/>
        <v>0</v>
      </c>
      <c r="AW18" s="19" t="str">
        <f t="shared" si="1"/>
        <v/>
      </c>
      <c r="AX18" s="20">
        <f>SUMIFS('Electric Data'!$L:$L,'Electric Data'!$B:$B,$B18,'Electric Data'!$Q:$Q,AX$9)</f>
        <v>0</v>
      </c>
      <c r="AY18" s="20">
        <f>SUMIFS('Electric Data'!$L:$L,'Electric Data'!$B:$B,$B18,'Electric Data'!$Q:$Q,AY$9)</f>
        <v>0</v>
      </c>
      <c r="AZ18" s="20">
        <f>SUMIFS('Electric Data'!$L:$L,'Electric Data'!$B:$B,$B18,'Electric Data'!$Q:$Q,AZ$9)</f>
        <v>0</v>
      </c>
      <c r="BA18" s="20">
        <f>SUMIFS('Electric Data'!$L:$L,'Electric Data'!$B:$B,$B18,'Electric Data'!$Q:$Q,BA$9)</f>
        <v>0</v>
      </c>
      <c r="BB18" s="20">
        <f>SUMIFS('Electric Data'!$L:$L,'Electric Data'!$B:$B,$B18,'Electric Data'!$Q:$Q,BB$9)</f>
        <v>0</v>
      </c>
      <c r="BC18" s="21">
        <f>SUMIFS('Natural Gas Data'!$K:$K,'Natural Gas Data'!$B:$B,$B18,'Natural Gas Data'!$M:$M,BC$9)</f>
        <v>0</v>
      </c>
      <c r="BD18" s="21">
        <f>SUMIFS('Natural Gas Data'!$K:$K,'Natural Gas Data'!$B:$B,$B18,'Natural Gas Data'!$M:$M,BD$9)</f>
        <v>0</v>
      </c>
      <c r="BE18" s="21">
        <f>SUMIFS('Natural Gas Data'!$K:$K,'Natural Gas Data'!$B:$B,$B18,'Natural Gas Data'!$M:$M,BE$9)</f>
        <v>0</v>
      </c>
      <c r="BF18" s="21">
        <f>SUMIFS('Natural Gas Data'!$K:$K,'Natural Gas Data'!$B:$B,$B18,'Natural Gas Data'!$M:$M,BF$9)</f>
        <v>0</v>
      </c>
      <c r="BG18" s="21">
        <f>SUMIFS('Natural Gas Data'!$K:$K,'Natural Gas Data'!$B:$B,$B18,'Natural Gas Data'!$M:$M,BG$9)</f>
        <v>0</v>
      </c>
      <c r="BH18" s="22">
        <f>SUMIFS('Tank Fuels'!$G:$G,'Tank Fuels'!$B:$B,$B18,'Tank Fuels'!$D:$D,$BH$8,'Tank Fuels'!$E:$E,BH$9)</f>
        <v>0</v>
      </c>
      <c r="BI18" s="22">
        <f>SUMIFS('Tank Fuels'!$G:$G,'Tank Fuels'!$B:$B,$B18,'Tank Fuels'!$D:$D,$BH$8,'Tank Fuels'!$E:$E,BI$9)</f>
        <v>0</v>
      </c>
      <c r="BJ18" s="22">
        <f>SUMIFS('Tank Fuels'!$G:$G,'Tank Fuels'!$B:$B,$B18,'Tank Fuels'!$D:$D,$BH$8,'Tank Fuels'!$E:$E,BJ$9)</f>
        <v>0</v>
      </c>
      <c r="BK18" s="22">
        <f>SUMIFS('Tank Fuels'!$G:$G,'Tank Fuels'!$B:$B,$B18,'Tank Fuels'!$D:$D,$BH$8,'Tank Fuels'!$E:$E,BK$9)</f>
        <v>0</v>
      </c>
      <c r="BL18" s="22">
        <f>SUMIFS('Tank Fuels'!$G:$G,'Tank Fuels'!$B:$B,$B18,'Tank Fuels'!$D:$D,$BH$8,'Tank Fuels'!$E:$E,BL$9)</f>
        <v>0</v>
      </c>
      <c r="BM18" s="22">
        <f>SUMIFS('Tank Fuels'!G:G,'Tank Fuels'!B:B,'GHG Inventory'!B18,'Tank Fuels'!E:E,'GHG Inventory'!BM17,'Tank Fuels'!D:D,'GHG Inventory'!BM16)</f>
        <v>0</v>
      </c>
      <c r="BN18" s="22">
        <f>SUMIFS('Tank Fuels'!$G:$G,'Tank Fuels'!$B:$B,$B18,'Tank Fuels'!$D:$D,$BM$8,'Tank Fuels'!$E:$E,BN$9)</f>
        <v>0</v>
      </c>
      <c r="BO18" s="22">
        <f>SUMIFS('Tank Fuels'!$G:$G,'Tank Fuels'!$B:$B,$B18,'Tank Fuels'!$D:$D,$BM$8,'Tank Fuels'!$E:$E,BO$9)</f>
        <v>0</v>
      </c>
      <c r="BP18" s="22">
        <f>SUMIFS('Tank Fuels'!$G:$G,'Tank Fuels'!$B:$B,$B18,'Tank Fuels'!$D:$D,$BM$8,'Tank Fuels'!$E:$E,BP$9)</f>
        <v>0</v>
      </c>
      <c r="BQ18" s="22">
        <f>SUMIFS('Tank Fuels'!$G:$G,'Tank Fuels'!$B:$B,$B18,'Tank Fuels'!$D:$D,$BM$8,'Tank Fuels'!$E:$E,BQ$9)</f>
        <v>0</v>
      </c>
      <c r="BR18" s="23">
        <f t="shared" ref="BR18:BV18" si="19">AX18+BC18+BH18+BM18</f>
        <v>0</v>
      </c>
      <c r="BS18" s="23">
        <f t="shared" si="19"/>
        <v>0</v>
      </c>
      <c r="BT18" s="23">
        <f t="shared" si="19"/>
        <v>0</v>
      </c>
      <c r="BU18" s="23">
        <f t="shared" si="19"/>
        <v>0</v>
      </c>
      <c r="BV18" s="23">
        <f t="shared" si="19"/>
        <v>0</v>
      </c>
      <c r="BW18" s="24" t="str">
        <f t="shared" si="3"/>
        <v/>
      </c>
    </row>
    <row r="19" spans="1:75" ht="14.25" hidden="1" customHeight="1">
      <c r="B19" s="11"/>
      <c r="C19" s="12" t="e">
        <f>VLOOKUP(B19,'Facility Master List'!$B$6:$E$84,3,FALSE)</f>
        <v>#N/A</v>
      </c>
      <c r="D19" s="13">
        <f>SUMIFS('Electric Data'!$H:$H,'Electric Data'!$B:$B,$B19,'Electric Data'!$Q:$Q,D$9)</f>
        <v>0</v>
      </c>
      <c r="E19" s="13">
        <f>SUMIFS('Electric Data'!$H:$H,'Electric Data'!$B:$B,$B19,'Electric Data'!$Q:$Q,E$9)</f>
        <v>0</v>
      </c>
      <c r="F19" s="13">
        <f>SUMIFS('Electric Data'!$H:$H,'Electric Data'!$B:$B,$B19,'Electric Data'!$Q:$Q,F$9)</f>
        <v>0</v>
      </c>
      <c r="G19" s="13">
        <f>SUMIFS('Electric Data'!$H:$H,'Electric Data'!$B:$B,$B19,'Electric Data'!$Q:$Q,G$9)</f>
        <v>0</v>
      </c>
      <c r="H19" s="13">
        <f>SUMIFS('Electric Data'!$H:$H,'Electric Data'!$B:$B,$B19,'Electric Data'!$Q:$Q,H$9)</f>
        <v>0</v>
      </c>
      <c r="I19" s="14">
        <f>SUMIFS('Natural Gas Data'!$H:$H,'Natural Gas Data'!$B:$B,$B19,'Natural Gas Data'!$M:$M,I$9)</f>
        <v>0</v>
      </c>
      <c r="J19" s="14">
        <f>SUMIFS('Natural Gas Data'!$H:$H,'Natural Gas Data'!$B:$B,$B19,'Natural Gas Data'!$M:$M,J$9)</f>
        <v>0</v>
      </c>
      <c r="K19" s="14">
        <f>SUMIFS('Natural Gas Data'!$H:$H,'Natural Gas Data'!$B:$B,$B19,'Natural Gas Data'!$M:$M,K$9)</f>
        <v>0</v>
      </c>
      <c r="L19" s="14">
        <f>SUMIFS('Natural Gas Data'!$H:$H,'Natural Gas Data'!$B:$B,$B19,'Natural Gas Data'!$M:$M,L$9)</f>
        <v>0</v>
      </c>
      <c r="M19" s="14">
        <f>SUMIFS('Natural Gas Data'!$H:$H,'Natural Gas Data'!$B:$B,$B19,'Natural Gas Data'!$M:$M,M$9)</f>
        <v>0</v>
      </c>
      <c r="N19" s="14">
        <f>SUMIFS('Tank Fuels'!$F:$F,'Tank Fuels'!$B:$B,$B19,'Tank Fuels'!$D:$D,$N$8,'Tank Fuels'!$E:$E,N$9)</f>
        <v>0</v>
      </c>
      <c r="O19" s="14">
        <f>SUMIFS('Tank Fuels'!$F:$F,'Tank Fuels'!$B:$B,$B19,'Tank Fuels'!$D:$D,$N$8,'Tank Fuels'!$E:$E,O$9)</f>
        <v>0</v>
      </c>
      <c r="P19" s="14">
        <f>SUMIFS('Tank Fuels'!$F:$F,'Tank Fuels'!$B:$B,$B19,'Tank Fuels'!$D:$D,$N$8,'Tank Fuels'!$E:$E,P$9)</f>
        <v>0</v>
      </c>
      <c r="Q19" s="14">
        <f>SUMIFS('Tank Fuels'!$F:$F,'Tank Fuels'!$B:$B,$B19,'Tank Fuels'!$D:$D,$N$8,'Tank Fuels'!$E:$E,Q$9)</f>
        <v>0</v>
      </c>
      <c r="R19" s="14">
        <f>SUMIFS('Tank Fuels'!$F:$F,'Tank Fuels'!$B:$B,$B19,'Tank Fuels'!$D:$D,$N$8,'Tank Fuels'!$E:$E,R$9)</f>
        <v>0</v>
      </c>
      <c r="S19" s="14">
        <f>SUMIFS('Tank Fuels'!$F:$F,'Tank Fuels'!$B:$B,$B19,'Tank Fuels'!$D:$D,$S$8,'Tank Fuels'!$E:$E,S$9)</f>
        <v>0</v>
      </c>
      <c r="T19" s="14">
        <f>SUMIFS('Tank Fuels'!$F:$F,'Tank Fuels'!$B:$B,$B19,'Tank Fuels'!$D:$D,$S$8,'Tank Fuels'!$E:$E,T$9)</f>
        <v>0</v>
      </c>
      <c r="U19" s="14">
        <f>SUMIFS('Tank Fuels'!$F:$F,'Tank Fuels'!$B:$B,$B19,'Tank Fuels'!$D:$D,$S$8,'Tank Fuels'!$E:$E,U$9)</f>
        <v>0</v>
      </c>
      <c r="V19" s="14">
        <f>SUMIFS('Tank Fuels'!$F:$F,'Tank Fuels'!$B:$B,$B19,'Tank Fuels'!$D:$D,$S$8,'Tank Fuels'!$E:$E,V$9)</f>
        <v>0</v>
      </c>
      <c r="W19" s="14">
        <f>SUMIFS('Tank Fuels'!$F:$F,'Tank Fuels'!$B:$B,$B19,'Tank Fuels'!$D:$D,$S$8,'Tank Fuels'!$E:$E,W$9)</f>
        <v>0</v>
      </c>
      <c r="X19" s="15">
        <f>D19/1000*'Factors and Sources'!$C$6/1000</f>
        <v>0</v>
      </c>
      <c r="Y19" s="16">
        <f>E19/1000*'Factors and Sources'!$C$6/1000</f>
        <v>0</v>
      </c>
      <c r="Z19" s="16">
        <f>F19/1000*'Factors and Sources'!$C$6/1000</f>
        <v>0</v>
      </c>
      <c r="AA19" s="16">
        <f>G19/1000*'Factors and Sources'!$C$6/1000</f>
        <v>0</v>
      </c>
      <c r="AB19" s="16">
        <f>H19/1000*'Factors and Sources'!$C$6/1000</f>
        <v>0</v>
      </c>
      <c r="AC19" s="17">
        <f>I19/10*'Factors and Sources'!$C$7/1000</f>
        <v>0</v>
      </c>
      <c r="AD19" s="17">
        <f>J19/10*'Factors and Sources'!$C$7/1000</f>
        <v>0</v>
      </c>
      <c r="AE19" s="17">
        <f>K19/10*'Factors and Sources'!$C$7/1000</f>
        <v>0</v>
      </c>
      <c r="AF19" s="17">
        <f>L19/10*'Factors and Sources'!$C$7/1000</f>
        <v>0</v>
      </c>
      <c r="AG19" s="17">
        <f>M19/10*'Factors and Sources'!$C$7/1000</f>
        <v>0</v>
      </c>
      <c r="AH19" s="17">
        <f>N19*'Factors and Sources'!$C$8/1000</f>
        <v>0</v>
      </c>
      <c r="AI19" s="17">
        <f>O19*'Factors and Sources'!$C$8/1000</f>
        <v>0</v>
      </c>
      <c r="AJ19" s="17">
        <f>P19*'Factors and Sources'!$C$8/1000</f>
        <v>0</v>
      </c>
      <c r="AK19" s="17">
        <f>Q19*'Factors and Sources'!$C$8/1000</f>
        <v>0</v>
      </c>
      <c r="AL19" s="17">
        <f>R19*'Factors and Sources'!$C$8/1000</f>
        <v>0</v>
      </c>
      <c r="AM19" s="18">
        <f>S19*'Factors and Sources'!$C$9/1000</f>
        <v>0</v>
      </c>
      <c r="AN19" s="18">
        <f>T19*'Factors and Sources'!$C$9/1000</f>
        <v>0</v>
      </c>
      <c r="AO19" s="18">
        <f>U19*'Factors and Sources'!$C$9/1000</f>
        <v>0</v>
      </c>
      <c r="AP19" s="18">
        <f>V19*'Factors and Sources'!$C$9/1000</f>
        <v>0</v>
      </c>
      <c r="AQ19" s="18">
        <f>W19*'Factors and Sources'!$C$9/1000</f>
        <v>0</v>
      </c>
      <c r="AR19" s="17">
        <f t="shared" ref="AR19:AV19" si="20">X19+AC19+AH19+AM19</f>
        <v>0</v>
      </c>
      <c r="AS19" s="17">
        <f t="shared" si="20"/>
        <v>0</v>
      </c>
      <c r="AT19" s="17">
        <f t="shared" si="20"/>
        <v>0</v>
      </c>
      <c r="AU19" s="17">
        <f t="shared" si="20"/>
        <v>0</v>
      </c>
      <c r="AV19" s="17">
        <f t="shared" si="20"/>
        <v>0</v>
      </c>
      <c r="AW19" s="19" t="str">
        <f t="shared" si="1"/>
        <v/>
      </c>
      <c r="AX19" s="20">
        <f>SUMIFS('Electric Data'!$L:$L,'Electric Data'!$B:$B,$B19,'Electric Data'!$Q:$Q,AX$9)</f>
        <v>0</v>
      </c>
      <c r="AY19" s="20">
        <f>SUMIFS('Electric Data'!$L:$L,'Electric Data'!$B:$B,$B19,'Electric Data'!$Q:$Q,AY$9)</f>
        <v>0</v>
      </c>
      <c r="AZ19" s="20">
        <f>SUMIFS('Electric Data'!$L:$L,'Electric Data'!$B:$B,$B19,'Electric Data'!$Q:$Q,AZ$9)</f>
        <v>0</v>
      </c>
      <c r="BA19" s="20">
        <f>SUMIFS('Electric Data'!$L:$L,'Electric Data'!$B:$B,$B19,'Electric Data'!$Q:$Q,BA$9)</f>
        <v>0</v>
      </c>
      <c r="BB19" s="20">
        <f>SUMIFS('Electric Data'!$L:$L,'Electric Data'!$B:$B,$B19,'Electric Data'!$Q:$Q,BB$9)</f>
        <v>0</v>
      </c>
      <c r="BC19" s="21">
        <f>SUMIFS('Natural Gas Data'!$K:$K,'Natural Gas Data'!$B:$B,$B19,'Natural Gas Data'!$M:$M,BC$9)</f>
        <v>0</v>
      </c>
      <c r="BD19" s="21">
        <f>SUMIFS('Natural Gas Data'!$K:$K,'Natural Gas Data'!$B:$B,$B19,'Natural Gas Data'!$M:$M,BD$9)</f>
        <v>0</v>
      </c>
      <c r="BE19" s="21">
        <f>SUMIFS('Natural Gas Data'!$K:$K,'Natural Gas Data'!$B:$B,$B19,'Natural Gas Data'!$M:$M,BE$9)</f>
        <v>0</v>
      </c>
      <c r="BF19" s="21">
        <f>SUMIFS('Natural Gas Data'!$K:$K,'Natural Gas Data'!$B:$B,$B19,'Natural Gas Data'!$M:$M,BF$9)</f>
        <v>0</v>
      </c>
      <c r="BG19" s="21">
        <f>SUMIFS('Natural Gas Data'!$K:$K,'Natural Gas Data'!$B:$B,$B19,'Natural Gas Data'!$M:$M,BG$9)</f>
        <v>0</v>
      </c>
      <c r="BH19" s="22">
        <f>SUMIFS('Tank Fuels'!$G:$G,'Tank Fuels'!$B:$B,$B19,'Tank Fuels'!$D:$D,$BH$8,'Tank Fuels'!$E:$E,BH$9)</f>
        <v>0</v>
      </c>
      <c r="BI19" s="22">
        <f>SUMIFS('Tank Fuels'!$G:$G,'Tank Fuels'!$B:$B,$B19,'Tank Fuels'!$D:$D,$BH$8,'Tank Fuels'!$E:$E,BI$9)</f>
        <v>0</v>
      </c>
      <c r="BJ19" s="22">
        <f>SUMIFS('Tank Fuels'!$G:$G,'Tank Fuels'!$B:$B,$B19,'Tank Fuels'!$D:$D,$BH$8,'Tank Fuels'!$E:$E,BJ$9)</f>
        <v>0</v>
      </c>
      <c r="BK19" s="22">
        <f>SUMIFS('Tank Fuels'!$G:$G,'Tank Fuels'!$B:$B,$B19,'Tank Fuels'!$D:$D,$BH$8,'Tank Fuels'!$E:$E,BK$9)</f>
        <v>0</v>
      </c>
      <c r="BL19" s="22">
        <f>SUMIFS('Tank Fuels'!$G:$G,'Tank Fuels'!$B:$B,$B19,'Tank Fuels'!$D:$D,$BH$8,'Tank Fuels'!$E:$E,BL$9)</f>
        <v>0</v>
      </c>
      <c r="BM19" s="22">
        <f>SUMIFS('Tank Fuels'!G:G,'Tank Fuels'!B:B,'GHG Inventory'!B19,'Tank Fuels'!E:E,'GHG Inventory'!BM18,'Tank Fuels'!D:D,'GHG Inventory'!BM17)</f>
        <v>0</v>
      </c>
      <c r="BN19" s="22">
        <f>SUMIFS('Tank Fuels'!$G:$G,'Tank Fuels'!$B:$B,$B19,'Tank Fuels'!$D:$D,$BM$8,'Tank Fuels'!$E:$E,BN$9)</f>
        <v>0</v>
      </c>
      <c r="BO19" s="22">
        <f>SUMIFS('Tank Fuels'!$G:$G,'Tank Fuels'!$B:$B,$B19,'Tank Fuels'!$D:$D,$BM$8,'Tank Fuels'!$E:$E,BO$9)</f>
        <v>0</v>
      </c>
      <c r="BP19" s="22">
        <f>SUMIFS('Tank Fuels'!$G:$G,'Tank Fuels'!$B:$B,$B19,'Tank Fuels'!$D:$D,$BM$8,'Tank Fuels'!$E:$E,BP$9)</f>
        <v>0</v>
      </c>
      <c r="BQ19" s="22">
        <f>SUMIFS('Tank Fuels'!$G:$G,'Tank Fuels'!$B:$B,$B19,'Tank Fuels'!$D:$D,$BM$8,'Tank Fuels'!$E:$E,BQ$9)</f>
        <v>0</v>
      </c>
      <c r="BR19" s="23">
        <f t="shared" ref="BR19:BV19" si="21">AX19+BC19+BH19+BM19</f>
        <v>0</v>
      </c>
      <c r="BS19" s="23">
        <f t="shared" si="21"/>
        <v>0</v>
      </c>
      <c r="BT19" s="23">
        <f t="shared" si="21"/>
        <v>0</v>
      </c>
      <c r="BU19" s="23">
        <f t="shared" si="21"/>
        <v>0</v>
      </c>
      <c r="BV19" s="23">
        <f t="shared" si="21"/>
        <v>0</v>
      </c>
      <c r="BW19" s="24" t="str">
        <f t="shared" si="3"/>
        <v/>
      </c>
    </row>
    <row r="20" spans="1:75" ht="14.25" hidden="1" customHeight="1">
      <c r="B20" s="11"/>
      <c r="C20" s="12" t="e">
        <f>VLOOKUP(B20,'Facility Master List'!$B$6:$E$84,3,FALSE)</f>
        <v>#N/A</v>
      </c>
      <c r="D20" s="13">
        <f>SUMIFS('Electric Data'!$H:$H,'Electric Data'!$B:$B,$B20,'Electric Data'!$Q:$Q,D$9)</f>
        <v>0</v>
      </c>
      <c r="E20" s="13">
        <f>SUMIFS('Electric Data'!$H:$H,'Electric Data'!$B:$B,$B20,'Electric Data'!$Q:$Q,E$9)</f>
        <v>0</v>
      </c>
      <c r="F20" s="13">
        <f>SUMIFS('Electric Data'!$H:$H,'Electric Data'!$B:$B,$B20,'Electric Data'!$Q:$Q,F$9)</f>
        <v>0</v>
      </c>
      <c r="G20" s="13">
        <f>SUMIFS('Electric Data'!$H:$H,'Electric Data'!$B:$B,$B20,'Electric Data'!$Q:$Q,G$9)</f>
        <v>0</v>
      </c>
      <c r="H20" s="13">
        <f>SUMIFS('Electric Data'!$H:$H,'Electric Data'!$B:$B,$B20,'Electric Data'!$Q:$Q,H$9)</f>
        <v>0</v>
      </c>
      <c r="I20" s="14">
        <f>SUMIFS('Natural Gas Data'!$H:$H,'Natural Gas Data'!$B:$B,$B20,'Natural Gas Data'!$M:$M,I$9)</f>
        <v>0</v>
      </c>
      <c r="J20" s="14">
        <f>SUMIFS('Natural Gas Data'!$H:$H,'Natural Gas Data'!$B:$B,$B20,'Natural Gas Data'!$M:$M,J$9)</f>
        <v>0</v>
      </c>
      <c r="K20" s="14">
        <f>SUMIFS('Natural Gas Data'!$H:$H,'Natural Gas Data'!$B:$B,$B20,'Natural Gas Data'!$M:$M,K$9)</f>
        <v>0</v>
      </c>
      <c r="L20" s="14">
        <f>SUMIFS('Natural Gas Data'!$H:$H,'Natural Gas Data'!$B:$B,$B20,'Natural Gas Data'!$M:$M,L$9)</f>
        <v>0</v>
      </c>
      <c r="M20" s="14">
        <f>SUMIFS('Natural Gas Data'!$H:$H,'Natural Gas Data'!$B:$B,$B20,'Natural Gas Data'!$M:$M,M$9)</f>
        <v>0</v>
      </c>
      <c r="N20" s="14">
        <f>SUMIFS('Tank Fuels'!$F:$F,'Tank Fuels'!$B:$B,$B20,'Tank Fuels'!$D:$D,$N$8,'Tank Fuels'!$E:$E,N$9)</f>
        <v>0</v>
      </c>
      <c r="O20" s="14">
        <f>SUMIFS('Tank Fuels'!$F:$F,'Tank Fuels'!$B:$B,$B20,'Tank Fuels'!$D:$D,$N$8,'Tank Fuels'!$E:$E,O$9)</f>
        <v>0</v>
      </c>
      <c r="P20" s="14">
        <f>SUMIFS('Tank Fuels'!$F:$F,'Tank Fuels'!$B:$B,$B20,'Tank Fuels'!$D:$D,$N$8,'Tank Fuels'!$E:$E,P$9)</f>
        <v>0</v>
      </c>
      <c r="Q20" s="14">
        <f>SUMIFS('Tank Fuels'!$F:$F,'Tank Fuels'!$B:$B,$B20,'Tank Fuels'!$D:$D,$N$8,'Tank Fuels'!$E:$E,Q$9)</f>
        <v>0</v>
      </c>
      <c r="R20" s="14">
        <f>SUMIFS('Tank Fuels'!$F:$F,'Tank Fuels'!$B:$B,$B20,'Tank Fuels'!$D:$D,$N$8,'Tank Fuels'!$E:$E,R$9)</f>
        <v>0</v>
      </c>
      <c r="S20" s="14">
        <f>SUMIFS('Tank Fuels'!$F:$F,'Tank Fuels'!$B:$B,$B20,'Tank Fuels'!$D:$D,$S$8,'Tank Fuels'!$E:$E,S$9)</f>
        <v>0</v>
      </c>
      <c r="T20" s="14">
        <f>SUMIFS('Tank Fuels'!$F:$F,'Tank Fuels'!$B:$B,$B20,'Tank Fuels'!$D:$D,$S$8,'Tank Fuels'!$E:$E,T$9)</f>
        <v>0</v>
      </c>
      <c r="U20" s="14">
        <f>SUMIFS('Tank Fuels'!$F:$F,'Tank Fuels'!$B:$B,$B20,'Tank Fuels'!$D:$D,$S$8,'Tank Fuels'!$E:$E,U$9)</f>
        <v>0</v>
      </c>
      <c r="V20" s="14">
        <f>SUMIFS('Tank Fuels'!$F:$F,'Tank Fuels'!$B:$B,$B20,'Tank Fuels'!$D:$D,$S$8,'Tank Fuels'!$E:$E,V$9)</f>
        <v>0</v>
      </c>
      <c r="W20" s="14">
        <f>SUMIFS('Tank Fuels'!$F:$F,'Tank Fuels'!$B:$B,$B20,'Tank Fuels'!$D:$D,$S$8,'Tank Fuels'!$E:$E,W$9)</f>
        <v>0</v>
      </c>
      <c r="X20" s="15">
        <f>D20/1000*'Factors and Sources'!$C$6/1000</f>
        <v>0</v>
      </c>
      <c r="Y20" s="16">
        <f>E20/1000*'Factors and Sources'!$C$6/1000</f>
        <v>0</v>
      </c>
      <c r="Z20" s="16">
        <f>F20/1000*'Factors and Sources'!$C$6/1000</f>
        <v>0</v>
      </c>
      <c r="AA20" s="16">
        <f>G20/1000*'Factors and Sources'!$C$6/1000</f>
        <v>0</v>
      </c>
      <c r="AB20" s="16">
        <f>H20/1000*'Factors and Sources'!$C$6/1000</f>
        <v>0</v>
      </c>
      <c r="AC20" s="17">
        <f>I20/10*'Factors and Sources'!$C$7/1000</f>
        <v>0</v>
      </c>
      <c r="AD20" s="17">
        <f>J20/10*'Factors and Sources'!$C$7/1000</f>
        <v>0</v>
      </c>
      <c r="AE20" s="17">
        <f>K20/10*'Factors and Sources'!$C$7/1000</f>
        <v>0</v>
      </c>
      <c r="AF20" s="17">
        <f>L20/10*'Factors and Sources'!$C$7/1000</f>
        <v>0</v>
      </c>
      <c r="AG20" s="17">
        <f>M20/10*'Factors and Sources'!$C$7/1000</f>
        <v>0</v>
      </c>
      <c r="AH20" s="17">
        <f>N20*'Factors and Sources'!$C$8/1000</f>
        <v>0</v>
      </c>
      <c r="AI20" s="17">
        <f>O20*'Factors and Sources'!$C$8/1000</f>
        <v>0</v>
      </c>
      <c r="AJ20" s="17">
        <f>P20*'Factors and Sources'!$C$8/1000</f>
        <v>0</v>
      </c>
      <c r="AK20" s="17">
        <f>Q20*'Factors and Sources'!$C$8/1000</f>
        <v>0</v>
      </c>
      <c r="AL20" s="17">
        <f>R20*'Factors and Sources'!$C$8/1000</f>
        <v>0</v>
      </c>
      <c r="AM20" s="18">
        <f>S20*'Factors and Sources'!$C$9/1000</f>
        <v>0</v>
      </c>
      <c r="AN20" s="18">
        <f>T20*'Factors and Sources'!$C$9/1000</f>
        <v>0</v>
      </c>
      <c r="AO20" s="18">
        <f>U20*'Factors and Sources'!$C$9/1000</f>
        <v>0</v>
      </c>
      <c r="AP20" s="18">
        <f>V20*'Factors and Sources'!$C$9/1000</f>
        <v>0</v>
      </c>
      <c r="AQ20" s="18">
        <f>W20*'Factors and Sources'!$C$9/1000</f>
        <v>0</v>
      </c>
      <c r="AR20" s="17">
        <f t="shared" ref="AR20:AV20" si="22">X20+AC20+AH20+AM20</f>
        <v>0</v>
      </c>
      <c r="AS20" s="17">
        <f t="shared" si="22"/>
        <v>0</v>
      </c>
      <c r="AT20" s="17">
        <f t="shared" si="22"/>
        <v>0</v>
      </c>
      <c r="AU20" s="17">
        <f t="shared" si="22"/>
        <v>0</v>
      </c>
      <c r="AV20" s="17">
        <f t="shared" si="22"/>
        <v>0</v>
      </c>
      <c r="AW20" s="19" t="str">
        <f t="shared" si="1"/>
        <v/>
      </c>
      <c r="AX20" s="20">
        <f>SUMIFS('Electric Data'!$L:$L,'Electric Data'!$B:$B,$B20,'Electric Data'!$Q:$Q,AX$9)</f>
        <v>0</v>
      </c>
      <c r="AY20" s="20">
        <f>SUMIFS('Electric Data'!$L:$L,'Electric Data'!$B:$B,$B20,'Electric Data'!$Q:$Q,AY$9)</f>
        <v>0</v>
      </c>
      <c r="AZ20" s="20">
        <f>SUMIFS('Electric Data'!$L:$L,'Electric Data'!$B:$B,$B20,'Electric Data'!$Q:$Q,AZ$9)</f>
        <v>0</v>
      </c>
      <c r="BA20" s="20">
        <f>SUMIFS('Electric Data'!$L:$L,'Electric Data'!$B:$B,$B20,'Electric Data'!$Q:$Q,BA$9)</f>
        <v>0</v>
      </c>
      <c r="BB20" s="20">
        <f>SUMIFS('Electric Data'!$L:$L,'Electric Data'!$B:$B,$B20,'Electric Data'!$Q:$Q,BB$9)</f>
        <v>0</v>
      </c>
      <c r="BC20" s="21">
        <f>SUMIFS('Natural Gas Data'!$K:$K,'Natural Gas Data'!$B:$B,$B20,'Natural Gas Data'!$M:$M,BC$9)</f>
        <v>0</v>
      </c>
      <c r="BD20" s="21">
        <f>SUMIFS('Natural Gas Data'!$K:$K,'Natural Gas Data'!$B:$B,$B20,'Natural Gas Data'!$M:$M,BD$9)</f>
        <v>0</v>
      </c>
      <c r="BE20" s="21">
        <f>SUMIFS('Natural Gas Data'!$K:$K,'Natural Gas Data'!$B:$B,$B20,'Natural Gas Data'!$M:$M,BE$9)</f>
        <v>0</v>
      </c>
      <c r="BF20" s="21">
        <f>SUMIFS('Natural Gas Data'!$K:$K,'Natural Gas Data'!$B:$B,$B20,'Natural Gas Data'!$M:$M,BF$9)</f>
        <v>0</v>
      </c>
      <c r="BG20" s="21">
        <f>SUMIFS('Natural Gas Data'!$K:$K,'Natural Gas Data'!$B:$B,$B20,'Natural Gas Data'!$M:$M,BG$9)</f>
        <v>0</v>
      </c>
      <c r="BH20" s="22">
        <f>SUMIFS('Tank Fuels'!$G:$G,'Tank Fuels'!$B:$B,$B20,'Tank Fuels'!$D:$D,$BH$8,'Tank Fuels'!$E:$E,BH$9)</f>
        <v>0</v>
      </c>
      <c r="BI20" s="22">
        <f>SUMIFS('Tank Fuels'!$G:$G,'Tank Fuels'!$B:$B,$B20,'Tank Fuels'!$D:$D,$BH$8,'Tank Fuels'!$E:$E,BI$9)</f>
        <v>0</v>
      </c>
      <c r="BJ20" s="22">
        <f>SUMIFS('Tank Fuels'!$G:$G,'Tank Fuels'!$B:$B,$B20,'Tank Fuels'!$D:$D,$BH$8,'Tank Fuels'!$E:$E,BJ$9)</f>
        <v>0</v>
      </c>
      <c r="BK20" s="22">
        <f>SUMIFS('Tank Fuels'!$G:$G,'Tank Fuels'!$B:$B,$B20,'Tank Fuels'!$D:$D,$BH$8,'Tank Fuels'!$E:$E,BK$9)</f>
        <v>0</v>
      </c>
      <c r="BL20" s="22">
        <f>SUMIFS('Tank Fuels'!$G:$G,'Tank Fuels'!$B:$B,$B20,'Tank Fuels'!$D:$D,$BH$8,'Tank Fuels'!$E:$E,BL$9)</f>
        <v>0</v>
      </c>
      <c r="BM20" s="22">
        <f>SUMIFS('Tank Fuels'!$G:$G,'Tank Fuels'!$B:$B,$B20,'Tank Fuels'!$D:$D,$BM$8,'Tank Fuels'!$E:$E,BM$9)</f>
        <v>0</v>
      </c>
      <c r="BN20" s="22">
        <f>SUMIFS('Tank Fuels'!$G:$G,'Tank Fuels'!$B:$B,$B20,'Tank Fuels'!$D:$D,$BM$8,'Tank Fuels'!$E:$E,BN$9)</f>
        <v>0</v>
      </c>
      <c r="BO20" s="22">
        <f>SUMIFS('Tank Fuels'!$G:$G,'Tank Fuels'!$B:$B,$B20,'Tank Fuels'!$D:$D,$BM$8,'Tank Fuels'!$E:$E,BO$9)</f>
        <v>0</v>
      </c>
      <c r="BP20" s="22">
        <f>SUMIFS('Tank Fuels'!$G:$G,'Tank Fuels'!$B:$B,$B20,'Tank Fuels'!$D:$D,$BM$8,'Tank Fuels'!$E:$E,BP$9)</f>
        <v>0</v>
      </c>
      <c r="BQ20" s="22">
        <f>SUMIFS('Tank Fuels'!$G:$G,'Tank Fuels'!$B:$B,$B20,'Tank Fuels'!$D:$D,$BM$8,'Tank Fuels'!$E:$E,BQ$9)</f>
        <v>0</v>
      </c>
      <c r="BR20" s="23">
        <f t="shared" ref="BR20:BV20" si="23">AX20+BC20+BH20+BM20</f>
        <v>0</v>
      </c>
      <c r="BS20" s="23">
        <f t="shared" si="23"/>
        <v>0</v>
      </c>
      <c r="BT20" s="23">
        <f t="shared" si="23"/>
        <v>0</v>
      </c>
      <c r="BU20" s="23">
        <f t="shared" si="23"/>
        <v>0</v>
      </c>
      <c r="BV20" s="23">
        <f t="shared" si="23"/>
        <v>0</v>
      </c>
      <c r="BW20" s="24" t="str">
        <f t="shared" si="3"/>
        <v/>
      </c>
    </row>
    <row r="21" spans="1:75" ht="14.25" hidden="1" customHeight="1">
      <c r="B21" s="11"/>
      <c r="C21" s="12" t="e">
        <f>VLOOKUP(B21,'Facility Master List'!$B$6:$E$84,3,FALSE)</f>
        <v>#N/A</v>
      </c>
      <c r="D21" s="13">
        <f>SUMIFS('Electric Data'!$H:$H,'Electric Data'!$B:$B,$B21,'Electric Data'!$Q:$Q,D$9)</f>
        <v>0</v>
      </c>
      <c r="E21" s="13">
        <f>SUMIFS('Electric Data'!$H:$H,'Electric Data'!$B:$B,$B21,'Electric Data'!$Q:$Q,E$9)</f>
        <v>0</v>
      </c>
      <c r="F21" s="13">
        <f>SUMIFS('Electric Data'!$H:$H,'Electric Data'!$B:$B,$B21,'Electric Data'!$Q:$Q,F$9)</f>
        <v>0</v>
      </c>
      <c r="G21" s="13">
        <f>SUMIFS('Electric Data'!$H:$H,'Electric Data'!$B:$B,$B21,'Electric Data'!$Q:$Q,G$9)</f>
        <v>0</v>
      </c>
      <c r="H21" s="13">
        <f>SUMIFS('Electric Data'!$H:$H,'Electric Data'!$B:$B,$B21,'Electric Data'!$Q:$Q,H$9)</f>
        <v>0</v>
      </c>
      <c r="I21" s="14">
        <f>SUMIFS('Natural Gas Data'!$H:$H,'Natural Gas Data'!$B:$B,$B21,'Natural Gas Data'!$M:$M,I$9)</f>
        <v>0</v>
      </c>
      <c r="J21" s="14">
        <f>SUMIFS('Natural Gas Data'!$H:$H,'Natural Gas Data'!$B:$B,$B21,'Natural Gas Data'!$M:$M,J$9)</f>
        <v>0</v>
      </c>
      <c r="K21" s="14">
        <f>SUMIFS('Natural Gas Data'!$H:$H,'Natural Gas Data'!$B:$B,$B21,'Natural Gas Data'!$M:$M,K$9)</f>
        <v>0</v>
      </c>
      <c r="L21" s="14">
        <f>SUMIFS('Natural Gas Data'!$H:$H,'Natural Gas Data'!$B:$B,$B21,'Natural Gas Data'!$M:$M,L$9)</f>
        <v>0</v>
      </c>
      <c r="M21" s="14">
        <f>SUMIFS('Natural Gas Data'!$H:$H,'Natural Gas Data'!$B:$B,$B21,'Natural Gas Data'!$M:$M,M$9)</f>
        <v>0</v>
      </c>
      <c r="N21" s="14">
        <f>SUMIFS('Tank Fuels'!$F:$F,'Tank Fuels'!$B:$B,$B21,'Tank Fuels'!$D:$D,$N$8,'Tank Fuels'!$E:$E,N$9)</f>
        <v>0</v>
      </c>
      <c r="O21" s="14">
        <f>SUMIFS('Tank Fuels'!$F:$F,'Tank Fuels'!$B:$B,$B21,'Tank Fuels'!$D:$D,$N$8,'Tank Fuels'!$E:$E,O$9)</f>
        <v>0</v>
      </c>
      <c r="P21" s="14">
        <f>SUMIFS('Tank Fuels'!$F:$F,'Tank Fuels'!$B:$B,$B21,'Tank Fuels'!$D:$D,$N$8,'Tank Fuels'!$E:$E,P$9)</f>
        <v>0</v>
      </c>
      <c r="Q21" s="14">
        <f>SUMIFS('Tank Fuels'!$F:$F,'Tank Fuels'!$B:$B,$B21,'Tank Fuels'!$D:$D,$N$8,'Tank Fuels'!$E:$E,Q$9)</f>
        <v>0</v>
      </c>
      <c r="R21" s="14">
        <f>SUMIFS('Tank Fuels'!$F:$F,'Tank Fuels'!$B:$B,$B21,'Tank Fuels'!$D:$D,$N$8,'Tank Fuels'!$E:$E,R$9)</f>
        <v>0</v>
      </c>
      <c r="S21" s="14">
        <f>SUMIFS('Tank Fuels'!$F:$F,'Tank Fuels'!$B:$B,$B21,'Tank Fuels'!$D:$D,$S$8,'Tank Fuels'!$E:$E,S$9)</f>
        <v>0</v>
      </c>
      <c r="T21" s="14">
        <f>SUMIFS('Tank Fuels'!$F:$F,'Tank Fuels'!$B:$B,$B21,'Tank Fuels'!$D:$D,$S$8,'Tank Fuels'!$E:$E,T$9)</f>
        <v>0</v>
      </c>
      <c r="U21" s="14">
        <f>SUMIFS('Tank Fuels'!$F:$F,'Tank Fuels'!$B:$B,$B21,'Tank Fuels'!$D:$D,$S$8,'Tank Fuels'!$E:$E,U$9)</f>
        <v>0</v>
      </c>
      <c r="V21" s="14">
        <f>SUMIFS('Tank Fuels'!$F:$F,'Tank Fuels'!$B:$B,$B21,'Tank Fuels'!$D:$D,$S$8,'Tank Fuels'!$E:$E,V$9)</f>
        <v>0</v>
      </c>
      <c r="W21" s="14">
        <f>SUMIFS('Tank Fuels'!$F:$F,'Tank Fuels'!$B:$B,$B21,'Tank Fuels'!$D:$D,$S$8,'Tank Fuels'!$E:$E,W$9)</f>
        <v>0</v>
      </c>
      <c r="X21" s="15">
        <f>D21/1000*'Factors and Sources'!$C$6/1000</f>
        <v>0</v>
      </c>
      <c r="Y21" s="16">
        <f>E21/1000*'Factors and Sources'!$C$6/1000</f>
        <v>0</v>
      </c>
      <c r="Z21" s="16">
        <f>F21/1000*'Factors and Sources'!$C$6/1000</f>
        <v>0</v>
      </c>
      <c r="AA21" s="16">
        <f>G21/1000*'Factors and Sources'!$C$6/1000</f>
        <v>0</v>
      </c>
      <c r="AB21" s="16">
        <f>H21/1000*'Factors and Sources'!$C$6/1000</f>
        <v>0</v>
      </c>
      <c r="AC21" s="17">
        <f>I21/10*'Factors and Sources'!$C$7/1000</f>
        <v>0</v>
      </c>
      <c r="AD21" s="17">
        <f>J21/10*'Factors and Sources'!$C$7/1000</f>
        <v>0</v>
      </c>
      <c r="AE21" s="17">
        <f>K21/10*'Factors and Sources'!$C$7/1000</f>
        <v>0</v>
      </c>
      <c r="AF21" s="17">
        <f>L21/10*'Factors and Sources'!$C$7/1000</f>
        <v>0</v>
      </c>
      <c r="AG21" s="17">
        <f>M21/10*'Factors and Sources'!$C$7/1000</f>
        <v>0</v>
      </c>
      <c r="AH21" s="17">
        <f>N21*'Factors and Sources'!$C$8/1000</f>
        <v>0</v>
      </c>
      <c r="AI21" s="17">
        <f>O21*'Factors and Sources'!$C$8/1000</f>
        <v>0</v>
      </c>
      <c r="AJ21" s="17">
        <f>P21*'Factors and Sources'!$C$8/1000</f>
        <v>0</v>
      </c>
      <c r="AK21" s="17">
        <f>Q21*'Factors and Sources'!$C$8/1000</f>
        <v>0</v>
      </c>
      <c r="AL21" s="17">
        <f>R21*'Factors and Sources'!$C$8/1000</f>
        <v>0</v>
      </c>
      <c r="AM21" s="18">
        <f>S21*'Factors and Sources'!$C$9/1000</f>
        <v>0</v>
      </c>
      <c r="AN21" s="18">
        <f>T21*'Factors and Sources'!$C$9/1000</f>
        <v>0</v>
      </c>
      <c r="AO21" s="18">
        <f>U21*'Factors and Sources'!$C$9/1000</f>
        <v>0</v>
      </c>
      <c r="AP21" s="18">
        <f>V21*'Factors and Sources'!$C$9/1000</f>
        <v>0</v>
      </c>
      <c r="AQ21" s="18">
        <f>W21*'Factors and Sources'!$C$9/1000</f>
        <v>0</v>
      </c>
      <c r="AR21" s="17">
        <f t="shared" ref="AR21:AV21" si="24">X21+AC21+AH21+AM21</f>
        <v>0</v>
      </c>
      <c r="AS21" s="17">
        <f t="shared" si="24"/>
        <v>0</v>
      </c>
      <c r="AT21" s="17">
        <f t="shared" si="24"/>
        <v>0</v>
      </c>
      <c r="AU21" s="17">
        <f t="shared" si="24"/>
        <v>0</v>
      </c>
      <c r="AV21" s="17">
        <f t="shared" si="24"/>
        <v>0</v>
      </c>
      <c r="AW21" s="19" t="str">
        <f t="shared" si="1"/>
        <v/>
      </c>
      <c r="AX21" s="20">
        <f>SUMIFS('Electric Data'!$L:$L,'Electric Data'!$B:$B,$B21,'Electric Data'!$Q:$Q,AX$9)</f>
        <v>0</v>
      </c>
      <c r="AY21" s="20">
        <f>SUMIFS('Electric Data'!$L:$L,'Electric Data'!$B:$B,$B21,'Electric Data'!$Q:$Q,AY$9)</f>
        <v>0</v>
      </c>
      <c r="AZ21" s="20">
        <f>SUMIFS('Electric Data'!$L:$L,'Electric Data'!$B:$B,$B21,'Electric Data'!$Q:$Q,AZ$9)</f>
        <v>0</v>
      </c>
      <c r="BA21" s="20">
        <f>SUMIFS('Electric Data'!$L:$L,'Electric Data'!$B:$B,$B21,'Electric Data'!$Q:$Q,BA$9)</f>
        <v>0</v>
      </c>
      <c r="BB21" s="20">
        <f>SUMIFS('Electric Data'!$L:$L,'Electric Data'!$B:$B,$B21,'Electric Data'!$Q:$Q,BB$9)</f>
        <v>0</v>
      </c>
      <c r="BC21" s="21">
        <f>SUMIFS('Natural Gas Data'!$K:$K,'Natural Gas Data'!$B:$B,$B21,'Natural Gas Data'!$M:$M,BC$9)</f>
        <v>0</v>
      </c>
      <c r="BD21" s="21">
        <f>SUMIFS('Natural Gas Data'!$K:$K,'Natural Gas Data'!$B:$B,$B21,'Natural Gas Data'!$M:$M,BD$9)</f>
        <v>0</v>
      </c>
      <c r="BE21" s="21">
        <f>SUMIFS('Natural Gas Data'!$K:$K,'Natural Gas Data'!$B:$B,$B21,'Natural Gas Data'!$M:$M,BE$9)</f>
        <v>0</v>
      </c>
      <c r="BF21" s="21">
        <f>SUMIFS('Natural Gas Data'!$K:$K,'Natural Gas Data'!$B:$B,$B21,'Natural Gas Data'!$M:$M,BF$9)</f>
        <v>0</v>
      </c>
      <c r="BG21" s="21">
        <f>SUMIFS('Natural Gas Data'!$K:$K,'Natural Gas Data'!$B:$B,$B21,'Natural Gas Data'!$M:$M,BG$9)</f>
        <v>0</v>
      </c>
      <c r="BH21" s="22">
        <f>SUMIFS('Tank Fuels'!$G:$G,'Tank Fuels'!$B:$B,$B21,'Tank Fuels'!$D:$D,$BH$8,'Tank Fuels'!$E:$E,BH$9)</f>
        <v>0</v>
      </c>
      <c r="BI21" s="22">
        <f>SUMIFS('Tank Fuels'!$G:$G,'Tank Fuels'!$B:$B,$B21,'Tank Fuels'!$D:$D,$BH$8,'Tank Fuels'!$E:$E,BI$9)</f>
        <v>0</v>
      </c>
      <c r="BJ21" s="22">
        <f>SUMIFS('Tank Fuels'!$G:$G,'Tank Fuels'!$B:$B,$B21,'Tank Fuels'!$D:$D,$BH$8,'Tank Fuels'!$E:$E,BJ$9)</f>
        <v>0</v>
      </c>
      <c r="BK21" s="22">
        <f>SUMIFS('Tank Fuels'!$G:$G,'Tank Fuels'!$B:$B,$B21,'Tank Fuels'!$D:$D,$BH$8,'Tank Fuels'!$E:$E,BK$9)</f>
        <v>0</v>
      </c>
      <c r="BL21" s="22">
        <f>SUMIFS('Tank Fuels'!$G:$G,'Tank Fuels'!$B:$B,$B21,'Tank Fuels'!$D:$D,$BH$8,'Tank Fuels'!$E:$E,BL$9)</f>
        <v>0</v>
      </c>
      <c r="BM21" s="22">
        <f>SUMIFS('Tank Fuels'!$G:$G,'Tank Fuels'!$B:$B,$B21,'Tank Fuels'!$D:$D,$BM$8,'Tank Fuels'!$E:$E,BM$9)</f>
        <v>0</v>
      </c>
      <c r="BN21" s="22">
        <f>SUMIFS('Tank Fuels'!$G:$G,'Tank Fuels'!$B:$B,$B21,'Tank Fuels'!$D:$D,$BM$8,'Tank Fuels'!$E:$E,BN$9)</f>
        <v>0</v>
      </c>
      <c r="BO21" s="22">
        <f>SUMIFS('Tank Fuels'!$G:$G,'Tank Fuels'!$B:$B,$B21,'Tank Fuels'!$D:$D,$BM$8,'Tank Fuels'!$E:$E,BO$9)</f>
        <v>0</v>
      </c>
      <c r="BP21" s="22">
        <f>SUMIFS('Tank Fuels'!$G:$G,'Tank Fuels'!$B:$B,$B21,'Tank Fuels'!$D:$D,$BM$8,'Tank Fuels'!$E:$E,BP$9)</f>
        <v>0</v>
      </c>
      <c r="BQ21" s="22">
        <f>SUMIFS('Tank Fuels'!$G:$G,'Tank Fuels'!$B:$B,$B21,'Tank Fuels'!$D:$D,$BM$8,'Tank Fuels'!$E:$E,BQ$9)</f>
        <v>0</v>
      </c>
      <c r="BR21" s="23">
        <f t="shared" ref="BR21:BV21" si="25">AX21+BC21+BH21+BM21</f>
        <v>0</v>
      </c>
      <c r="BS21" s="23">
        <f t="shared" si="25"/>
        <v>0</v>
      </c>
      <c r="BT21" s="23">
        <f t="shared" si="25"/>
        <v>0</v>
      </c>
      <c r="BU21" s="23">
        <f t="shared" si="25"/>
        <v>0</v>
      </c>
      <c r="BV21" s="23">
        <f t="shared" si="25"/>
        <v>0</v>
      </c>
      <c r="BW21" s="24" t="str">
        <f t="shared" si="3"/>
        <v/>
      </c>
    </row>
    <row r="22" spans="1:75" ht="14.25" hidden="1" customHeight="1">
      <c r="B22" s="11"/>
      <c r="C22" s="12" t="e">
        <f>VLOOKUP(B22,'Facility Master List'!$B$6:$E$84,3,FALSE)</f>
        <v>#N/A</v>
      </c>
      <c r="D22" s="13">
        <f>SUMIFS('Electric Data'!$H:$H,'Electric Data'!$B:$B,$B22,'Electric Data'!$Q:$Q,D$9)</f>
        <v>0</v>
      </c>
      <c r="E22" s="13">
        <f>SUMIFS('Electric Data'!$H:$H,'Electric Data'!$B:$B,$B22,'Electric Data'!$Q:$Q,E$9)</f>
        <v>0</v>
      </c>
      <c r="F22" s="13">
        <f>SUMIFS('Electric Data'!$H:$H,'Electric Data'!$B:$B,$B22,'Electric Data'!$Q:$Q,F$9)</f>
        <v>0</v>
      </c>
      <c r="G22" s="13">
        <f>SUMIFS('Electric Data'!$H:$H,'Electric Data'!$B:$B,$B22,'Electric Data'!$Q:$Q,G$9)</f>
        <v>0</v>
      </c>
      <c r="H22" s="13">
        <f>SUMIFS('Electric Data'!$H:$H,'Electric Data'!$B:$B,$B22,'Electric Data'!$Q:$Q,H$9)</f>
        <v>0</v>
      </c>
      <c r="I22" s="14">
        <f>SUMIFS('Natural Gas Data'!$H:$H,'Natural Gas Data'!$B:$B,$B22,'Natural Gas Data'!$M:$M,I$9)</f>
        <v>0</v>
      </c>
      <c r="J22" s="14">
        <f>SUMIFS('Natural Gas Data'!$H:$H,'Natural Gas Data'!$B:$B,$B22,'Natural Gas Data'!$M:$M,J$9)</f>
        <v>0</v>
      </c>
      <c r="K22" s="14">
        <f>SUMIFS('Natural Gas Data'!$H:$H,'Natural Gas Data'!$B:$B,$B22,'Natural Gas Data'!$M:$M,K$9)</f>
        <v>0</v>
      </c>
      <c r="L22" s="14">
        <f>SUMIFS('Natural Gas Data'!$H:$H,'Natural Gas Data'!$B:$B,$B22,'Natural Gas Data'!$M:$M,L$9)</f>
        <v>0</v>
      </c>
      <c r="M22" s="14">
        <f>SUMIFS('Natural Gas Data'!$H:$H,'Natural Gas Data'!$B:$B,$B22,'Natural Gas Data'!$M:$M,M$9)</f>
        <v>0</v>
      </c>
      <c r="N22" s="14">
        <f>SUMIFS('Tank Fuels'!$F:$F,'Tank Fuels'!$B:$B,$B22,'Tank Fuels'!$D:$D,$N$8,'Tank Fuels'!$E:$E,N$9)</f>
        <v>0</v>
      </c>
      <c r="O22" s="14">
        <f>SUMIFS('Tank Fuels'!$F:$F,'Tank Fuels'!$B:$B,$B22,'Tank Fuels'!$D:$D,$N$8,'Tank Fuels'!$E:$E,O$9)</f>
        <v>0</v>
      </c>
      <c r="P22" s="14">
        <f>SUMIFS('Tank Fuels'!$F:$F,'Tank Fuels'!$B:$B,$B22,'Tank Fuels'!$D:$D,$N$8,'Tank Fuels'!$E:$E,P$9)</f>
        <v>0</v>
      </c>
      <c r="Q22" s="14">
        <f>SUMIFS('Tank Fuels'!$F:$F,'Tank Fuels'!$B:$B,$B22,'Tank Fuels'!$D:$D,$N$8,'Tank Fuels'!$E:$E,Q$9)</f>
        <v>0</v>
      </c>
      <c r="R22" s="14">
        <f>SUMIFS('Tank Fuels'!$F:$F,'Tank Fuels'!$B:$B,$B22,'Tank Fuels'!$D:$D,$N$8,'Tank Fuels'!$E:$E,R$9)</f>
        <v>0</v>
      </c>
      <c r="S22" s="14">
        <f>SUMIFS('Tank Fuels'!$F:$F,'Tank Fuels'!$B:$B,$B22,'Tank Fuels'!$D:$D,$S$8,'Tank Fuels'!$E:$E,S$9)</f>
        <v>0</v>
      </c>
      <c r="T22" s="14">
        <f>SUMIFS('Tank Fuels'!$F:$F,'Tank Fuels'!$B:$B,$B22,'Tank Fuels'!$D:$D,$S$8,'Tank Fuels'!$E:$E,T$9)</f>
        <v>0</v>
      </c>
      <c r="U22" s="14">
        <f>SUMIFS('Tank Fuels'!$F:$F,'Tank Fuels'!$B:$B,$B22,'Tank Fuels'!$D:$D,$S$8,'Tank Fuels'!$E:$E,U$9)</f>
        <v>0</v>
      </c>
      <c r="V22" s="14">
        <f>SUMIFS('Tank Fuels'!$F:$F,'Tank Fuels'!$B:$B,$B22,'Tank Fuels'!$D:$D,$S$8,'Tank Fuels'!$E:$E,V$9)</f>
        <v>0</v>
      </c>
      <c r="W22" s="14">
        <f>SUMIFS('Tank Fuels'!$F:$F,'Tank Fuels'!$B:$B,$B22,'Tank Fuels'!$D:$D,$S$8,'Tank Fuels'!$E:$E,W$9)</f>
        <v>0</v>
      </c>
      <c r="X22" s="15">
        <f>D22/1000*'Factors and Sources'!$C$6/1000</f>
        <v>0</v>
      </c>
      <c r="Y22" s="16">
        <f>E22/1000*'Factors and Sources'!$C$6/1000</f>
        <v>0</v>
      </c>
      <c r="Z22" s="16">
        <f>F22/1000*'Factors and Sources'!$C$6/1000</f>
        <v>0</v>
      </c>
      <c r="AA22" s="16">
        <f>G22/1000*'Factors and Sources'!$C$6/1000</f>
        <v>0</v>
      </c>
      <c r="AB22" s="16">
        <f>H22/1000*'Factors and Sources'!$C$6/1000</f>
        <v>0</v>
      </c>
      <c r="AC22" s="17">
        <f>I22/10*'Factors and Sources'!$C$7/1000</f>
        <v>0</v>
      </c>
      <c r="AD22" s="17">
        <f>J22/10*'Factors and Sources'!$C$7/1000</f>
        <v>0</v>
      </c>
      <c r="AE22" s="17">
        <f>K22/10*'Factors and Sources'!$C$7/1000</f>
        <v>0</v>
      </c>
      <c r="AF22" s="17">
        <f>L22/10*'Factors and Sources'!$C$7/1000</f>
        <v>0</v>
      </c>
      <c r="AG22" s="17">
        <f>M22/10*'Factors and Sources'!$C$7/1000</f>
        <v>0</v>
      </c>
      <c r="AH22" s="17">
        <f>N22*'Factors and Sources'!$C$8/1000</f>
        <v>0</v>
      </c>
      <c r="AI22" s="17">
        <f>O22*'Factors and Sources'!$C$8/1000</f>
        <v>0</v>
      </c>
      <c r="AJ22" s="17">
        <f>P22*'Factors and Sources'!$C$8/1000</f>
        <v>0</v>
      </c>
      <c r="AK22" s="17">
        <f>Q22*'Factors and Sources'!$C$8/1000</f>
        <v>0</v>
      </c>
      <c r="AL22" s="17">
        <f>R22*'Factors and Sources'!$C$8/1000</f>
        <v>0</v>
      </c>
      <c r="AM22" s="18">
        <f>S22*'Factors and Sources'!$C$9/1000</f>
        <v>0</v>
      </c>
      <c r="AN22" s="18">
        <f>T22*'Factors and Sources'!$C$9/1000</f>
        <v>0</v>
      </c>
      <c r="AO22" s="18">
        <f>U22*'Factors and Sources'!$C$9/1000</f>
        <v>0</v>
      </c>
      <c r="AP22" s="18">
        <f>V22*'Factors and Sources'!$C$9/1000</f>
        <v>0</v>
      </c>
      <c r="AQ22" s="18">
        <f>W22*'Factors and Sources'!$C$9/1000</f>
        <v>0</v>
      </c>
      <c r="AR22" s="17">
        <f t="shared" ref="AR22:AV22" si="26">X22+AC22+AH22+AM22</f>
        <v>0</v>
      </c>
      <c r="AS22" s="17">
        <f t="shared" si="26"/>
        <v>0</v>
      </c>
      <c r="AT22" s="17">
        <f t="shared" si="26"/>
        <v>0</v>
      </c>
      <c r="AU22" s="17">
        <f t="shared" si="26"/>
        <v>0</v>
      </c>
      <c r="AV22" s="17">
        <f t="shared" si="26"/>
        <v>0</v>
      </c>
      <c r="AW22" s="19" t="str">
        <f t="shared" si="1"/>
        <v/>
      </c>
      <c r="AX22" s="20">
        <f>SUMIFS('Electric Data'!$L:$L,'Electric Data'!$B:$B,$B22,'Electric Data'!$Q:$Q,AX$9)</f>
        <v>0</v>
      </c>
      <c r="AY22" s="20">
        <f>SUMIFS('Electric Data'!$L:$L,'Electric Data'!$B:$B,$B22,'Electric Data'!$Q:$Q,AY$9)</f>
        <v>0</v>
      </c>
      <c r="AZ22" s="20">
        <f>SUMIFS('Electric Data'!$L:$L,'Electric Data'!$B:$B,$B22,'Electric Data'!$Q:$Q,AZ$9)</f>
        <v>0</v>
      </c>
      <c r="BA22" s="20">
        <f>SUMIFS('Electric Data'!$L:$L,'Electric Data'!$B:$B,$B22,'Electric Data'!$Q:$Q,BA$9)</f>
        <v>0</v>
      </c>
      <c r="BB22" s="20">
        <f>SUMIFS('Electric Data'!$L:$L,'Electric Data'!$B:$B,$B22,'Electric Data'!$Q:$Q,BB$9)</f>
        <v>0</v>
      </c>
      <c r="BC22" s="21">
        <f>SUMIFS('Natural Gas Data'!$K:$K,'Natural Gas Data'!$B:$B,$B22,'Natural Gas Data'!$M:$M,BC$9)</f>
        <v>0</v>
      </c>
      <c r="BD22" s="21">
        <f>SUMIFS('Natural Gas Data'!$K:$K,'Natural Gas Data'!$B:$B,$B22,'Natural Gas Data'!$M:$M,BD$9)</f>
        <v>0</v>
      </c>
      <c r="BE22" s="21">
        <f>SUMIFS('Natural Gas Data'!$K:$K,'Natural Gas Data'!$B:$B,$B22,'Natural Gas Data'!$M:$M,BE$9)</f>
        <v>0</v>
      </c>
      <c r="BF22" s="21">
        <f>SUMIFS('Natural Gas Data'!$K:$K,'Natural Gas Data'!$B:$B,$B22,'Natural Gas Data'!$M:$M,BF$9)</f>
        <v>0</v>
      </c>
      <c r="BG22" s="21">
        <f>SUMIFS('Natural Gas Data'!$K:$K,'Natural Gas Data'!$B:$B,$B22,'Natural Gas Data'!$M:$M,BG$9)</f>
        <v>0</v>
      </c>
      <c r="BH22" s="22">
        <f>SUMIFS('Tank Fuels'!$G:$G,'Tank Fuels'!$B:$B,$B22,'Tank Fuels'!$D:$D,$BH$8,'Tank Fuels'!$E:$E,BH$9)</f>
        <v>0</v>
      </c>
      <c r="BI22" s="22">
        <f>SUMIFS('Tank Fuels'!$G:$G,'Tank Fuels'!$B:$B,$B22,'Tank Fuels'!$D:$D,$BH$8,'Tank Fuels'!$E:$E,BI$9)</f>
        <v>0</v>
      </c>
      <c r="BJ22" s="22">
        <f>SUMIFS('Tank Fuels'!$G:$G,'Tank Fuels'!$B:$B,$B22,'Tank Fuels'!$D:$D,$BH$8,'Tank Fuels'!$E:$E,BJ$9)</f>
        <v>0</v>
      </c>
      <c r="BK22" s="22">
        <f>SUMIFS('Tank Fuels'!$G:$G,'Tank Fuels'!$B:$B,$B22,'Tank Fuels'!$D:$D,$BH$8,'Tank Fuels'!$E:$E,BK$9)</f>
        <v>0</v>
      </c>
      <c r="BL22" s="22">
        <f>SUMIFS('Tank Fuels'!$G:$G,'Tank Fuels'!$B:$B,$B22,'Tank Fuels'!$D:$D,$BH$8,'Tank Fuels'!$E:$E,BL$9)</f>
        <v>0</v>
      </c>
      <c r="BM22" s="22">
        <f>SUMIFS('Tank Fuels'!$G:$G,'Tank Fuels'!$B:$B,$B22,'Tank Fuels'!$D:$D,$BM$8,'Tank Fuels'!$E:$E,BM$9)</f>
        <v>0</v>
      </c>
      <c r="BN22" s="22">
        <f>SUMIFS('Tank Fuels'!$G:$G,'Tank Fuels'!$B:$B,$B22,'Tank Fuels'!$D:$D,$BM$8,'Tank Fuels'!$E:$E,BN$9)</f>
        <v>0</v>
      </c>
      <c r="BO22" s="22">
        <f>SUMIFS('Tank Fuels'!$G:$G,'Tank Fuels'!$B:$B,$B22,'Tank Fuels'!$D:$D,$BM$8,'Tank Fuels'!$E:$E,BO$9)</f>
        <v>0</v>
      </c>
      <c r="BP22" s="22">
        <f>SUMIFS('Tank Fuels'!$G:$G,'Tank Fuels'!$B:$B,$B22,'Tank Fuels'!$D:$D,$BM$8,'Tank Fuels'!$E:$E,BP$9)</f>
        <v>0</v>
      </c>
      <c r="BQ22" s="22">
        <f>SUMIFS('Tank Fuels'!$G:$G,'Tank Fuels'!$B:$B,$B22,'Tank Fuels'!$D:$D,$BM$8,'Tank Fuels'!$E:$E,BQ$9)</f>
        <v>0</v>
      </c>
      <c r="BR22" s="23">
        <f t="shared" ref="BR22:BV22" si="27">AX22+BC22+BH22+BM22</f>
        <v>0</v>
      </c>
      <c r="BS22" s="23">
        <f t="shared" si="27"/>
        <v>0</v>
      </c>
      <c r="BT22" s="23">
        <f t="shared" si="27"/>
        <v>0</v>
      </c>
      <c r="BU22" s="23">
        <f t="shared" si="27"/>
        <v>0</v>
      </c>
      <c r="BV22" s="23">
        <f t="shared" si="27"/>
        <v>0</v>
      </c>
      <c r="BW22" s="24" t="str">
        <f t="shared" si="3"/>
        <v/>
      </c>
    </row>
    <row r="23" spans="1:75" ht="14.25" hidden="1" customHeight="1">
      <c r="B23" s="11"/>
      <c r="C23" s="12" t="e">
        <f>VLOOKUP(B23,'Facility Master List'!$B$6:$E$84,3,FALSE)</f>
        <v>#N/A</v>
      </c>
      <c r="D23" s="13">
        <f>SUMIFS('Electric Data'!$H:$H,'Electric Data'!$B:$B,$B23,'Electric Data'!$Q:$Q,D$9)</f>
        <v>0</v>
      </c>
      <c r="E23" s="13">
        <f>SUMIFS('Electric Data'!$H:$H,'Electric Data'!$B:$B,$B23,'Electric Data'!$Q:$Q,E$9)</f>
        <v>0</v>
      </c>
      <c r="F23" s="13">
        <f>SUMIFS('Electric Data'!$H:$H,'Electric Data'!$B:$B,$B23,'Electric Data'!$Q:$Q,F$9)</f>
        <v>0</v>
      </c>
      <c r="G23" s="13">
        <f>SUMIFS('Electric Data'!$H:$H,'Electric Data'!$B:$B,$B23,'Electric Data'!$Q:$Q,G$9)</f>
        <v>0</v>
      </c>
      <c r="H23" s="13">
        <f>SUMIFS('Electric Data'!$H:$H,'Electric Data'!$B:$B,$B23,'Electric Data'!$Q:$Q,H$9)</f>
        <v>0</v>
      </c>
      <c r="I23" s="14">
        <f>SUMIFS('Natural Gas Data'!$H:$H,'Natural Gas Data'!$B:$B,$B23,'Natural Gas Data'!$M:$M,I$9)</f>
        <v>0</v>
      </c>
      <c r="J23" s="14">
        <f>SUMIFS('Natural Gas Data'!$H:$H,'Natural Gas Data'!$B:$B,$B23,'Natural Gas Data'!$M:$M,J$9)</f>
        <v>0</v>
      </c>
      <c r="K23" s="14">
        <f>SUMIFS('Natural Gas Data'!$H:$H,'Natural Gas Data'!$B:$B,$B23,'Natural Gas Data'!$M:$M,K$9)</f>
        <v>0</v>
      </c>
      <c r="L23" s="14">
        <f>SUMIFS('Natural Gas Data'!$H:$H,'Natural Gas Data'!$B:$B,$B23,'Natural Gas Data'!$M:$M,L$9)</f>
        <v>0</v>
      </c>
      <c r="M23" s="14">
        <f>SUMIFS('Natural Gas Data'!$H:$H,'Natural Gas Data'!$B:$B,$B23,'Natural Gas Data'!$M:$M,M$9)</f>
        <v>0</v>
      </c>
      <c r="N23" s="14">
        <f>SUMIFS('Tank Fuels'!$F:$F,'Tank Fuels'!$B:$B,$B23,'Tank Fuels'!$D:$D,$N$8,'Tank Fuels'!$E:$E,N$9)</f>
        <v>0</v>
      </c>
      <c r="O23" s="14">
        <f>SUMIFS('Tank Fuels'!$F:$F,'Tank Fuels'!$B:$B,$B23,'Tank Fuels'!$D:$D,$N$8,'Tank Fuels'!$E:$E,O$9)</f>
        <v>0</v>
      </c>
      <c r="P23" s="14">
        <f>SUMIFS('Tank Fuels'!$F:$F,'Tank Fuels'!$B:$B,$B23,'Tank Fuels'!$D:$D,$N$8,'Tank Fuels'!$E:$E,P$9)</f>
        <v>0</v>
      </c>
      <c r="Q23" s="14">
        <f>SUMIFS('Tank Fuels'!$F:$F,'Tank Fuels'!$B:$B,$B23,'Tank Fuels'!$D:$D,$N$8,'Tank Fuels'!$E:$E,Q$9)</f>
        <v>0</v>
      </c>
      <c r="R23" s="14">
        <f>SUMIFS('Tank Fuels'!$F:$F,'Tank Fuels'!$B:$B,$B23,'Tank Fuels'!$D:$D,$N$8,'Tank Fuels'!$E:$E,R$9)</f>
        <v>0</v>
      </c>
      <c r="S23" s="14">
        <f>SUMIFS('Tank Fuels'!$F:$F,'Tank Fuels'!$B:$B,$B23,'Tank Fuels'!$D:$D,$S$8,'Tank Fuels'!$E:$E,S$9)</f>
        <v>0</v>
      </c>
      <c r="T23" s="14">
        <f>SUMIFS('Tank Fuels'!$F:$F,'Tank Fuels'!$B:$B,$B23,'Tank Fuels'!$D:$D,$S$8,'Tank Fuels'!$E:$E,T$9)</f>
        <v>0</v>
      </c>
      <c r="U23" s="14">
        <f>SUMIFS('Tank Fuels'!$F:$F,'Tank Fuels'!$B:$B,$B23,'Tank Fuels'!$D:$D,$S$8,'Tank Fuels'!$E:$E,U$9)</f>
        <v>0</v>
      </c>
      <c r="V23" s="14">
        <f>SUMIFS('Tank Fuels'!$F:$F,'Tank Fuels'!$B:$B,$B23,'Tank Fuels'!$D:$D,$S$8,'Tank Fuels'!$E:$E,V$9)</f>
        <v>0</v>
      </c>
      <c r="W23" s="14">
        <f>SUMIFS('Tank Fuels'!$F:$F,'Tank Fuels'!$B:$B,$B23,'Tank Fuels'!$D:$D,$S$8,'Tank Fuels'!$E:$E,W$9)</f>
        <v>0</v>
      </c>
      <c r="X23" s="15">
        <f>D23/1000*'Factors and Sources'!$C$6/1000</f>
        <v>0</v>
      </c>
      <c r="Y23" s="16">
        <f>E23/1000*'Factors and Sources'!$C$6/1000</f>
        <v>0</v>
      </c>
      <c r="Z23" s="16">
        <f>F23/1000*'Factors and Sources'!$C$6/1000</f>
        <v>0</v>
      </c>
      <c r="AA23" s="16">
        <f>G23/1000*'Factors and Sources'!$C$6/1000</f>
        <v>0</v>
      </c>
      <c r="AB23" s="16">
        <f>H23/1000*'Factors and Sources'!$C$6/1000</f>
        <v>0</v>
      </c>
      <c r="AC23" s="17">
        <f>I23/10*'Factors and Sources'!$C$7/1000</f>
        <v>0</v>
      </c>
      <c r="AD23" s="17">
        <f>J23/10*'Factors and Sources'!$C$7/1000</f>
        <v>0</v>
      </c>
      <c r="AE23" s="17">
        <f>K23/10*'Factors and Sources'!$C$7/1000</f>
        <v>0</v>
      </c>
      <c r="AF23" s="17">
        <f>L23/10*'Factors and Sources'!$C$7/1000</f>
        <v>0</v>
      </c>
      <c r="AG23" s="17">
        <f>M23/10*'Factors and Sources'!$C$7/1000</f>
        <v>0</v>
      </c>
      <c r="AH23" s="17">
        <f>N23*'Factors and Sources'!$C$8/1000</f>
        <v>0</v>
      </c>
      <c r="AI23" s="17">
        <f>O23*'Factors and Sources'!$C$8/1000</f>
        <v>0</v>
      </c>
      <c r="AJ23" s="17">
        <f>P23*'Factors and Sources'!$C$8/1000</f>
        <v>0</v>
      </c>
      <c r="AK23" s="17">
        <f>Q23*'Factors and Sources'!$C$8/1000</f>
        <v>0</v>
      </c>
      <c r="AL23" s="17">
        <f>R23*'Factors and Sources'!$C$8/1000</f>
        <v>0</v>
      </c>
      <c r="AM23" s="18">
        <f>S23*'Factors and Sources'!$C$9/1000</f>
        <v>0</v>
      </c>
      <c r="AN23" s="18">
        <f>T23*'Factors and Sources'!$C$9/1000</f>
        <v>0</v>
      </c>
      <c r="AO23" s="18">
        <f>U23*'Factors and Sources'!$C$9/1000</f>
        <v>0</v>
      </c>
      <c r="AP23" s="18">
        <f>V23*'Factors and Sources'!$C$9/1000</f>
        <v>0</v>
      </c>
      <c r="AQ23" s="18">
        <f>W23*'Factors and Sources'!$C$9/1000</f>
        <v>0</v>
      </c>
      <c r="AR23" s="17">
        <f t="shared" ref="AR23:AV23" si="28">X23+AC23+AH23+AM23</f>
        <v>0</v>
      </c>
      <c r="AS23" s="17">
        <f t="shared" si="28"/>
        <v>0</v>
      </c>
      <c r="AT23" s="17">
        <f t="shared" si="28"/>
        <v>0</v>
      </c>
      <c r="AU23" s="17">
        <f t="shared" si="28"/>
        <v>0</v>
      </c>
      <c r="AV23" s="17">
        <f t="shared" si="28"/>
        <v>0</v>
      </c>
      <c r="AW23" s="19" t="str">
        <f t="shared" si="1"/>
        <v/>
      </c>
      <c r="AX23" s="20">
        <f>SUMIFS('Electric Data'!$L:$L,'Electric Data'!$B:$B,$B23,'Electric Data'!$Q:$Q,AX$9)</f>
        <v>0</v>
      </c>
      <c r="AY23" s="20">
        <f>SUMIFS('Electric Data'!$L:$L,'Electric Data'!$B:$B,$B23,'Electric Data'!$Q:$Q,AY$9)</f>
        <v>0</v>
      </c>
      <c r="AZ23" s="20">
        <f>SUMIFS('Electric Data'!$L:$L,'Electric Data'!$B:$B,$B23,'Electric Data'!$Q:$Q,AZ$9)</f>
        <v>0</v>
      </c>
      <c r="BA23" s="20">
        <f>SUMIFS('Electric Data'!$L:$L,'Electric Data'!$B:$B,$B23,'Electric Data'!$Q:$Q,BA$9)</f>
        <v>0</v>
      </c>
      <c r="BB23" s="20">
        <f>SUMIFS('Electric Data'!$L:$L,'Electric Data'!$B:$B,$B23,'Electric Data'!$Q:$Q,BB$9)</f>
        <v>0</v>
      </c>
      <c r="BC23" s="21">
        <f>SUMIFS('Natural Gas Data'!$K:$K,'Natural Gas Data'!$B:$B,$B23,'Natural Gas Data'!$M:$M,BC$9)</f>
        <v>0</v>
      </c>
      <c r="BD23" s="21">
        <f>SUMIFS('Natural Gas Data'!$K:$K,'Natural Gas Data'!$B:$B,$B23,'Natural Gas Data'!$M:$M,BD$9)</f>
        <v>0</v>
      </c>
      <c r="BE23" s="21">
        <f>SUMIFS('Natural Gas Data'!$K:$K,'Natural Gas Data'!$B:$B,$B23,'Natural Gas Data'!$M:$M,BE$9)</f>
        <v>0</v>
      </c>
      <c r="BF23" s="21">
        <f>SUMIFS('Natural Gas Data'!$K:$K,'Natural Gas Data'!$B:$B,$B23,'Natural Gas Data'!$M:$M,BF$9)</f>
        <v>0</v>
      </c>
      <c r="BG23" s="21">
        <f>SUMIFS('Natural Gas Data'!$K:$K,'Natural Gas Data'!$B:$B,$B23,'Natural Gas Data'!$M:$M,BG$9)</f>
        <v>0</v>
      </c>
      <c r="BH23" s="22">
        <f>SUMIFS('Tank Fuels'!$G:$G,'Tank Fuels'!$B:$B,$B23,'Tank Fuels'!$D:$D,$BH$8,'Tank Fuels'!$E:$E,BH$9)</f>
        <v>0</v>
      </c>
      <c r="BI23" s="22">
        <f>SUMIFS('Tank Fuels'!$G:$G,'Tank Fuels'!$B:$B,$B23,'Tank Fuels'!$D:$D,$BH$8,'Tank Fuels'!$E:$E,BI$9)</f>
        <v>0</v>
      </c>
      <c r="BJ23" s="22">
        <f>SUMIFS('Tank Fuels'!$G:$G,'Tank Fuels'!$B:$B,$B23,'Tank Fuels'!$D:$D,$BH$8,'Tank Fuels'!$E:$E,BJ$9)</f>
        <v>0</v>
      </c>
      <c r="BK23" s="22">
        <f>SUMIFS('Tank Fuels'!$G:$G,'Tank Fuels'!$B:$B,$B23,'Tank Fuels'!$D:$D,$BH$8,'Tank Fuels'!$E:$E,BK$9)</f>
        <v>0</v>
      </c>
      <c r="BL23" s="22">
        <f>SUMIFS('Tank Fuels'!$G:$G,'Tank Fuels'!$B:$B,$B23,'Tank Fuels'!$D:$D,$BH$8,'Tank Fuels'!$E:$E,BL$9)</f>
        <v>0</v>
      </c>
      <c r="BM23" s="22">
        <f>SUMIFS('Tank Fuels'!$G:$G,'Tank Fuels'!$B:$B,$B23,'Tank Fuels'!$D:$D,$BM$8,'Tank Fuels'!$E:$E,BM$9)</f>
        <v>0</v>
      </c>
      <c r="BN23" s="22">
        <f>SUMIFS('Tank Fuels'!$G:$G,'Tank Fuels'!$B:$B,$B23,'Tank Fuels'!$D:$D,$BM$8,'Tank Fuels'!$E:$E,BN$9)</f>
        <v>0</v>
      </c>
      <c r="BO23" s="22">
        <f>SUMIFS('Tank Fuels'!$G:$G,'Tank Fuels'!$B:$B,$B23,'Tank Fuels'!$D:$D,$BM$8,'Tank Fuels'!$E:$E,BO$9)</f>
        <v>0</v>
      </c>
      <c r="BP23" s="22">
        <f>SUMIFS('Tank Fuels'!$G:$G,'Tank Fuels'!$B:$B,$B23,'Tank Fuels'!$D:$D,$BM$8,'Tank Fuels'!$E:$E,BP$9)</f>
        <v>0</v>
      </c>
      <c r="BQ23" s="22">
        <f>SUMIFS('Tank Fuels'!$G:$G,'Tank Fuels'!$B:$B,$B23,'Tank Fuels'!$D:$D,$BM$8,'Tank Fuels'!$E:$E,BQ$9)</f>
        <v>0</v>
      </c>
      <c r="BR23" s="23">
        <f t="shared" ref="BR23:BV23" si="29">AX23+BC23+BH23+BM23</f>
        <v>0</v>
      </c>
      <c r="BS23" s="23">
        <f t="shared" si="29"/>
        <v>0</v>
      </c>
      <c r="BT23" s="23">
        <f t="shared" si="29"/>
        <v>0</v>
      </c>
      <c r="BU23" s="23">
        <f t="shared" si="29"/>
        <v>0</v>
      </c>
      <c r="BV23" s="23">
        <f t="shared" si="29"/>
        <v>0</v>
      </c>
      <c r="BW23" s="24" t="str">
        <f t="shared" si="3"/>
        <v/>
      </c>
    </row>
    <row r="24" spans="1:75" ht="14.25" hidden="1" customHeight="1">
      <c r="B24" s="25"/>
      <c r="C24" s="26" t="e">
        <f>VLOOKUP(B24,'Facility Master List'!$B$6:$E$84,3,FALSE)</f>
        <v>#N/A</v>
      </c>
      <c r="D24" s="13">
        <f>SUMIFS('Electric Data'!$H:$H,'Electric Data'!$B:$B,$B24,'Electric Data'!$Q:$Q,D$9)</f>
        <v>0</v>
      </c>
      <c r="E24" s="13">
        <f>SUMIFS('Electric Data'!$H:$H,'Electric Data'!$B:$B,$B24,'Electric Data'!$Q:$Q,E$9)</f>
        <v>0</v>
      </c>
      <c r="F24" s="13">
        <f>SUMIFS('Electric Data'!$H:$H,'Electric Data'!$B:$B,$B24,'Electric Data'!$Q:$Q,F$9)</f>
        <v>0</v>
      </c>
      <c r="G24" s="13">
        <f>SUMIFS('Electric Data'!$H:$H,'Electric Data'!$B:$B,$B24,'Electric Data'!$Q:$Q,G$9)</f>
        <v>0</v>
      </c>
      <c r="H24" s="13">
        <f>SUMIFS('Electric Data'!$H:$H,'Electric Data'!$B:$B,$B24,'Electric Data'!$Q:$Q,H$9)</f>
        <v>0</v>
      </c>
      <c r="I24" s="14">
        <f>SUMIFS('Natural Gas Data'!$H:$H,'Natural Gas Data'!$B:$B,$B24,'Natural Gas Data'!$M:$M,I$9)</f>
        <v>0</v>
      </c>
      <c r="J24" s="14">
        <f>SUMIFS('Natural Gas Data'!$H:$H,'Natural Gas Data'!$B:$B,$B24,'Natural Gas Data'!$M:$M,J$9)</f>
        <v>0</v>
      </c>
      <c r="K24" s="14">
        <f>SUMIFS('Natural Gas Data'!$H:$H,'Natural Gas Data'!$B:$B,$B24,'Natural Gas Data'!$M:$M,K$9)</f>
        <v>0</v>
      </c>
      <c r="L24" s="14">
        <f>SUMIFS('Natural Gas Data'!$H:$H,'Natural Gas Data'!$B:$B,$B24,'Natural Gas Data'!$M:$M,L$9)</f>
        <v>0</v>
      </c>
      <c r="M24" s="14">
        <f>SUMIFS('Natural Gas Data'!$H:$H,'Natural Gas Data'!$B:$B,$B24,'Natural Gas Data'!$M:$M,M$9)</f>
        <v>0</v>
      </c>
      <c r="N24" s="27">
        <f>SUMIFS('Tank Fuels'!$F:$F,'Tank Fuels'!$B:$B,$B24,'Tank Fuels'!$D:$D,$N$8,'Tank Fuels'!$E:$E,N$9)</f>
        <v>0</v>
      </c>
      <c r="O24" s="27">
        <f>SUMIFS('Tank Fuels'!$F:$F,'Tank Fuels'!$B:$B,$B24,'Tank Fuels'!$D:$D,$N$8,'Tank Fuels'!$E:$E,O$9)</f>
        <v>0</v>
      </c>
      <c r="P24" s="27">
        <f>SUMIFS('Tank Fuels'!$F:$F,'Tank Fuels'!$B:$B,$B24,'Tank Fuels'!$D:$D,$N$8,'Tank Fuels'!$E:$E,P$9)</f>
        <v>0</v>
      </c>
      <c r="Q24" s="27">
        <f>SUMIFS('Tank Fuels'!$F:$F,'Tank Fuels'!$B:$B,$B24,'Tank Fuels'!$D:$D,$N$8,'Tank Fuels'!$E:$E,Q$9)</f>
        <v>0</v>
      </c>
      <c r="R24" s="27">
        <f>SUMIFS('Tank Fuels'!$F:$F,'Tank Fuels'!$B:$B,$B24,'Tank Fuels'!$D:$D,$N$8,'Tank Fuels'!$E:$E,R$9)</f>
        <v>0</v>
      </c>
      <c r="S24" s="27">
        <f>SUMIFS('Tank Fuels'!$F:$F,'Tank Fuels'!$B:$B,$B24,'Tank Fuels'!$D:$D,$S$8,'Tank Fuels'!$E:$E,S$9)</f>
        <v>0</v>
      </c>
      <c r="T24" s="27">
        <f>SUMIFS('Tank Fuels'!$F:$F,'Tank Fuels'!$B:$B,$B24,'Tank Fuels'!$D:$D,$S$8,'Tank Fuels'!$E:$E,T$9)</f>
        <v>0</v>
      </c>
      <c r="U24" s="27">
        <f>SUMIFS('Tank Fuels'!$F:$F,'Tank Fuels'!$B:$B,$B24,'Tank Fuels'!$D:$D,$S$8,'Tank Fuels'!$E:$E,U$9)</f>
        <v>0</v>
      </c>
      <c r="V24" s="27">
        <f>SUMIFS('Tank Fuels'!$F:$F,'Tank Fuels'!$B:$B,$B24,'Tank Fuels'!$D:$D,$S$8,'Tank Fuels'!$E:$E,V$9)</f>
        <v>0</v>
      </c>
      <c r="W24" s="27">
        <f>SUMIFS('Tank Fuels'!$F:$F,'Tank Fuels'!$B:$B,$B24,'Tank Fuels'!$D:$D,$S$8,'Tank Fuels'!$E:$E,W$9)</f>
        <v>0</v>
      </c>
      <c r="X24" s="15">
        <f>D24/1000*'Factors and Sources'!$C$6/1000</f>
        <v>0</v>
      </c>
      <c r="Y24" s="16">
        <f>E24/1000*'Factors and Sources'!$C$6/1000</f>
        <v>0</v>
      </c>
      <c r="Z24" s="16">
        <f>F24/1000*'Factors and Sources'!$C$6/1000</f>
        <v>0</v>
      </c>
      <c r="AA24" s="16">
        <f>G24/1000*'Factors and Sources'!$C$6/1000</f>
        <v>0</v>
      </c>
      <c r="AB24" s="16">
        <f>H24/1000*'Factors and Sources'!$C$6/1000</f>
        <v>0</v>
      </c>
      <c r="AC24" s="17">
        <f>I24/10*'Factors and Sources'!$C$7/1000</f>
        <v>0</v>
      </c>
      <c r="AD24" s="17">
        <f>J24/10*'Factors and Sources'!$C$7/1000</f>
        <v>0</v>
      </c>
      <c r="AE24" s="17">
        <f>K24/10*'Factors and Sources'!$C$7/1000</f>
        <v>0</v>
      </c>
      <c r="AF24" s="17">
        <f>L24/10*'Factors and Sources'!$C$7/1000</f>
        <v>0</v>
      </c>
      <c r="AG24" s="17">
        <f>M24/10*'Factors and Sources'!$C$7/1000</f>
        <v>0</v>
      </c>
      <c r="AH24" s="17">
        <f>N24*'Factors and Sources'!$C$8/1000</f>
        <v>0</v>
      </c>
      <c r="AI24" s="17">
        <f>O24*'Factors and Sources'!$C$8/1000</f>
        <v>0</v>
      </c>
      <c r="AJ24" s="17">
        <f>P24*'Factors and Sources'!$C$8/1000</f>
        <v>0</v>
      </c>
      <c r="AK24" s="17">
        <f>Q24*'Factors and Sources'!$C$8/1000</f>
        <v>0</v>
      </c>
      <c r="AL24" s="17">
        <f>R24*'Factors and Sources'!$C$8/1000</f>
        <v>0</v>
      </c>
      <c r="AM24" s="18">
        <f>S24*'Factors and Sources'!$C$9/1000</f>
        <v>0</v>
      </c>
      <c r="AN24" s="18">
        <f>T24*'Factors and Sources'!$C$9/1000</f>
        <v>0</v>
      </c>
      <c r="AO24" s="18">
        <f>U24*'Factors and Sources'!$C$9/1000</f>
        <v>0</v>
      </c>
      <c r="AP24" s="18">
        <f>V24*'Factors and Sources'!$C$9/1000</f>
        <v>0</v>
      </c>
      <c r="AQ24" s="18">
        <f>W24*'Factors and Sources'!$C$9/1000</f>
        <v>0</v>
      </c>
      <c r="AR24" s="17">
        <f t="shared" ref="AR24:AV24" si="30">X24+AC24+AH24+AM24</f>
        <v>0</v>
      </c>
      <c r="AS24" s="17">
        <f t="shared" si="30"/>
        <v>0</v>
      </c>
      <c r="AT24" s="17">
        <f t="shared" si="30"/>
        <v>0</v>
      </c>
      <c r="AU24" s="17">
        <f t="shared" si="30"/>
        <v>0</v>
      </c>
      <c r="AV24" s="17">
        <f t="shared" si="30"/>
        <v>0</v>
      </c>
      <c r="AW24" s="19" t="str">
        <f t="shared" si="1"/>
        <v/>
      </c>
      <c r="AX24" s="20">
        <f>SUMIFS('Electric Data'!$L:$L,'Electric Data'!$B:$B,$B24,'Electric Data'!$Q:$Q,AX$9)</f>
        <v>0</v>
      </c>
      <c r="AY24" s="20">
        <f>SUMIFS('Electric Data'!$L:$L,'Electric Data'!$B:$B,$B24,'Electric Data'!$Q:$Q,AY$9)</f>
        <v>0</v>
      </c>
      <c r="AZ24" s="20">
        <f>SUMIFS('Electric Data'!$L:$L,'Electric Data'!$B:$B,$B24,'Electric Data'!$Q:$Q,AZ$9)</f>
        <v>0</v>
      </c>
      <c r="BA24" s="20">
        <f>SUMIFS('Electric Data'!$L:$L,'Electric Data'!$B:$B,$B24,'Electric Data'!$Q:$Q,BA$9)</f>
        <v>0</v>
      </c>
      <c r="BB24" s="20">
        <f>SUMIFS('Electric Data'!$L:$L,'Electric Data'!$B:$B,$B24,'Electric Data'!$Q:$Q,BB$9)</f>
        <v>0</v>
      </c>
      <c r="BC24" s="21">
        <f>SUMIFS('Natural Gas Data'!$K:$K,'Natural Gas Data'!$B:$B,$B24,'Natural Gas Data'!$M:$M,BC$9)</f>
        <v>0</v>
      </c>
      <c r="BD24" s="21">
        <f>SUMIFS('Natural Gas Data'!$K:$K,'Natural Gas Data'!$B:$B,$B24,'Natural Gas Data'!$M:$M,BD$9)</f>
        <v>0</v>
      </c>
      <c r="BE24" s="21">
        <f>SUMIFS('Natural Gas Data'!$K:$K,'Natural Gas Data'!$B:$B,$B24,'Natural Gas Data'!$M:$M,BE$9)</f>
        <v>0</v>
      </c>
      <c r="BF24" s="21">
        <f>SUMIFS('Natural Gas Data'!$K:$K,'Natural Gas Data'!$B:$B,$B24,'Natural Gas Data'!$M:$M,BF$9)</f>
        <v>0</v>
      </c>
      <c r="BG24" s="21">
        <f>SUMIFS('Natural Gas Data'!$K:$K,'Natural Gas Data'!$B:$B,$B24,'Natural Gas Data'!$M:$M,BG$9)</f>
        <v>0</v>
      </c>
      <c r="BH24" s="22">
        <f>SUMIFS('Tank Fuels'!$G:$G,'Tank Fuels'!$B:$B,$B24,'Tank Fuels'!$D:$D,$BH$8,'Tank Fuels'!$E:$E,BH$9)</f>
        <v>0</v>
      </c>
      <c r="BI24" s="22">
        <f>SUMIFS('Tank Fuels'!$G:$G,'Tank Fuels'!$B:$B,$B24,'Tank Fuels'!$D:$D,$BH$8,'Tank Fuels'!$E:$E,BI$9)</f>
        <v>0</v>
      </c>
      <c r="BJ24" s="22">
        <f>SUMIFS('Tank Fuels'!$G:$G,'Tank Fuels'!$B:$B,$B24,'Tank Fuels'!$D:$D,$BH$8,'Tank Fuels'!$E:$E,BJ$9)</f>
        <v>0</v>
      </c>
      <c r="BK24" s="22">
        <f>SUMIFS('Tank Fuels'!$G:$G,'Tank Fuels'!$B:$B,$B24,'Tank Fuels'!$D:$D,$BH$8,'Tank Fuels'!$E:$E,BK$9)</f>
        <v>0</v>
      </c>
      <c r="BL24" s="22">
        <f>SUMIFS('Tank Fuels'!$G:$G,'Tank Fuels'!$B:$B,$B24,'Tank Fuels'!$D:$D,$BH$8,'Tank Fuels'!$E:$E,BL$9)</f>
        <v>0</v>
      </c>
      <c r="BM24" s="22">
        <f>SUMIFS('Tank Fuels'!$G:$G,'Tank Fuels'!$B:$B,$B24,'Tank Fuels'!$D:$D,$BM$8,'Tank Fuels'!$E:$E,BM$9)</f>
        <v>0</v>
      </c>
      <c r="BN24" s="22">
        <f>SUMIFS('Tank Fuels'!$G:$G,'Tank Fuels'!$B:$B,$B24,'Tank Fuels'!$D:$D,$BM$8,'Tank Fuels'!$E:$E,BN$9)</f>
        <v>0</v>
      </c>
      <c r="BO24" s="22">
        <f>SUMIFS('Tank Fuels'!$G:$G,'Tank Fuels'!$B:$B,$B24,'Tank Fuels'!$D:$D,$BM$8,'Tank Fuels'!$E:$E,BO$9)</f>
        <v>0</v>
      </c>
      <c r="BP24" s="22">
        <f>SUMIFS('Tank Fuels'!$G:$G,'Tank Fuels'!$B:$B,$B24,'Tank Fuels'!$D:$D,$BM$8,'Tank Fuels'!$E:$E,BP$9)</f>
        <v>0</v>
      </c>
      <c r="BQ24" s="22">
        <f>SUMIFS('Tank Fuels'!$G:$G,'Tank Fuels'!$B:$B,$B24,'Tank Fuels'!$D:$D,$BM$8,'Tank Fuels'!$E:$E,BQ$9)</f>
        <v>0</v>
      </c>
      <c r="BR24" s="23">
        <f t="shared" ref="BR24:BV24" si="31">AX24+BC24+BH24+BM24</f>
        <v>0</v>
      </c>
      <c r="BS24" s="23">
        <f t="shared" si="31"/>
        <v>0</v>
      </c>
      <c r="BT24" s="23">
        <f t="shared" si="31"/>
        <v>0</v>
      </c>
      <c r="BU24" s="23">
        <f t="shared" si="31"/>
        <v>0</v>
      </c>
      <c r="BV24" s="23">
        <f t="shared" si="31"/>
        <v>0</v>
      </c>
      <c r="BW24" s="24" t="str">
        <f t="shared" si="3"/>
        <v/>
      </c>
    </row>
    <row r="25" spans="1:75" ht="14.25" customHeight="1">
      <c r="A25" s="28"/>
      <c r="B25" s="29" t="s">
        <v>18</v>
      </c>
      <c r="C25" s="30"/>
      <c r="D25" s="31">
        <f t="shared" ref="D25:BW25" si="32">SUM(D10:D24)</f>
        <v>19674</v>
      </c>
      <c r="E25" s="32">
        <f t="shared" si="32"/>
        <v>0</v>
      </c>
      <c r="F25" s="32">
        <f t="shared" si="32"/>
        <v>0</v>
      </c>
      <c r="G25" s="32">
        <f t="shared" si="32"/>
        <v>0</v>
      </c>
      <c r="H25" s="32">
        <f t="shared" si="32"/>
        <v>0</v>
      </c>
      <c r="I25" s="32">
        <f t="shared" si="32"/>
        <v>0</v>
      </c>
      <c r="J25" s="32">
        <f t="shared" si="32"/>
        <v>0</v>
      </c>
      <c r="K25" s="32">
        <f t="shared" si="32"/>
        <v>0</v>
      </c>
      <c r="L25" s="32">
        <f t="shared" si="32"/>
        <v>0</v>
      </c>
      <c r="M25" s="32">
        <f t="shared" si="32"/>
        <v>0</v>
      </c>
      <c r="N25" s="32">
        <f t="shared" si="32"/>
        <v>4406.5</v>
      </c>
      <c r="O25" s="32">
        <f t="shared" si="32"/>
        <v>0</v>
      </c>
      <c r="P25" s="32">
        <f t="shared" si="32"/>
        <v>0</v>
      </c>
      <c r="Q25" s="32">
        <f t="shared" si="32"/>
        <v>0</v>
      </c>
      <c r="R25" s="32">
        <f t="shared" si="32"/>
        <v>0</v>
      </c>
      <c r="S25" s="32">
        <f t="shared" si="32"/>
        <v>0</v>
      </c>
      <c r="T25" s="32">
        <f t="shared" si="32"/>
        <v>0</v>
      </c>
      <c r="U25" s="32">
        <f t="shared" si="32"/>
        <v>0</v>
      </c>
      <c r="V25" s="32">
        <f t="shared" si="32"/>
        <v>0</v>
      </c>
      <c r="W25" s="32">
        <f t="shared" si="32"/>
        <v>0</v>
      </c>
      <c r="X25" s="32">
        <f t="shared" si="32"/>
        <v>2.0927233800000002</v>
      </c>
      <c r="Y25" s="32">
        <f t="shared" si="32"/>
        <v>0</v>
      </c>
      <c r="Z25" s="32">
        <f t="shared" si="32"/>
        <v>0</v>
      </c>
      <c r="AA25" s="32">
        <f t="shared" si="32"/>
        <v>0</v>
      </c>
      <c r="AB25" s="32">
        <f t="shared" si="32"/>
        <v>0</v>
      </c>
      <c r="AC25" s="32">
        <f t="shared" si="32"/>
        <v>0</v>
      </c>
      <c r="AD25" s="32">
        <f t="shared" si="32"/>
        <v>0</v>
      </c>
      <c r="AE25" s="32">
        <f t="shared" si="32"/>
        <v>0</v>
      </c>
      <c r="AF25" s="32">
        <f t="shared" si="32"/>
        <v>0</v>
      </c>
      <c r="AG25" s="32">
        <f t="shared" si="32"/>
        <v>0</v>
      </c>
      <c r="AH25" s="32">
        <f t="shared" si="32"/>
        <v>25.337375000000002</v>
      </c>
      <c r="AI25" s="32">
        <f t="shared" si="32"/>
        <v>0</v>
      </c>
      <c r="AJ25" s="32">
        <f t="shared" si="32"/>
        <v>0</v>
      </c>
      <c r="AK25" s="32">
        <f t="shared" si="32"/>
        <v>0</v>
      </c>
      <c r="AL25" s="32">
        <f t="shared" si="32"/>
        <v>0</v>
      </c>
      <c r="AM25" s="32">
        <f t="shared" si="32"/>
        <v>0</v>
      </c>
      <c r="AN25" s="32">
        <f t="shared" si="32"/>
        <v>0</v>
      </c>
      <c r="AO25" s="32">
        <f t="shared" si="32"/>
        <v>0</v>
      </c>
      <c r="AP25" s="32">
        <f t="shared" si="32"/>
        <v>0</v>
      </c>
      <c r="AQ25" s="32">
        <f t="shared" si="32"/>
        <v>0</v>
      </c>
      <c r="AR25" s="32">
        <f t="shared" si="32"/>
        <v>27.43009838</v>
      </c>
      <c r="AS25" s="32">
        <f t="shared" si="32"/>
        <v>0</v>
      </c>
      <c r="AT25" s="32">
        <f t="shared" si="32"/>
        <v>0</v>
      </c>
      <c r="AU25" s="32">
        <f t="shared" si="32"/>
        <v>0</v>
      </c>
      <c r="AV25" s="32">
        <f t="shared" si="32"/>
        <v>0</v>
      </c>
      <c r="AW25" s="32">
        <f t="shared" si="32"/>
        <v>27.43009838</v>
      </c>
      <c r="AX25" s="33">
        <f t="shared" si="32"/>
        <v>9975.9500000000007</v>
      </c>
      <c r="AY25" s="33">
        <f t="shared" si="32"/>
        <v>0</v>
      </c>
      <c r="AZ25" s="33">
        <f t="shared" si="32"/>
        <v>0</v>
      </c>
      <c r="BA25" s="33">
        <f t="shared" si="32"/>
        <v>0</v>
      </c>
      <c r="BB25" s="33">
        <f t="shared" si="32"/>
        <v>0</v>
      </c>
      <c r="BC25" s="33">
        <f t="shared" si="32"/>
        <v>0</v>
      </c>
      <c r="BD25" s="33">
        <f t="shared" si="32"/>
        <v>0</v>
      </c>
      <c r="BE25" s="33">
        <f t="shared" si="32"/>
        <v>0</v>
      </c>
      <c r="BF25" s="33">
        <f t="shared" si="32"/>
        <v>0</v>
      </c>
      <c r="BG25" s="33">
        <f t="shared" si="32"/>
        <v>0</v>
      </c>
      <c r="BH25" s="33">
        <f t="shared" si="32"/>
        <v>8703.5</v>
      </c>
      <c r="BI25" s="33">
        <f t="shared" si="32"/>
        <v>0</v>
      </c>
      <c r="BJ25" s="33">
        <f t="shared" si="32"/>
        <v>0</v>
      </c>
      <c r="BK25" s="33">
        <f t="shared" si="32"/>
        <v>0</v>
      </c>
      <c r="BL25" s="33">
        <f t="shared" si="32"/>
        <v>0</v>
      </c>
      <c r="BM25" s="33">
        <f t="shared" si="32"/>
        <v>0</v>
      </c>
      <c r="BN25" s="33">
        <f t="shared" si="32"/>
        <v>0</v>
      </c>
      <c r="BO25" s="33">
        <f t="shared" si="32"/>
        <v>0</v>
      </c>
      <c r="BP25" s="33">
        <f t="shared" si="32"/>
        <v>0</v>
      </c>
      <c r="BQ25" s="33">
        <f t="shared" si="32"/>
        <v>0</v>
      </c>
      <c r="BR25" s="33">
        <f t="shared" si="32"/>
        <v>18679.45</v>
      </c>
      <c r="BS25" s="33">
        <f t="shared" si="32"/>
        <v>0</v>
      </c>
      <c r="BT25" s="33">
        <f t="shared" si="32"/>
        <v>0</v>
      </c>
      <c r="BU25" s="33">
        <f t="shared" si="32"/>
        <v>0</v>
      </c>
      <c r="BV25" s="33">
        <f t="shared" si="32"/>
        <v>0</v>
      </c>
      <c r="BW25" s="34">
        <f t="shared" si="32"/>
        <v>18679.45</v>
      </c>
    </row>
    <row r="26" spans="1:75" ht="15.75" customHeight="1">
      <c r="E26" s="35"/>
    </row>
    <row r="27" spans="1:75" ht="14.25" customHeight="1">
      <c r="A27" s="1" t="s">
        <v>19</v>
      </c>
      <c r="B27" s="2" t="s">
        <v>20</v>
      </c>
      <c r="C27" s="36"/>
      <c r="D27" s="36"/>
      <c r="E27" s="37"/>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row>
    <row r="28" spans="1:75" ht="14.25" customHeight="1">
      <c r="E28" s="35"/>
    </row>
    <row r="29" spans="1:75" ht="14.25" customHeight="1">
      <c r="B29" s="38"/>
      <c r="C29" s="39"/>
      <c r="D29" s="283" t="s">
        <v>21</v>
      </c>
      <c r="E29" s="278"/>
      <c r="F29" s="278"/>
      <c r="G29" s="278"/>
      <c r="H29" s="278"/>
      <c r="I29" s="278"/>
      <c r="J29" s="278"/>
      <c r="K29" s="278"/>
      <c r="L29" s="278"/>
      <c r="M29" s="278"/>
      <c r="N29" s="278"/>
      <c r="O29" s="278"/>
      <c r="P29" s="278"/>
      <c r="Q29" s="278"/>
      <c r="R29" s="279"/>
      <c r="S29" s="277" t="s">
        <v>3</v>
      </c>
      <c r="T29" s="278"/>
      <c r="U29" s="278"/>
      <c r="V29" s="278"/>
      <c r="W29" s="278"/>
      <c r="X29" s="278"/>
      <c r="Y29" s="278"/>
      <c r="Z29" s="278"/>
      <c r="AA29" s="278"/>
      <c r="AB29" s="278"/>
      <c r="AC29" s="278"/>
      <c r="AD29" s="278"/>
      <c r="AE29" s="278"/>
      <c r="AF29" s="278"/>
      <c r="AG29" s="278"/>
      <c r="AH29" s="278"/>
      <c r="AI29" s="278"/>
      <c r="AJ29" s="278"/>
      <c r="AK29" s="278"/>
      <c r="AL29" s="279"/>
      <c r="AM29" s="277" t="s">
        <v>22</v>
      </c>
      <c r="AN29" s="278"/>
      <c r="AO29" s="278"/>
      <c r="AP29" s="278"/>
      <c r="AQ29" s="278"/>
      <c r="AR29" s="278"/>
      <c r="AS29" s="278"/>
      <c r="AT29" s="278"/>
      <c r="AU29" s="278"/>
      <c r="AV29" s="278"/>
      <c r="AW29" s="278"/>
      <c r="AX29" s="278"/>
      <c r="AY29" s="278"/>
      <c r="AZ29" s="278"/>
      <c r="BA29" s="278"/>
      <c r="BB29" s="278"/>
      <c r="BC29" s="278"/>
      <c r="BD29" s="278"/>
      <c r="BE29" s="278"/>
      <c r="BF29" s="279"/>
    </row>
    <row r="30" spans="1:75" ht="14.25" customHeight="1">
      <c r="B30" s="40"/>
      <c r="C30" s="41"/>
      <c r="D30" s="276" t="s">
        <v>23</v>
      </c>
      <c r="E30" s="272"/>
      <c r="F30" s="272"/>
      <c r="G30" s="272"/>
      <c r="H30" s="273"/>
      <c r="I30" s="271" t="s">
        <v>24</v>
      </c>
      <c r="J30" s="272"/>
      <c r="K30" s="272"/>
      <c r="L30" s="272"/>
      <c r="M30" s="273"/>
      <c r="N30" s="271" t="s">
        <v>5</v>
      </c>
      <c r="O30" s="272"/>
      <c r="P30" s="272"/>
      <c r="Q30" s="272"/>
      <c r="R30" s="275"/>
      <c r="S30" s="276" t="s">
        <v>25</v>
      </c>
      <c r="T30" s="272"/>
      <c r="U30" s="272"/>
      <c r="V30" s="272"/>
      <c r="W30" s="273"/>
      <c r="X30" s="271" t="s">
        <v>26</v>
      </c>
      <c r="Y30" s="272"/>
      <c r="Z30" s="272"/>
      <c r="AA30" s="272"/>
      <c r="AB30" s="273"/>
      <c r="AC30" s="271" t="s">
        <v>9</v>
      </c>
      <c r="AD30" s="272"/>
      <c r="AE30" s="272"/>
      <c r="AF30" s="272"/>
      <c r="AG30" s="273"/>
      <c r="AH30" s="271" t="s">
        <v>11</v>
      </c>
      <c r="AI30" s="272"/>
      <c r="AJ30" s="272"/>
      <c r="AK30" s="272"/>
      <c r="AL30" s="275"/>
      <c r="AM30" s="276" t="s">
        <v>25</v>
      </c>
      <c r="AN30" s="272"/>
      <c r="AO30" s="272"/>
      <c r="AP30" s="272"/>
      <c r="AQ30" s="273"/>
      <c r="AR30" s="271" t="s">
        <v>26</v>
      </c>
      <c r="AS30" s="272"/>
      <c r="AT30" s="272"/>
      <c r="AU30" s="272"/>
      <c r="AV30" s="273"/>
      <c r="AW30" s="271" t="s">
        <v>9</v>
      </c>
      <c r="AX30" s="272"/>
      <c r="AY30" s="272"/>
      <c r="AZ30" s="272"/>
      <c r="BA30" s="273"/>
      <c r="BB30" s="271" t="s">
        <v>11</v>
      </c>
      <c r="BC30" s="272"/>
      <c r="BD30" s="272"/>
      <c r="BE30" s="272"/>
      <c r="BF30" s="275"/>
    </row>
    <row r="31" spans="1:75" ht="14.25" customHeight="1">
      <c r="B31" s="42" t="s">
        <v>27</v>
      </c>
      <c r="C31" s="43" t="s">
        <v>13</v>
      </c>
      <c r="D31" s="7">
        <v>2021</v>
      </c>
      <c r="E31" s="9">
        <v>2017</v>
      </c>
      <c r="F31" s="9">
        <v>2018</v>
      </c>
      <c r="G31" s="8">
        <v>2019</v>
      </c>
      <c r="H31" s="8">
        <v>2020</v>
      </c>
      <c r="I31" s="8">
        <v>2021</v>
      </c>
      <c r="J31" s="8">
        <v>2017</v>
      </c>
      <c r="K31" s="8">
        <v>2018</v>
      </c>
      <c r="L31" s="8">
        <v>2019</v>
      </c>
      <c r="M31" s="8">
        <v>2020</v>
      </c>
      <c r="N31" s="8">
        <v>2016</v>
      </c>
      <c r="O31" s="8">
        <v>2017</v>
      </c>
      <c r="P31" s="8">
        <v>2018</v>
      </c>
      <c r="Q31" s="8">
        <v>2019</v>
      </c>
      <c r="R31" s="8">
        <v>2020</v>
      </c>
      <c r="S31" s="7">
        <v>2016</v>
      </c>
      <c r="T31" s="9">
        <v>2017</v>
      </c>
      <c r="U31" s="9">
        <v>2018</v>
      </c>
      <c r="V31" s="8">
        <v>2019</v>
      </c>
      <c r="W31" s="8">
        <v>2020</v>
      </c>
      <c r="X31" s="8">
        <v>2016</v>
      </c>
      <c r="Y31" s="8">
        <v>2017</v>
      </c>
      <c r="Z31" s="8">
        <v>2018</v>
      </c>
      <c r="AA31" s="8">
        <v>2019</v>
      </c>
      <c r="AB31" s="8">
        <v>2020</v>
      </c>
      <c r="AC31" s="8">
        <v>2016</v>
      </c>
      <c r="AD31" s="8">
        <v>2017</v>
      </c>
      <c r="AE31" s="8">
        <v>2018</v>
      </c>
      <c r="AF31" s="8">
        <v>2019</v>
      </c>
      <c r="AG31" s="8">
        <v>2020</v>
      </c>
      <c r="AH31" s="8">
        <v>2016</v>
      </c>
      <c r="AI31" s="8">
        <v>2017</v>
      </c>
      <c r="AJ31" s="8">
        <v>2018</v>
      </c>
      <c r="AK31" s="8">
        <v>2019</v>
      </c>
      <c r="AL31" s="10">
        <v>2020</v>
      </c>
      <c r="AM31" s="7">
        <v>2016</v>
      </c>
      <c r="AN31" s="9">
        <v>2017</v>
      </c>
      <c r="AO31" s="9">
        <v>2018</v>
      </c>
      <c r="AP31" s="8">
        <v>2019</v>
      </c>
      <c r="AQ31" s="8">
        <v>2020</v>
      </c>
      <c r="AR31" s="8">
        <v>2016</v>
      </c>
      <c r="AS31" s="8">
        <v>2017</v>
      </c>
      <c r="AT31" s="8">
        <v>2018</v>
      </c>
      <c r="AU31" s="8">
        <v>2019</v>
      </c>
      <c r="AV31" s="8">
        <v>2020</v>
      </c>
      <c r="AW31" s="8">
        <v>2016</v>
      </c>
      <c r="AX31" s="8">
        <v>2017</v>
      </c>
      <c r="AY31" s="8">
        <v>2018</v>
      </c>
      <c r="AZ31" s="8">
        <v>2019</v>
      </c>
      <c r="BA31" s="8">
        <v>2020</v>
      </c>
      <c r="BB31" s="8">
        <v>2016</v>
      </c>
      <c r="BC31" s="8">
        <v>2017</v>
      </c>
      <c r="BD31" s="8">
        <v>2018</v>
      </c>
      <c r="BE31" s="8">
        <v>2019</v>
      </c>
      <c r="BF31" s="8">
        <v>2020</v>
      </c>
    </row>
    <row r="32" spans="1:75" ht="14.25" customHeight="1">
      <c r="B32" s="44" t="s">
        <v>16</v>
      </c>
      <c r="C32" s="45" t="s">
        <v>28</v>
      </c>
      <c r="D32" s="46">
        <f>SUMIFS('Vehicle Fleet Fuel'!$G:$G,'Vehicle Fleet Fuel'!$B:$B,$B32,'Vehicle Fleet Fuel'!$D:$D,D$31)</f>
        <v>5796.1</v>
      </c>
      <c r="E32" s="18">
        <f>SUMIFS('Vehicle Fleet Fuel'!$G:$G,'Vehicle Fleet Fuel'!$B:$B,$B32,'Vehicle Fleet Fuel'!$D:$D,E$31)</f>
        <v>0</v>
      </c>
      <c r="F32" s="18">
        <f>SUMIFS('Vehicle Fleet Fuel'!$G:$G,'Vehicle Fleet Fuel'!$B:$B,$B32,'Vehicle Fleet Fuel'!$D:$D,F$31)</f>
        <v>0</v>
      </c>
      <c r="G32" s="18">
        <f>SUMIFS('Vehicle Fleet Fuel'!$G:$G,'Vehicle Fleet Fuel'!$B:$B,$B32,'Vehicle Fleet Fuel'!$D:$D,G$31)</f>
        <v>0</v>
      </c>
      <c r="H32" s="47">
        <f>SUMIFS('Vehicle Fleet Fuel'!$G:$G,'Vehicle Fleet Fuel'!$B:$B,$B32,'Vehicle Fleet Fuel'!$D:$D,H$31)</f>
        <v>0</v>
      </c>
      <c r="I32" s="18">
        <f>SUMIFS('Vehicle Fleet Fuel'!$I:$I,'Vehicle Fleet Fuel'!$B:$B,$B32,'Vehicle Fleet Fuel'!$D:$D,I$31)</f>
        <v>7781.9500000000007</v>
      </c>
      <c r="J32" s="18">
        <f>SUMIFS('Vehicle Fleet Fuel'!$I:$I,'Vehicle Fleet Fuel'!$B:$B,$B32,'Vehicle Fleet Fuel'!$D:$D,J$31)</f>
        <v>0</v>
      </c>
      <c r="K32" s="18">
        <f>SUMIFS('Vehicle Fleet Fuel'!$I:$I,'Vehicle Fleet Fuel'!$B:$B,$B32,'Vehicle Fleet Fuel'!$D:$D,K$31)</f>
        <v>0</v>
      </c>
      <c r="L32" s="18">
        <f>SUMIFS('Vehicle Fleet Fuel'!$I:$I,'Vehicle Fleet Fuel'!$B:$B,$B32,'Vehicle Fleet Fuel'!$D:$D,L$31)</f>
        <v>0</v>
      </c>
      <c r="M32" s="18">
        <f>SUMIFS('Vehicle Fleet Fuel'!$I:$I,'Vehicle Fleet Fuel'!$B:$B,$B32,'Vehicle Fleet Fuel'!$D:$D,M$31)</f>
        <v>0</v>
      </c>
      <c r="N32" s="18">
        <f>SUMIFS('Vehicle Fleet Fuel'!$K:$K,'Vehicle Fleet Fuel'!$B:$B,$B32,'Vehicle Fleet Fuel'!$D:$D,N$31)</f>
        <v>0</v>
      </c>
      <c r="O32" s="18">
        <f>SUMIFS('Vehicle Fleet Fuel'!$K:$K,'Vehicle Fleet Fuel'!$B:$B,$B32,'Vehicle Fleet Fuel'!$D:$D,O$31)</f>
        <v>0</v>
      </c>
      <c r="P32" s="18">
        <f>SUMIFS('Vehicle Fleet Fuel'!$K:$K,'Vehicle Fleet Fuel'!$B:$B,$B32,'Vehicle Fleet Fuel'!$D:$D,P$31)</f>
        <v>0</v>
      </c>
      <c r="Q32" s="18">
        <f>SUMIFS('Vehicle Fleet Fuel'!$K:$K,'Vehicle Fleet Fuel'!$B:$B,$B32,'Vehicle Fleet Fuel'!$D:$D,Q$31)</f>
        <v>0</v>
      </c>
      <c r="R32" s="18">
        <f>SUMIFS('Vehicle Fleet Fuel'!$K:$K,'Vehicle Fleet Fuel'!$B:$B,$B32,'Vehicle Fleet Fuel'!$D:$D,R$31)</f>
        <v>0</v>
      </c>
      <c r="S32" s="48">
        <f>D32*'Factors and Sources'!$C$10/1000</f>
        <v>50.889758</v>
      </c>
      <c r="T32" s="18">
        <f>E32*'Factors and Sources'!$C$10/1000</f>
        <v>0</v>
      </c>
      <c r="U32" s="18">
        <f>F32*'Factors and Sources'!$C$10/1000</f>
        <v>0</v>
      </c>
      <c r="V32" s="18">
        <f>G32*'Factors and Sources'!$C$10/1000</f>
        <v>0</v>
      </c>
      <c r="W32" s="18">
        <f>H32*'Factors and Sources'!$C$10/1000</f>
        <v>0</v>
      </c>
      <c r="X32" s="18">
        <f>I32*'Factors and Sources'!$C$9/1000</f>
        <v>79.298070500000009</v>
      </c>
      <c r="Y32" s="18">
        <f>J32*'Factors and Sources'!$C$9/1000</f>
        <v>0</v>
      </c>
      <c r="Z32" s="18">
        <f>K32*'Factors and Sources'!$C$9/1000</f>
        <v>0</v>
      </c>
      <c r="AA32" s="18">
        <f>L32*'Factors and Sources'!$C$9/1000</f>
        <v>0</v>
      </c>
      <c r="AB32" s="18">
        <f>M32*'Factors and Sources'!$C$9/1000</f>
        <v>0</v>
      </c>
      <c r="AC32" s="18">
        <f>N32/1000*'Factors and Sources'!$C$6/1000</f>
        <v>0</v>
      </c>
      <c r="AD32" s="18">
        <f>O32/1000*'Factors and Sources'!$C$6/1000</f>
        <v>0</v>
      </c>
      <c r="AE32" s="18">
        <f>P32/1000*'Factors and Sources'!$C$6/1000</f>
        <v>0</v>
      </c>
      <c r="AF32" s="18">
        <f>Q32/1000*'Factors and Sources'!$C$6/1000</f>
        <v>0</v>
      </c>
      <c r="AG32" s="18">
        <f>R32/1000*'Factors and Sources'!$C$6/1000</f>
        <v>0</v>
      </c>
      <c r="AH32" s="18">
        <f t="shared" ref="AH32:AL32" si="33">S32+X32+AC32</f>
        <v>130.18782850000002</v>
      </c>
      <c r="AI32" s="18">
        <f t="shared" si="33"/>
        <v>0</v>
      </c>
      <c r="AJ32" s="18">
        <f t="shared" si="33"/>
        <v>0</v>
      </c>
      <c r="AK32" s="18">
        <f t="shared" si="33"/>
        <v>0</v>
      </c>
      <c r="AL32" s="18">
        <f t="shared" si="33"/>
        <v>0</v>
      </c>
      <c r="AM32" s="49">
        <f>SUMIFS('Vehicle Fleet Fuel'!$H:$H,'Vehicle Fleet Fuel'!$B:$B,$B32,'Vehicle Fleet Fuel'!$D:$D,AM$31)</f>
        <v>0</v>
      </c>
      <c r="AN32" s="23">
        <f>SUMIFS('Vehicle Fleet Fuel'!$H:$H,'Vehicle Fleet Fuel'!$B:$B,$B32,'Vehicle Fleet Fuel'!$D:$D,AN$31)</f>
        <v>0</v>
      </c>
      <c r="AO32" s="23">
        <f>SUMIFS('Vehicle Fleet Fuel'!$H:$H,'Vehicle Fleet Fuel'!$B:$B,$B32,'Vehicle Fleet Fuel'!$D:$D,AO$31)</f>
        <v>0</v>
      </c>
      <c r="AP32" s="23">
        <f>SUMIFS('Vehicle Fleet Fuel'!$H:$H,'Vehicle Fleet Fuel'!$B:$B,$B32,'Vehicle Fleet Fuel'!$D:$D,AP$31)</f>
        <v>0</v>
      </c>
      <c r="AQ32" s="23">
        <f>SUMIFS('Vehicle Fleet Fuel'!$H:$H,'Vehicle Fleet Fuel'!$B:$B,$B32,'Vehicle Fleet Fuel'!$D:$D,AQ$31)</f>
        <v>0</v>
      </c>
      <c r="AR32" s="23">
        <f>SUMIFS('Vehicle Fleet Fuel'!$J:$J,'Vehicle Fleet Fuel'!$B:$B,$B32,'Vehicle Fleet Fuel'!$D:$D,AR$31)</f>
        <v>0</v>
      </c>
      <c r="AS32" s="23">
        <f>SUMIFS('Vehicle Fleet Fuel'!$J:$J,'Vehicle Fleet Fuel'!$B:$B,$B32,'Vehicle Fleet Fuel'!$D:$D,AS$31)</f>
        <v>0</v>
      </c>
      <c r="AT32" s="23">
        <f>SUMIFS('Vehicle Fleet Fuel'!$J:$J,'Vehicle Fleet Fuel'!$B:$B,$B32,'Vehicle Fleet Fuel'!$D:$D,AT$31)</f>
        <v>0</v>
      </c>
      <c r="AU32" s="23">
        <f>SUMIFS('Vehicle Fleet Fuel'!$J:$J,'Vehicle Fleet Fuel'!$B:$B,$B32,'Vehicle Fleet Fuel'!$D:$D,AU$31)</f>
        <v>0</v>
      </c>
      <c r="AV32" s="23">
        <f>SUMIFS('Vehicle Fleet Fuel'!$J:$J,'Vehicle Fleet Fuel'!$B:$B,$B32,'Vehicle Fleet Fuel'!$D:$D,AV$31)</f>
        <v>0</v>
      </c>
      <c r="AW32" s="23">
        <f>SUMIFS('Vehicle Fleet Fuel'!$L:$L,'Vehicle Fleet Fuel'!$B:$B,$B32,'Vehicle Fleet Fuel'!$D:$D,AW$31)</f>
        <v>0</v>
      </c>
      <c r="AX32" s="23">
        <f>SUMIFS('Vehicle Fleet Fuel'!$L:$L,'Vehicle Fleet Fuel'!$B:$B,$B32,'Vehicle Fleet Fuel'!$D:$D,AX$31)</f>
        <v>0</v>
      </c>
      <c r="AY32" s="23">
        <f>SUMIFS('Vehicle Fleet Fuel'!$L:$L,'Vehicle Fleet Fuel'!$B:$B,$B32,'Vehicle Fleet Fuel'!$D:$D,AY$31)</f>
        <v>0</v>
      </c>
      <c r="AZ32" s="23">
        <f>SUMIFS('Vehicle Fleet Fuel'!$L:$L,'Vehicle Fleet Fuel'!$B:$B,$B32,'Vehicle Fleet Fuel'!$D:$D,AZ$31)</f>
        <v>0</v>
      </c>
      <c r="BA32" s="23">
        <f>SUMIFS('Vehicle Fleet Fuel'!$L:$L,'Vehicle Fleet Fuel'!$B:$B,$B32,'Vehicle Fleet Fuel'!$D:$D,BA$31)</f>
        <v>0</v>
      </c>
      <c r="BB32" s="23">
        <f t="shared" ref="BB32:BF32" si="34">AM32+AR32+AW32</f>
        <v>0</v>
      </c>
      <c r="BC32" s="23">
        <f t="shared" si="34"/>
        <v>0</v>
      </c>
      <c r="BD32" s="23">
        <f t="shared" si="34"/>
        <v>0</v>
      </c>
      <c r="BE32" s="23">
        <f t="shared" si="34"/>
        <v>0</v>
      </c>
      <c r="BF32" s="24">
        <f t="shared" si="34"/>
        <v>0</v>
      </c>
      <c r="BG32" s="50"/>
    </row>
    <row r="33" spans="1:75" ht="14.25" customHeight="1">
      <c r="B33" s="44"/>
      <c r="C33" s="45" t="s">
        <v>28</v>
      </c>
      <c r="D33" s="46">
        <f>SUMIFS('Vehicle Fleet Fuel'!$G:$G,'Vehicle Fleet Fuel'!$B:$B,$B33,'Vehicle Fleet Fuel'!$D:$D,D$31)</f>
        <v>0</v>
      </c>
      <c r="E33" s="18">
        <f>SUMIFS('Vehicle Fleet Fuel'!$G:$G,'Vehicle Fleet Fuel'!$B:$B,$B33,'Vehicle Fleet Fuel'!$D:$D,E$31)</f>
        <v>0</v>
      </c>
      <c r="F33" s="18">
        <f>SUMIFS('Vehicle Fleet Fuel'!$G:$G,'Vehicle Fleet Fuel'!$B:$B,$B33,'Vehicle Fleet Fuel'!$D:$D,F$31)</f>
        <v>0</v>
      </c>
      <c r="G33" s="18">
        <f>SUMIFS('Vehicle Fleet Fuel'!$G:$G,'Vehicle Fleet Fuel'!$B:$B,$B33,'Vehicle Fleet Fuel'!$D:$D,G$31)</f>
        <v>0</v>
      </c>
      <c r="H33" s="47">
        <f>SUMIFS('Vehicle Fleet Fuel'!$G:$G,'Vehicle Fleet Fuel'!$B:$B,$B33,'Vehicle Fleet Fuel'!$D:$D,H$31)</f>
        <v>0</v>
      </c>
      <c r="I33" s="18">
        <f>SUMIFS('Vehicle Fleet Fuel'!$I:$I,'Vehicle Fleet Fuel'!$B:$B,$B33,'Vehicle Fleet Fuel'!$D:$D,I$31)</f>
        <v>0</v>
      </c>
      <c r="J33" s="18">
        <f>SUMIFS('Vehicle Fleet Fuel'!$I:$I,'Vehicle Fleet Fuel'!$B:$B,$B33,'Vehicle Fleet Fuel'!$D:$D,J$31)</f>
        <v>0</v>
      </c>
      <c r="K33" s="18">
        <f>SUMIFS('Vehicle Fleet Fuel'!$I:$I,'Vehicle Fleet Fuel'!$B:$B,$B33,'Vehicle Fleet Fuel'!$D:$D,K$31)</f>
        <v>0</v>
      </c>
      <c r="L33" s="18">
        <f>SUMIFS('Vehicle Fleet Fuel'!$I:$I,'Vehicle Fleet Fuel'!$B:$B,$B33,'Vehicle Fleet Fuel'!$D:$D,L$31)</f>
        <v>0</v>
      </c>
      <c r="M33" s="18">
        <f>SUMIFS('Vehicle Fleet Fuel'!$I:$I,'Vehicle Fleet Fuel'!$B:$B,$B33,'Vehicle Fleet Fuel'!$D:$D,M$31)</f>
        <v>0</v>
      </c>
      <c r="N33" s="18">
        <f>SUMIFS('Vehicle Fleet Fuel'!$K:$K,'Vehicle Fleet Fuel'!$B:$B,$B33,'Vehicle Fleet Fuel'!$D:$D,N$31)</f>
        <v>0</v>
      </c>
      <c r="O33" s="18">
        <f>SUMIFS('Vehicle Fleet Fuel'!$K:$K,'Vehicle Fleet Fuel'!$B:$B,$B33,'Vehicle Fleet Fuel'!$D:$D,O$31)</f>
        <v>0</v>
      </c>
      <c r="P33" s="18">
        <f>SUMIFS('Vehicle Fleet Fuel'!$K:$K,'Vehicle Fleet Fuel'!$B:$B,$B33,'Vehicle Fleet Fuel'!$D:$D,P$31)</f>
        <v>0</v>
      </c>
      <c r="Q33" s="18">
        <f>SUMIFS('Vehicle Fleet Fuel'!$K:$K,'Vehicle Fleet Fuel'!$B:$B,$B33,'Vehicle Fleet Fuel'!$D:$D,Q$31)</f>
        <v>0</v>
      </c>
      <c r="R33" s="18">
        <f>SUMIFS('Vehicle Fleet Fuel'!$K:$K,'Vehicle Fleet Fuel'!$B:$B,$B33,'Vehicle Fleet Fuel'!$D:$D,R$31)</f>
        <v>0</v>
      </c>
      <c r="S33" s="48">
        <f>D33*'Factors and Sources'!$C$10/1000</f>
        <v>0</v>
      </c>
      <c r="T33" s="18">
        <f>E33*'Factors and Sources'!$C$10/1000</f>
        <v>0</v>
      </c>
      <c r="U33" s="18">
        <f>F33*'Factors and Sources'!$C$10/1000</f>
        <v>0</v>
      </c>
      <c r="V33" s="18">
        <f>G33*'Factors and Sources'!$C$10/1000</f>
        <v>0</v>
      </c>
      <c r="W33" s="18">
        <f>H33*'Factors and Sources'!$C$10/1000</f>
        <v>0</v>
      </c>
      <c r="X33" s="18">
        <f>I33*'Factors and Sources'!$C$9/1000</f>
        <v>0</v>
      </c>
      <c r="Y33" s="18">
        <f>J33*'Factors and Sources'!$C$9/1000</f>
        <v>0</v>
      </c>
      <c r="Z33" s="18">
        <f>K33*'Factors and Sources'!$C$9/1000</f>
        <v>0</v>
      </c>
      <c r="AA33" s="18">
        <f>L33*'Factors and Sources'!$C$9/1000</f>
        <v>0</v>
      </c>
      <c r="AB33" s="18">
        <f>M33*'Factors and Sources'!$C$9/1000</f>
        <v>0</v>
      </c>
      <c r="AC33" s="18">
        <f>N33/1000*'Factors and Sources'!$C$6/1000</f>
        <v>0</v>
      </c>
      <c r="AD33" s="18">
        <f>O33/1000*'Factors and Sources'!$C$6/1000</f>
        <v>0</v>
      </c>
      <c r="AE33" s="18">
        <f>P33/1000*'Factors and Sources'!$C$6/1000</f>
        <v>0</v>
      </c>
      <c r="AF33" s="18">
        <f>Q33/1000*'Factors and Sources'!$C$6/1000</f>
        <v>0</v>
      </c>
      <c r="AG33" s="18">
        <f>R33/1000*'Factors and Sources'!$C$6/1000</f>
        <v>0</v>
      </c>
      <c r="AH33" s="18">
        <f t="shared" ref="AH33:AL33" si="35">S33+X33+AC33</f>
        <v>0</v>
      </c>
      <c r="AI33" s="18">
        <f t="shared" si="35"/>
        <v>0</v>
      </c>
      <c r="AJ33" s="18">
        <f t="shared" si="35"/>
        <v>0</v>
      </c>
      <c r="AK33" s="18">
        <f t="shared" si="35"/>
        <v>0</v>
      </c>
      <c r="AL33" s="18">
        <f t="shared" si="35"/>
        <v>0</v>
      </c>
      <c r="AM33" s="49">
        <f>SUMIFS('Vehicle Fleet Fuel'!$H:$H,'Vehicle Fleet Fuel'!$B:$B,$B33,'Vehicle Fleet Fuel'!$D:$D,AM$31)</f>
        <v>0</v>
      </c>
      <c r="AN33" s="23">
        <f>SUMIFS('Vehicle Fleet Fuel'!$H:$H,'Vehicle Fleet Fuel'!$B:$B,$B33,'Vehicle Fleet Fuel'!$D:$D,AN$31)</f>
        <v>0</v>
      </c>
      <c r="AO33" s="23">
        <f>SUMIFS('Vehicle Fleet Fuel'!$H:$H,'Vehicle Fleet Fuel'!$B:$B,$B33,'Vehicle Fleet Fuel'!$D:$D,AO$31)</f>
        <v>0</v>
      </c>
      <c r="AP33" s="23">
        <f>SUMIFS('Vehicle Fleet Fuel'!$H:$H,'Vehicle Fleet Fuel'!$B:$B,$B33,'Vehicle Fleet Fuel'!$D:$D,AP$31)</f>
        <v>0</v>
      </c>
      <c r="AQ33" s="23">
        <f>SUMIFS('Vehicle Fleet Fuel'!$H:$H,'Vehicle Fleet Fuel'!$B:$B,$B33,'Vehicle Fleet Fuel'!$D:$D,AQ$31)</f>
        <v>0</v>
      </c>
      <c r="AR33" s="23">
        <f>SUMIFS('Vehicle Fleet Fuel'!$J:$J,'Vehicle Fleet Fuel'!$B:$B,$B33,'Vehicle Fleet Fuel'!$D:$D,AR$31)</f>
        <v>0</v>
      </c>
      <c r="AS33" s="23">
        <f>SUMIFS('Vehicle Fleet Fuel'!$J:$J,'Vehicle Fleet Fuel'!$B:$B,$B33,'Vehicle Fleet Fuel'!$D:$D,AS$31)</f>
        <v>0</v>
      </c>
      <c r="AT33" s="23">
        <f>SUMIFS('Vehicle Fleet Fuel'!$J:$J,'Vehicle Fleet Fuel'!$B:$B,$B33,'Vehicle Fleet Fuel'!$D:$D,AT$31)</f>
        <v>0</v>
      </c>
      <c r="AU33" s="23">
        <f>SUMIFS('Vehicle Fleet Fuel'!$J:$J,'Vehicle Fleet Fuel'!$B:$B,$B33,'Vehicle Fleet Fuel'!$D:$D,AU$31)</f>
        <v>0</v>
      </c>
      <c r="AV33" s="23">
        <f>SUMIFS('Vehicle Fleet Fuel'!$J:$J,'Vehicle Fleet Fuel'!$B:$B,$B33,'Vehicle Fleet Fuel'!$D:$D,AV$31)</f>
        <v>0</v>
      </c>
      <c r="AW33" s="23">
        <f>SUMIFS('Vehicle Fleet Fuel'!$L:$L,'Vehicle Fleet Fuel'!$B:$B,$B33,'Vehicle Fleet Fuel'!$D:$D,AW$31)</f>
        <v>0</v>
      </c>
      <c r="AX33" s="23">
        <f>SUMIFS('Vehicle Fleet Fuel'!$L:$L,'Vehicle Fleet Fuel'!$B:$B,$B33,'Vehicle Fleet Fuel'!$D:$D,AX$31)</f>
        <v>0</v>
      </c>
      <c r="AY33" s="23">
        <f>SUMIFS('Vehicle Fleet Fuel'!$L:$L,'Vehicle Fleet Fuel'!$B:$B,$B33,'Vehicle Fleet Fuel'!$D:$D,AY$31)</f>
        <v>0</v>
      </c>
      <c r="AZ33" s="23">
        <f>SUMIFS('Vehicle Fleet Fuel'!$L:$L,'Vehicle Fleet Fuel'!$B:$B,$B33,'Vehicle Fleet Fuel'!$D:$D,AZ$31)</f>
        <v>0</v>
      </c>
      <c r="BA33" s="23">
        <f>SUMIFS('Vehicle Fleet Fuel'!$L:$L,'Vehicle Fleet Fuel'!$B:$B,$B33,'Vehicle Fleet Fuel'!$D:$D,BA$31)</f>
        <v>0</v>
      </c>
      <c r="BB33" s="23">
        <f t="shared" ref="BB33:BF33" si="36">AM33+AR33+AW33</f>
        <v>0</v>
      </c>
      <c r="BC33" s="23">
        <f t="shared" si="36"/>
        <v>0</v>
      </c>
      <c r="BD33" s="23">
        <f t="shared" si="36"/>
        <v>0</v>
      </c>
      <c r="BE33" s="23">
        <f t="shared" si="36"/>
        <v>0</v>
      </c>
      <c r="BF33" s="24">
        <f t="shared" si="36"/>
        <v>0</v>
      </c>
      <c r="BG33" s="50"/>
    </row>
    <row r="34" spans="1:75" ht="14.25" hidden="1" customHeight="1">
      <c r="B34" s="44"/>
      <c r="C34" s="45" t="s">
        <v>28</v>
      </c>
      <c r="D34" s="46">
        <f>SUMIFS('Vehicle Fleet Fuel'!$G:$G,'Vehicle Fleet Fuel'!$B:$B,$B34,'Vehicle Fleet Fuel'!$D:$D,D$31)</f>
        <v>0</v>
      </c>
      <c r="E34" s="18">
        <f>SUMIFS('Vehicle Fleet Fuel'!$G:$G,'Vehicle Fleet Fuel'!$B:$B,$B34,'Vehicle Fleet Fuel'!$D:$D,E$31)</f>
        <v>0</v>
      </c>
      <c r="F34" s="18">
        <f>SUMIFS('Vehicle Fleet Fuel'!$G:$G,'Vehicle Fleet Fuel'!$B:$B,$B34,'Vehicle Fleet Fuel'!$D:$D,F$31)</f>
        <v>0</v>
      </c>
      <c r="G34" s="18">
        <f>SUMIFS('Vehicle Fleet Fuel'!$G:$G,'Vehicle Fleet Fuel'!$B:$B,$B34,'Vehicle Fleet Fuel'!$D:$D,G$31)</f>
        <v>0</v>
      </c>
      <c r="H34" s="47">
        <f>SUMIFS('Vehicle Fleet Fuel'!$G:$G,'Vehicle Fleet Fuel'!$B:$B,$B34,'Vehicle Fleet Fuel'!$D:$D,H$31)</f>
        <v>0</v>
      </c>
      <c r="I34" s="18">
        <f>SUMIFS('Vehicle Fleet Fuel'!$I:$I,'Vehicle Fleet Fuel'!$B:$B,$B34,'Vehicle Fleet Fuel'!$D:$D,I$31)</f>
        <v>0</v>
      </c>
      <c r="J34" s="18">
        <f>SUMIFS('Vehicle Fleet Fuel'!$I:$I,'Vehicle Fleet Fuel'!$B:$B,$B34,'Vehicle Fleet Fuel'!$D:$D,J$31)</f>
        <v>0</v>
      </c>
      <c r="K34" s="18">
        <f>SUMIFS('Vehicle Fleet Fuel'!$I:$I,'Vehicle Fleet Fuel'!$B:$B,$B34,'Vehicle Fleet Fuel'!$D:$D,K$31)</f>
        <v>0</v>
      </c>
      <c r="L34" s="18">
        <f>SUMIFS('Vehicle Fleet Fuel'!$I:$I,'Vehicle Fleet Fuel'!$B:$B,$B34,'Vehicle Fleet Fuel'!$D:$D,L$31)</f>
        <v>0</v>
      </c>
      <c r="M34" s="18">
        <f>SUMIFS('Vehicle Fleet Fuel'!$I:$I,'Vehicle Fleet Fuel'!$B:$B,$B34,'Vehicle Fleet Fuel'!$D:$D,M$31)</f>
        <v>0</v>
      </c>
      <c r="N34" s="18">
        <f>SUMIFS('Vehicle Fleet Fuel'!$K:$K,'Vehicle Fleet Fuel'!$B:$B,$B34,'Vehicle Fleet Fuel'!$D:$D,N$31)</f>
        <v>0</v>
      </c>
      <c r="O34" s="18">
        <f>SUMIFS('Vehicle Fleet Fuel'!$K:$K,'Vehicle Fleet Fuel'!$B:$B,$B34,'Vehicle Fleet Fuel'!$D:$D,O$31)</f>
        <v>0</v>
      </c>
      <c r="P34" s="18">
        <f>SUMIFS('Vehicle Fleet Fuel'!$K:$K,'Vehicle Fleet Fuel'!$B:$B,$B34,'Vehicle Fleet Fuel'!$D:$D,P$31)</f>
        <v>0</v>
      </c>
      <c r="Q34" s="18">
        <f>SUMIFS('Vehicle Fleet Fuel'!$K:$K,'Vehicle Fleet Fuel'!$B:$B,$B34,'Vehicle Fleet Fuel'!$D:$D,Q$31)</f>
        <v>0</v>
      </c>
      <c r="R34" s="18">
        <f>SUMIFS('Vehicle Fleet Fuel'!$K:$K,'Vehicle Fleet Fuel'!$B:$B,$B34,'Vehicle Fleet Fuel'!$D:$D,R$31)</f>
        <v>0</v>
      </c>
      <c r="S34" s="48">
        <f>D34*'Factors and Sources'!$C$10/1000</f>
        <v>0</v>
      </c>
      <c r="T34" s="18">
        <f>E34*'Factors and Sources'!$C$10/1000</f>
        <v>0</v>
      </c>
      <c r="U34" s="18">
        <f>F34*'Factors and Sources'!$C$10/1000</f>
        <v>0</v>
      </c>
      <c r="V34" s="18">
        <f>G34*'Factors and Sources'!$C$10/1000</f>
        <v>0</v>
      </c>
      <c r="W34" s="18">
        <f>H34*'Factors and Sources'!$C$10/1000</f>
        <v>0</v>
      </c>
      <c r="X34" s="18">
        <f>I34*'Factors and Sources'!$C$9/1000</f>
        <v>0</v>
      </c>
      <c r="Y34" s="18">
        <f>J34*'Factors and Sources'!$C$9/1000</f>
        <v>0</v>
      </c>
      <c r="Z34" s="18">
        <f>K34*'Factors and Sources'!$C$9/1000</f>
        <v>0</v>
      </c>
      <c r="AA34" s="18">
        <f>L34*'Factors and Sources'!$C$9/1000</f>
        <v>0</v>
      </c>
      <c r="AB34" s="18">
        <f>M34*'Factors and Sources'!$C$9/1000</f>
        <v>0</v>
      </c>
      <c r="AC34" s="18">
        <f>N34/1000*'Factors and Sources'!$C$6/1000</f>
        <v>0</v>
      </c>
      <c r="AD34" s="18">
        <f>O34/1000*'Factors and Sources'!$C$6/1000</f>
        <v>0</v>
      </c>
      <c r="AE34" s="18">
        <f>P34/1000*'Factors and Sources'!$C$6/1000</f>
        <v>0</v>
      </c>
      <c r="AF34" s="18">
        <f>Q34/1000*'Factors and Sources'!$C$6/1000</f>
        <v>0</v>
      </c>
      <c r="AG34" s="18">
        <f>R34/1000*'Factors and Sources'!$C$6/1000</f>
        <v>0</v>
      </c>
      <c r="AH34" s="18">
        <f t="shared" ref="AH34:AL34" si="37">S34+X34+AC34</f>
        <v>0</v>
      </c>
      <c r="AI34" s="18">
        <f t="shared" si="37"/>
        <v>0</v>
      </c>
      <c r="AJ34" s="18">
        <f t="shared" si="37"/>
        <v>0</v>
      </c>
      <c r="AK34" s="18">
        <f t="shared" si="37"/>
        <v>0</v>
      </c>
      <c r="AL34" s="18">
        <f t="shared" si="37"/>
        <v>0</v>
      </c>
      <c r="AM34" s="49">
        <f>SUMIFS('Vehicle Fleet Fuel'!$H:$H,'Vehicle Fleet Fuel'!$B:$B,$B34,'Vehicle Fleet Fuel'!$D:$D,AM$31)</f>
        <v>0</v>
      </c>
      <c r="AN34" s="23">
        <f>SUMIFS('Vehicle Fleet Fuel'!$H:$H,'Vehicle Fleet Fuel'!$B:$B,$B34,'Vehicle Fleet Fuel'!$D:$D,AN$31)</f>
        <v>0</v>
      </c>
      <c r="AO34" s="23">
        <f>SUMIFS('Vehicle Fleet Fuel'!$H:$H,'Vehicle Fleet Fuel'!$B:$B,$B34,'Vehicle Fleet Fuel'!$D:$D,AO$31)</f>
        <v>0</v>
      </c>
      <c r="AP34" s="23">
        <f>SUMIFS('Vehicle Fleet Fuel'!$H:$H,'Vehicle Fleet Fuel'!$B:$B,$B34,'Vehicle Fleet Fuel'!$D:$D,AP$31)</f>
        <v>0</v>
      </c>
      <c r="AQ34" s="23">
        <f>SUMIFS('Vehicle Fleet Fuel'!$H:$H,'Vehicle Fleet Fuel'!$B:$B,$B34,'Vehicle Fleet Fuel'!$D:$D,AQ$31)</f>
        <v>0</v>
      </c>
      <c r="AR34" s="23">
        <f>SUMIFS('Vehicle Fleet Fuel'!$J:$J,'Vehicle Fleet Fuel'!$B:$B,$B34,'Vehicle Fleet Fuel'!$D:$D,AR$31)</f>
        <v>0</v>
      </c>
      <c r="AS34" s="23">
        <f>SUMIFS('Vehicle Fleet Fuel'!$J:$J,'Vehicle Fleet Fuel'!$B:$B,$B34,'Vehicle Fleet Fuel'!$D:$D,AS$31)</f>
        <v>0</v>
      </c>
      <c r="AT34" s="23">
        <f>SUMIFS('Vehicle Fleet Fuel'!$J:$J,'Vehicle Fleet Fuel'!$B:$B,$B34,'Vehicle Fleet Fuel'!$D:$D,AT$31)</f>
        <v>0</v>
      </c>
      <c r="AU34" s="23">
        <f>SUMIFS('Vehicle Fleet Fuel'!$J:$J,'Vehicle Fleet Fuel'!$B:$B,$B34,'Vehicle Fleet Fuel'!$D:$D,AU$31)</f>
        <v>0</v>
      </c>
      <c r="AV34" s="23">
        <f>SUMIFS('Vehicle Fleet Fuel'!$J:$J,'Vehicle Fleet Fuel'!$B:$B,$B34,'Vehicle Fleet Fuel'!$D:$D,AV$31)</f>
        <v>0</v>
      </c>
      <c r="AW34" s="23">
        <f>SUMIFS('Vehicle Fleet Fuel'!$L:$L,'Vehicle Fleet Fuel'!$B:$B,$B34,'Vehicle Fleet Fuel'!$D:$D,AW$31)</f>
        <v>0</v>
      </c>
      <c r="AX34" s="23">
        <f>SUMIFS('Vehicle Fleet Fuel'!$L:$L,'Vehicle Fleet Fuel'!$B:$B,$B34,'Vehicle Fleet Fuel'!$D:$D,AX$31)</f>
        <v>0</v>
      </c>
      <c r="AY34" s="23">
        <f>SUMIFS('Vehicle Fleet Fuel'!$L:$L,'Vehicle Fleet Fuel'!$B:$B,$B34,'Vehicle Fleet Fuel'!$D:$D,AY$31)</f>
        <v>0</v>
      </c>
      <c r="AZ34" s="23">
        <f>SUMIFS('Vehicle Fleet Fuel'!$L:$L,'Vehicle Fleet Fuel'!$B:$B,$B34,'Vehicle Fleet Fuel'!$D:$D,AZ$31)</f>
        <v>0</v>
      </c>
      <c r="BA34" s="23">
        <f>SUMIFS('Vehicle Fleet Fuel'!$L:$L,'Vehicle Fleet Fuel'!$B:$B,$B34,'Vehicle Fleet Fuel'!$D:$D,BA$31)</f>
        <v>0</v>
      </c>
      <c r="BB34" s="23">
        <f t="shared" ref="BB34:BF34" si="38">AM34+AR34+AW34</f>
        <v>0</v>
      </c>
      <c r="BC34" s="23">
        <f t="shared" si="38"/>
        <v>0</v>
      </c>
      <c r="BD34" s="23">
        <f t="shared" si="38"/>
        <v>0</v>
      </c>
      <c r="BE34" s="23">
        <f t="shared" si="38"/>
        <v>0</v>
      </c>
      <c r="BF34" s="24">
        <f t="shared" si="38"/>
        <v>0</v>
      </c>
      <c r="BG34" s="50"/>
    </row>
    <row r="35" spans="1:75" ht="14.25" hidden="1" customHeight="1">
      <c r="B35" s="44"/>
      <c r="C35" s="45" t="s">
        <v>28</v>
      </c>
      <c r="D35" s="46">
        <f>SUMIFS('Vehicle Fleet Fuel'!$G:$G,'Vehicle Fleet Fuel'!$B:$B,$B35,'Vehicle Fleet Fuel'!$D:$D,D$31)</f>
        <v>0</v>
      </c>
      <c r="E35" s="18">
        <f>SUMIFS('Vehicle Fleet Fuel'!$G:$G,'Vehicle Fleet Fuel'!$B:$B,$B35,'Vehicle Fleet Fuel'!$D:$D,E$31)</f>
        <v>0</v>
      </c>
      <c r="F35" s="18">
        <f>SUMIFS('Vehicle Fleet Fuel'!$G:$G,'Vehicle Fleet Fuel'!$B:$B,$B35,'Vehicle Fleet Fuel'!$D:$D,F$31)</f>
        <v>0</v>
      </c>
      <c r="G35" s="18">
        <f>SUMIFS('Vehicle Fleet Fuel'!$G:$G,'Vehicle Fleet Fuel'!$B:$B,$B35,'Vehicle Fleet Fuel'!$D:$D,G$31)</f>
        <v>0</v>
      </c>
      <c r="H35" s="47">
        <f>SUMIFS('Vehicle Fleet Fuel'!$G:$G,'Vehicle Fleet Fuel'!$B:$B,$B35,'Vehicle Fleet Fuel'!$D:$D,H$31)</f>
        <v>0</v>
      </c>
      <c r="I35" s="18">
        <f>SUMIFS('Vehicle Fleet Fuel'!$I:$I,'Vehicle Fleet Fuel'!$B:$B,$B35,'Vehicle Fleet Fuel'!$D:$D,I$31)</f>
        <v>0</v>
      </c>
      <c r="J35" s="18">
        <f>SUMIFS('Vehicle Fleet Fuel'!$I:$I,'Vehicle Fleet Fuel'!$B:$B,$B35,'Vehicle Fleet Fuel'!$D:$D,J$31)</f>
        <v>0</v>
      </c>
      <c r="K35" s="18">
        <f>SUMIFS('Vehicle Fleet Fuel'!$I:$I,'Vehicle Fleet Fuel'!$B:$B,$B35,'Vehicle Fleet Fuel'!$D:$D,K$31)</f>
        <v>0</v>
      </c>
      <c r="L35" s="18">
        <f>SUMIFS('Vehicle Fleet Fuel'!$I:$I,'Vehicle Fleet Fuel'!$B:$B,$B35,'Vehicle Fleet Fuel'!$D:$D,L$31)</f>
        <v>0</v>
      </c>
      <c r="M35" s="18">
        <f>SUMIFS('Vehicle Fleet Fuel'!$I:$I,'Vehicle Fleet Fuel'!$B:$B,$B35,'Vehicle Fleet Fuel'!$D:$D,M$31)</f>
        <v>0</v>
      </c>
      <c r="N35" s="18">
        <f>SUMIFS('Vehicle Fleet Fuel'!$K:$K,'Vehicle Fleet Fuel'!$B:$B,$B35,'Vehicle Fleet Fuel'!$D:$D,N$31)</f>
        <v>0</v>
      </c>
      <c r="O35" s="18">
        <f>SUMIFS('Vehicle Fleet Fuel'!$K:$K,'Vehicle Fleet Fuel'!$B:$B,$B35,'Vehicle Fleet Fuel'!$D:$D,O$31)</f>
        <v>0</v>
      </c>
      <c r="P35" s="18">
        <f>SUMIFS('Vehicle Fleet Fuel'!$K:$K,'Vehicle Fleet Fuel'!$B:$B,$B35,'Vehicle Fleet Fuel'!$D:$D,P$31)</f>
        <v>0</v>
      </c>
      <c r="Q35" s="18">
        <f>SUMIFS('Vehicle Fleet Fuel'!$K:$K,'Vehicle Fleet Fuel'!$B:$B,$B35,'Vehicle Fleet Fuel'!$D:$D,Q$31)</f>
        <v>0</v>
      </c>
      <c r="R35" s="18">
        <f>SUMIFS('Vehicle Fleet Fuel'!$K:$K,'Vehicle Fleet Fuel'!$B:$B,$B35,'Vehicle Fleet Fuel'!$D:$D,R$31)</f>
        <v>0</v>
      </c>
      <c r="S35" s="48">
        <f>D35*'Factors and Sources'!$C$10/1000</f>
        <v>0</v>
      </c>
      <c r="T35" s="18">
        <f>E35*'Factors and Sources'!$C$10/1000</f>
        <v>0</v>
      </c>
      <c r="U35" s="18">
        <f>F35*'Factors and Sources'!$C$10/1000</f>
        <v>0</v>
      </c>
      <c r="V35" s="18">
        <f>G35*'Factors and Sources'!$C$10/1000</f>
        <v>0</v>
      </c>
      <c r="W35" s="18">
        <f>H35*'Factors and Sources'!$C$10/1000</f>
        <v>0</v>
      </c>
      <c r="X35" s="18">
        <f>I35*'Factors and Sources'!$C$9/1000</f>
        <v>0</v>
      </c>
      <c r="Y35" s="18">
        <f>J35*'Factors and Sources'!$C$9/1000</f>
        <v>0</v>
      </c>
      <c r="Z35" s="18">
        <f>K35*'Factors and Sources'!$C$9/1000</f>
        <v>0</v>
      </c>
      <c r="AA35" s="18">
        <f>L35*'Factors and Sources'!$C$9/1000</f>
        <v>0</v>
      </c>
      <c r="AB35" s="18">
        <f>M35*'Factors and Sources'!$C$9/1000</f>
        <v>0</v>
      </c>
      <c r="AC35" s="18">
        <f>N35/1000*'Factors and Sources'!$C$6/1000</f>
        <v>0</v>
      </c>
      <c r="AD35" s="18">
        <f>O35/1000*'Factors and Sources'!$C$6/1000</f>
        <v>0</v>
      </c>
      <c r="AE35" s="18">
        <f>P35/1000*'Factors and Sources'!$C$6/1000</f>
        <v>0</v>
      </c>
      <c r="AF35" s="18">
        <f>Q35/1000*'Factors and Sources'!$C$6/1000</f>
        <v>0</v>
      </c>
      <c r="AG35" s="18">
        <f>R35/1000*'Factors and Sources'!$C$6/1000</f>
        <v>0</v>
      </c>
      <c r="AH35" s="18">
        <f t="shared" ref="AH35:AL35" si="39">S35+X35+AC35</f>
        <v>0</v>
      </c>
      <c r="AI35" s="18">
        <f t="shared" si="39"/>
        <v>0</v>
      </c>
      <c r="AJ35" s="18">
        <f t="shared" si="39"/>
        <v>0</v>
      </c>
      <c r="AK35" s="18">
        <f t="shared" si="39"/>
        <v>0</v>
      </c>
      <c r="AL35" s="18">
        <f t="shared" si="39"/>
        <v>0</v>
      </c>
      <c r="AM35" s="49">
        <f>SUMIFS('Vehicle Fleet Fuel'!$H:$H,'Vehicle Fleet Fuel'!$B:$B,$B35,'Vehicle Fleet Fuel'!$D:$D,AM$31)</f>
        <v>0</v>
      </c>
      <c r="AN35" s="23">
        <f>SUMIFS('Vehicle Fleet Fuel'!$H:$H,'Vehicle Fleet Fuel'!$B:$B,$B35,'Vehicle Fleet Fuel'!$D:$D,AN$31)</f>
        <v>0</v>
      </c>
      <c r="AO35" s="23">
        <f>SUMIFS('Vehicle Fleet Fuel'!$H:$H,'Vehicle Fleet Fuel'!$B:$B,$B35,'Vehicle Fleet Fuel'!$D:$D,AO$31)</f>
        <v>0</v>
      </c>
      <c r="AP35" s="23">
        <f>SUMIFS('Vehicle Fleet Fuel'!$H:$H,'Vehicle Fleet Fuel'!$B:$B,$B35,'Vehicle Fleet Fuel'!$D:$D,AP$31)</f>
        <v>0</v>
      </c>
      <c r="AQ35" s="23">
        <f>SUMIFS('Vehicle Fleet Fuel'!$H:$H,'Vehicle Fleet Fuel'!$B:$B,$B35,'Vehicle Fleet Fuel'!$D:$D,AQ$31)</f>
        <v>0</v>
      </c>
      <c r="AR35" s="23">
        <f>SUMIFS('Vehicle Fleet Fuel'!$J:$J,'Vehicle Fleet Fuel'!$B:$B,$B35,'Vehicle Fleet Fuel'!$D:$D,AR$31)</f>
        <v>0</v>
      </c>
      <c r="AS35" s="23">
        <f>SUMIFS('Vehicle Fleet Fuel'!$J:$J,'Vehicle Fleet Fuel'!$B:$B,$B35,'Vehicle Fleet Fuel'!$D:$D,AS$31)</f>
        <v>0</v>
      </c>
      <c r="AT35" s="23">
        <f>SUMIFS('Vehicle Fleet Fuel'!$J:$J,'Vehicle Fleet Fuel'!$B:$B,$B35,'Vehicle Fleet Fuel'!$D:$D,AT$31)</f>
        <v>0</v>
      </c>
      <c r="AU35" s="23">
        <f>SUMIFS('Vehicle Fleet Fuel'!$J:$J,'Vehicle Fleet Fuel'!$B:$B,$B35,'Vehicle Fleet Fuel'!$D:$D,AU$31)</f>
        <v>0</v>
      </c>
      <c r="AV35" s="23">
        <f>SUMIFS('Vehicle Fleet Fuel'!$J:$J,'Vehicle Fleet Fuel'!$B:$B,$B35,'Vehicle Fleet Fuel'!$D:$D,AV$31)</f>
        <v>0</v>
      </c>
      <c r="AW35" s="23">
        <f>SUMIFS('Vehicle Fleet Fuel'!$L:$L,'Vehicle Fleet Fuel'!$B:$B,$B35,'Vehicle Fleet Fuel'!$D:$D,AW$31)</f>
        <v>0</v>
      </c>
      <c r="AX35" s="23">
        <f>SUMIFS('Vehicle Fleet Fuel'!$L:$L,'Vehicle Fleet Fuel'!$B:$B,$B35,'Vehicle Fleet Fuel'!$D:$D,AX$31)</f>
        <v>0</v>
      </c>
      <c r="AY35" s="23">
        <f>SUMIFS('Vehicle Fleet Fuel'!$L:$L,'Vehicle Fleet Fuel'!$B:$B,$B35,'Vehicle Fleet Fuel'!$D:$D,AY$31)</f>
        <v>0</v>
      </c>
      <c r="AZ35" s="23">
        <f>SUMIFS('Vehicle Fleet Fuel'!$L:$L,'Vehicle Fleet Fuel'!$B:$B,$B35,'Vehicle Fleet Fuel'!$D:$D,AZ$31)</f>
        <v>0</v>
      </c>
      <c r="BA35" s="23">
        <f>SUMIFS('Vehicle Fleet Fuel'!$L:$L,'Vehicle Fleet Fuel'!$B:$B,$B35,'Vehicle Fleet Fuel'!$D:$D,BA$31)</f>
        <v>0</v>
      </c>
      <c r="BB35" s="23">
        <f t="shared" ref="BB35:BF35" si="40">AM35+AR35+AW35</f>
        <v>0</v>
      </c>
      <c r="BC35" s="23">
        <f t="shared" si="40"/>
        <v>0</v>
      </c>
      <c r="BD35" s="23">
        <f t="shared" si="40"/>
        <v>0</v>
      </c>
      <c r="BE35" s="23">
        <f t="shared" si="40"/>
        <v>0</v>
      </c>
      <c r="BF35" s="24">
        <f t="shared" si="40"/>
        <v>0</v>
      </c>
      <c r="BG35" s="50"/>
    </row>
    <row r="36" spans="1:75" ht="14.25" hidden="1" customHeight="1">
      <c r="B36" s="44"/>
      <c r="C36" s="45" t="s">
        <v>28</v>
      </c>
      <c r="D36" s="46">
        <f>SUMIFS('Vehicle Fleet Fuel'!$G:$G,'Vehicle Fleet Fuel'!$B:$B,$B36,'Vehicle Fleet Fuel'!$D:$D,D$31)</f>
        <v>0</v>
      </c>
      <c r="E36" s="18">
        <f>SUMIFS('Vehicle Fleet Fuel'!$G:$G,'Vehicle Fleet Fuel'!$B:$B,$B36,'Vehicle Fleet Fuel'!$D:$D,E$31)</f>
        <v>0</v>
      </c>
      <c r="F36" s="18">
        <f>SUMIFS('Vehicle Fleet Fuel'!$G:$G,'Vehicle Fleet Fuel'!$B:$B,$B36,'Vehicle Fleet Fuel'!$D:$D,F$31)</f>
        <v>0</v>
      </c>
      <c r="G36" s="18">
        <f>SUMIFS('Vehicle Fleet Fuel'!$G:$G,'Vehicle Fleet Fuel'!$B:$B,$B36,'Vehicle Fleet Fuel'!$D:$D,G$31)</f>
        <v>0</v>
      </c>
      <c r="H36" s="47">
        <f>SUMIFS('Vehicle Fleet Fuel'!$G:$G,'Vehicle Fleet Fuel'!$B:$B,$B36,'Vehicle Fleet Fuel'!$D:$D,H$31)</f>
        <v>0</v>
      </c>
      <c r="I36" s="18">
        <f>SUMIFS('Vehicle Fleet Fuel'!$I:$I,'Vehicle Fleet Fuel'!$B:$B,$B36,'Vehicle Fleet Fuel'!$D:$D,I$31)</f>
        <v>0</v>
      </c>
      <c r="J36" s="18">
        <f>SUMIFS('Vehicle Fleet Fuel'!$I:$I,'Vehicle Fleet Fuel'!$B:$B,$B36,'Vehicle Fleet Fuel'!$D:$D,J$31)</f>
        <v>0</v>
      </c>
      <c r="K36" s="18">
        <f>SUMIFS('Vehicle Fleet Fuel'!$I:$I,'Vehicle Fleet Fuel'!$B:$B,$B36,'Vehicle Fleet Fuel'!$D:$D,K$31)</f>
        <v>0</v>
      </c>
      <c r="L36" s="18">
        <f>SUMIFS('Vehicle Fleet Fuel'!$I:$I,'Vehicle Fleet Fuel'!$B:$B,$B36,'Vehicle Fleet Fuel'!$D:$D,L$31)</f>
        <v>0</v>
      </c>
      <c r="M36" s="18">
        <f>SUMIFS('Vehicle Fleet Fuel'!$I:$I,'Vehicle Fleet Fuel'!$B:$B,$B36,'Vehicle Fleet Fuel'!$D:$D,M$31)</f>
        <v>0</v>
      </c>
      <c r="N36" s="18">
        <f>SUMIFS('Vehicle Fleet Fuel'!$K:$K,'Vehicle Fleet Fuel'!$B:$B,$B36,'Vehicle Fleet Fuel'!$D:$D,N$31)</f>
        <v>0</v>
      </c>
      <c r="O36" s="18">
        <f>SUMIFS('Vehicle Fleet Fuel'!$K:$K,'Vehicle Fleet Fuel'!$B:$B,$B36,'Vehicle Fleet Fuel'!$D:$D,O$31)</f>
        <v>0</v>
      </c>
      <c r="P36" s="18">
        <f>SUMIFS('Vehicle Fleet Fuel'!$K:$K,'Vehicle Fleet Fuel'!$B:$B,$B36,'Vehicle Fleet Fuel'!$D:$D,P$31)</f>
        <v>0</v>
      </c>
      <c r="Q36" s="18">
        <f>SUMIFS('Vehicle Fleet Fuel'!$K:$K,'Vehicle Fleet Fuel'!$B:$B,$B36,'Vehicle Fleet Fuel'!$D:$D,Q$31)</f>
        <v>0</v>
      </c>
      <c r="R36" s="18">
        <f>SUMIFS('Vehicle Fleet Fuel'!$K:$K,'Vehicle Fleet Fuel'!$B:$B,$B36,'Vehicle Fleet Fuel'!$D:$D,R$31)</f>
        <v>0</v>
      </c>
      <c r="S36" s="48">
        <f>D36*'Factors and Sources'!$C$10/1000</f>
        <v>0</v>
      </c>
      <c r="T36" s="18">
        <f>E36*'Factors and Sources'!$C$10/1000</f>
        <v>0</v>
      </c>
      <c r="U36" s="18">
        <f>F36*'Factors and Sources'!$C$10/1000</f>
        <v>0</v>
      </c>
      <c r="V36" s="18">
        <f>G36*'Factors and Sources'!$C$10/1000</f>
        <v>0</v>
      </c>
      <c r="W36" s="18">
        <f>H36*'Factors and Sources'!$C$10/1000</f>
        <v>0</v>
      </c>
      <c r="X36" s="18">
        <f>I36*'Factors and Sources'!$C$9/1000</f>
        <v>0</v>
      </c>
      <c r="Y36" s="18">
        <f>J36*'Factors and Sources'!$C$9/1000</f>
        <v>0</v>
      </c>
      <c r="Z36" s="18">
        <f>K36*'Factors and Sources'!$C$9/1000</f>
        <v>0</v>
      </c>
      <c r="AA36" s="18">
        <f>L36*'Factors and Sources'!$C$9/1000</f>
        <v>0</v>
      </c>
      <c r="AB36" s="18">
        <f>M36*'Factors and Sources'!$C$9/1000</f>
        <v>0</v>
      </c>
      <c r="AC36" s="18">
        <f>N36/1000*'Factors and Sources'!$C$6/1000</f>
        <v>0</v>
      </c>
      <c r="AD36" s="18">
        <f>O36/1000*'Factors and Sources'!$C$6/1000</f>
        <v>0</v>
      </c>
      <c r="AE36" s="18">
        <f>P36/1000*'Factors and Sources'!$C$6/1000</f>
        <v>0</v>
      </c>
      <c r="AF36" s="18">
        <f>Q36/1000*'Factors and Sources'!$C$6/1000</f>
        <v>0</v>
      </c>
      <c r="AG36" s="18">
        <f>R36/1000*'Factors and Sources'!$C$6/1000</f>
        <v>0</v>
      </c>
      <c r="AH36" s="18">
        <f t="shared" ref="AH36:AL36" si="41">S36+X36+AC36</f>
        <v>0</v>
      </c>
      <c r="AI36" s="18">
        <f t="shared" si="41"/>
        <v>0</v>
      </c>
      <c r="AJ36" s="18">
        <f t="shared" si="41"/>
        <v>0</v>
      </c>
      <c r="AK36" s="18">
        <f t="shared" si="41"/>
        <v>0</v>
      </c>
      <c r="AL36" s="18">
        <f t="shared" si="41"/>
        <v>0</v>
      </c>
      <c r="AM36" s="49">
        <f>SUMIFS('Vehicle Fleet Fuel'!$H:$H,'Vehicle Fleet Fuel'!$B:$B,$B36,'Vehicle Fleet Fuel'!$D:$D,AM$31)</f>
        <v>0</v>
      </c>
      <c r="AN36" s="23">
        <f>SUMIFS('Vehicle Fleet Fuel'!$H:$H,'Vehicle Fleet Fuel'!$B:$B,$B36,'Vehicle Fleet Fuel'!$D:$D,AN$31)</f>
        <v>0</v>
      </c>
      <c r="AO36" s="23">
        <f>SUMIFS('Vehicle Fleet Fuel'!$H:$H,'Vehicle Fleet Fuel'!$B:$B,$B36,'Vehicle Fleet Fuel'!$D:$D,AO$31)</f>
        <v>0</v>
      </c>
      <c r="AP36" s="23">
        <f>SUMIFS('Vehicle Fleet Fuel'!$H:$H,'Vehicle Fleet Fuel'!$B:$B,$B36,'Vehicle Fleet Fuel'!$D:$D,AP$31)</f>
        <v>0</v>
      </c>
      <c r="AQ36" s="23">
        <f>SUMIFS('Vehicle Fleet Fuel'!$H:$H,'Vehicle Fleet Fuel'!$B:$B,$B36,'Vehicle Fleet Fuel'!$D:$D,AQ$31)</f>
        <v>0</v>
      </c>
      <c r="AR36" s="23">
        <f>SUMIFS('Vehicle Fleet Fuel'!$J:$J,'Vehicle Fleet Fuel'!$B:$B,$B36,'Vehicle Fleet Fuel'!$D:$D,AR$31)</f>
        <v>0</v>
      </c>
      <c r="AS36" s="23">
        <f>SUMIFS('Vehicle Fleet Fuel'!$J:$J,'Vehicle Fleet Fuel'!$B:$B,$B36,'Vehicle Fleet Fuel'!$D:$D,AS$31)</f>
        <v>0</v>
      </c>
      <c r="AT36" s="23">
        <f>SUMIFS('Vehicle Fleet Fuel'!$J:$J,'Vehicle Fleet Fuel'!$B:$B,$B36,'Vehicle Fleet Fuel'!$D:$D,AT$31)</f>
        <v>0</v>
      </c>
      <c r="AU36" s="23">
        <f>SUMIFS('Vehicle Fleet Fuel'!$J:$J,'Vehicle Fleet Fuel'!$B:$B,$B36,'Vehicle Fleet Fuel'!$D:$D,AU$31)</f>
        <v>0</v>
      </c>
      <c r="AV36" s="23">
        <f>SUMIFS('Vehicle Fleet Fuel'!$J:$J,'Vehicle Fleet Fuel'!$B:$B,$B36,'Vehicle Fleet Fuel'!$D:$D,AV$31)</f>
        <v>0</v>
      </c>
      <c r="AW36" s="23">
        <f>SUMIFS('Vehicle Fleet Fuel'!$L:$L,'Vehicle Fleet Fuel'!$B:$B,$B36,'Vehicle Fleet Fuel'!$D:$D,AW$31)</f>
        <v>0</v>
      </c>
      <c r="AX36" s="23">
        <f>SUMIFS('Vehicle Fleet Fuel'!$L:$L,'Vehicle Fleet Fuel'!$B:$B,$B36,'Vehicle Fleet Fuel'!$D:$D,AX$31)</f>
        <v>0</v>
      </c>
      <c r="AY36" s="23">
        <f>SUMIFS('Vehicle Fleet Fuel'!$L:$L,'Vehicle Fleet Fuel'!$B:$B,$B36,'Vehicle Fleet Fuel'!$D:$D,AY$31)</f>
        <v>0</v>
      </c>
      <c r="AZ36" s="23">
        <f>SUMIFS('Vehicle Fleet Fuel'!$L:$L,'Vehicle Fleet Fuel'!$B:$B,$B36,'Vehicle Fleet Fuel'!$D:$D,AZ$31)</f>
        <v>0</v>
      </c>
      <c r="BA36" s="23">
        <f>SUMIFS('Vehicle Fleet Fuel'!$L:$L,'Vehicle Fleet Fuel'!$B:$B,$B36,'Vehicle Fleet Fuel'!$D:$D,BA$31)</f>
        <v>0</v>
      </c>
      <c r="BB36" s="23">
        <f t="shared" ref="BB36:BF36" si="42">AM36+AR36+AW36</f>
        <v>0</v>
      </c>
      <c r="BC36" s="23">
        <f t="shared" si="42"/>
        <v>0</v>
      </c>
      <c r="BD36" s="23">
        <f t="shared" si="42"/>
        <v>0</v>
      </c>
      <c r="BE36" s="23">
        <f t="shared" si="42"/>
        <v>0</v>
      </c>
      <c r="BF36" s="24">
        <f t="shared" si="42"/>
        <v>0</v>
      </c>
      <c r="BG36" s="50"/>
    </row>
    <row r="37" spans="1:75" ht="14.25" customHeight="1">
      <c r="B37" s="51" t="s">
        <v>18</v>
      </c>
      <c r="C37" s="52"/>
      <c r="D37" s="53">
        <f t="shared" ref="D37:BF37" si="43">SUM(D32:D36)</f>
        <v>5796.1</v>
      </c>
      <c r="E37" s="54">
        <f t="shared" si="43"/>
        <v>0</v>
      </c>
      <c r="F37" s="54">
        <f t="shared" si="43"/>
        <v>0</v>
      </c>
      <c r="G37" s="54">
        <f t="shared" si="43"/>
        <v>0</v>
      </c>
      <c r="H37" s="54">
        <f t="shared" si="43"/>
        <v>0</v>
      </c>
      <c r="I37" s="54">
        <f t="shared" si="43"/>
        <v>7781.9500000000007</v>
      </c>
      <c r="J37" s="54">
        <f t="shared" si="43"/>
        <v>0</v>
      </c>
      <c r="K37" s="54">
        <f t="shared" si="43"/>
        <v>0</v>
      </c>
      <c r="L37" s="54">
        <f t="shared" si="43"/>
        <v>0</v>
      </c>
      <c r="M37" s="54">
        <f t="shared" si="43"/>
        <v>0</v>
      </c>
      <c r="N37" s="54">
        <f t="shared" si="43"/>
        <v>0</v>
      </c>
      <c r="O37" s="54">
        <f t="shared" si="43"/>
        <v>0</v>
      </c>
      <c r="P37" s="54">
        <f t="shared" si="43"/>
        <v>0</v>
      </c>
      <c r="Q37" s="54">
        <f t="shared" si="43"/>
        <v>0</v>
      </c>
      <c r="R37" s="55">
        <f t="shared" si="43"/>
        <v>0</v>
      </c>
      <c r="S37" s="56">
        <f t="shared" si="43"/>
        <v>50.889758</v>
      </c>
      <c r="T37" s="54">
        <f t="shared" si="43"/>
        <v>0</v>
      </c>
      <c r="U37" s="54">
        <f t="shared" si="43"/>
        <v>0</v>
      </c>
      <c r="V37" s="57">
        <f t="shared" si="43"/>
        <v>0</v>
      </c>
      <c r="W37" s="54">
        <f t="shared" si="43"/>
        <v>0</v>
      </c>
      <c r="X37" s="54">
        <f t="shared" si="43"/>
        <v>79.298070500000009</v>
      </c>
      <c r="Y37" s="54">
        <f t="shared" si="43"/>
        <v>0</v>
      </c>
      <c r="Z37" s="54">
        <f t="shared" si="43"/>
        <v>0</v>
      </c>
      <c r="AA37" s="54">
        <f t="shared" si="43"/>
        <v>0</v>
      </c>
      <c r="AB37" s="54">
        <f t="shared" si="43"/>
        <v>0</v>
      </c>
      <c r="AC37" s="54">
        <f t="shared" si="43"/>
        <v>0</v>
      </c>
      <c r="AD37" s="54">
        <f t="shared" si="43"/>
        <v>0</v>
      </c>
      <c r="AE37" s="54">
        <f t="shared" si="43"/>
        <v>0</v>
      </c>
      <c r="AF37" s="54">
        <f t="shared" si="43"/>
        <v>0</v>
      </c>
      <c r="AG37" s="54">
        <f t="shared" si="43"/>
        <v>0</v>
      </c>
      <c r="AH37" s="54">
        <f t="shared" si="43"/>
        <v>130.18782850000002</v>
      </c>
      <c r="AI37" s="54">
        <f t="shared" si="43"/>
        <v>0</v>
      </c>
      <c r="AJ37" s="54">
        <f t="shared" si="43"/>
        <v>0</v>
      </c>
      <c r="AK37" s="54">
        <f t="shared" si="43"/>
        <v>0</v>
      </c>
      <c r="AL37" s="54">
        <f t="shared" si="43"/>
        <v>0</v>
      </c>
      <c r="AM37" s="58">
        <f t="shared" si="43"/>
        <v>0</v>
      </c>
      <c r="AN37" s="59">
        <f t="shared" si="43"/>
        <v>0</v>
      </c>
      <c r="AO37" s="59">
        <f t="shared" si="43"/>
        <v>0</v>
      </c>
      <c r="AP37" s="59">
        <f t="shared" si="43"/>
        <v>0</v>
      </c>
      <c r="AQ37" s="60">
        <f t="shared" si="43"/>
        <v>0</v>
      </c>
      <c r="AR37" s="59">
        <f t="shared" si="43"/>
        <v>0</v>
      </c>
      <c r="AS37" s="59">
        <f t="shared" si="43"/>
        <v>0</v>
      </c>
      <c r="AT37" s="59">
        <f t="shared" si="43"/>
        <v>0</v>
      </c>
      <c r="AU37" s="59">
        <f t="shared" si="43"/>
        <v>0</v>
      </c>
      <c r="AV37" s="60">
        <f t="shared" si="43"/>
        <v>0</v>
      </c>
      <c r="AW37" s="61">
        <f t="shared" si="43"/>
        <v>0</v>
      </c>
      <c r="AX37" s="61">
        <f t="shared" si="43"/>
        <v>0</v>
      </c>
      <c r="AY37" s="61">
        <f t="shared" si="43"/>
        <v>0</v>
      </c>
      <c r="AZ37" s="61">
        <f t="shared" si="43"/>
        <v>0</v>
      </c>
      <c r="BA37" s="61">
        <f t="shared" si="43"/>
        <v>0</v>
      </c>
      <c r="BB37" s="61">
        <f t="shared" si="43"/>
        <v>0</v>
      </c>
      <c r="BC37" s="61">
        <f t="shared" si="43"/>
        <v>0</v>
      </c>
      <c r="BD37" s="61">
        <f t="shared" si="43"/>
        <v>0</v>
      </c>
      <c r="BE37" s="61">
        <f t="shared" si="43"/>
        <v>0</v>
      </c>
      <c r="BF37" s="62">
        <f t="shared" si="43"/>
        <v>0</v>
      </c>
      <c r="BG37" s="50"/>
      <c r="BH37" s="39"/>
      <c r="BI37" s="39"/>
      <c r="BJ37" s="39"/>
      <c r="BK37" s="39"/>
      <c r="BL37" s="39"/>
      <c r="BM37" s="39"/>
      <c r="BN37" s="39"/>
    </row>
    <row r="38" spans="1:75" ht="14.25" customHeight="1">
      <c r="E38" s="63"/>
      <c r="F38" s="63"/>
      <c r="G38" s="64"/>
      <c r="I38" s="50"/>
      <c r="AK38" s="39"/>
      <c r="AL38" s="39"/>
      <c r="AM38" s="39"/>
      <c r="AN38" s="39"/>
      <c r="AO38" s="39"/>
      <c r="AP38" s="39"/>
      <c r="AQ38" s="39"/>
      <c r="AR38" s="39"/>
    </row>
    <row r="39" spans="1:75" ht="14.25" customHeight="1">
      <c r="A39" s="1" t="s">
        <v>29</v>
      </c>
      <c r="B39" s="2" t="s">
        <v>30</v>
      </c>
      <c r="C39" s="65"/>
      <c r="D39" s="65"/>
      <c r="E39" s="65"/>
      <c r="F39" s="65"/>
      <c r="G39" s="66"/>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67"/>
      <c r="AL39" s="67"/>
      <c r="AM39" s="67"/>
      <c r="AN39" s="67"/>
      <c r="AO39" s="67"/>
      <c r="AP39" s="67"/>
      <c r="AQ39" s="67"/>
      <c r="AR39" s="67"/>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row>
    <row r="40" spans="1:75" ht="14.25" customHeight="1">
      <c r="C40" s="63"/>
      <c r="D40" s="63"/>
      <c r="E40" s="63"/>
      <c r="F40" s="63"/>
      <c r="G40" s="64"/>
      <c r="AK40" s="39"/>
      <c r="AL40" s="39"/>
      <c r="AM40" s="39"/>
      <c r="AN40" s="39"/>
      <c r="AO40" s="39"/>
      <c r="AP40" s="39"/>
      <c r="AQ40" s="39"/>
      <c r="AR40" s="39"/>
    </row>
    <row r="41" spans="1:75" ht="14.25" customHeight="1">
      <c r="C41" s="63"/>
      <c r="D41" s="63"/>
      <c r="E41" s="63"/>
      <c r="F41" s="63"/>
      <c r="G41" s="64"/>
      <c r="AK41" s="39"/>
      <c r="AL41" s="39"/>
      <c r="AM41" s="39"/>
      <c r="AN41" s="39"/>
      <c r="AO41" s="39"/>
      <c r="AP41" s="39"/>
      <c r="AQ41" s="39"/>
      <c r="AR41" s="39"/>
    </row>
    <row r="42" spans="1:75" ht="14.25" customHeight="1">
      <c r="C42" s="63"/>
      <c r="D42" s="63"/>
      <c r="E42" s="63"/>
      <c r="F42" s="63"/>
      <c r="G42" s="64"/>
      <c r="AK42" s="39"/>
      <c r="AL42" s="39"/>
      <c r="AM42" s="39"/>
      <c r="AN42" s="39"/>
      <c r="AO42" s="39"/>
      <c r="AP42" s="39"/>
      <c r="AQ42" s="39"/>
      <c r="AR42" s="39"/>
    </row>
    <row r="43" spans="1:75" ht="14.25" customHeight="1">
      <c r="C43" s="63"/>
      <c r="D43" s="63"/>
      <c r="E43" s="63"/>
      <c r="F43" s="63"/>
      <c r="G43" s="64"/>
      <c r="AK43" s="39"/>
      <c r="AL43" s="39"/>
      <c r="AM43" s="39"/>
      <c r="AN43" s="39"/>
      <c r="AO43" s="39"/>
      <c r="AP43" s="39"/>
      <c r="AQ43" s="39"/>
      <c r="AR43" s="39"/>
    </row>
    <row r="44" spans="1:75" ht="14.25" customHeight="1">
      <c r="C44" s="63"/>
      <c r="D44" s="63"/>
      <c r="E44" s="63"/>
      <c r="F44" s="63"/>
      <c r="G44" s="64"/>
      <c r="AK44" s="39"/>
      <c r="AL44" s="39"/>
      <c r="AM44" s="39"/>
      <c r="AN44" s="39"/>
      <c r="AO44" s="39"/>
      <c r="AP44" s="39"/>
      <c r="AQ44" s="39"/>
      <c r="AR44" s="39"/>
    </row>
    <row r="45" spans="1:75" ht="14.25" customHeight="1">
      <c r="C45" s="63"/>
      <c r="D45" s="63"/>
      <c r="E45" s="63"/>
      <c r="F45" s="63"/>
      <c r="G45" s="64"/>
      <c r="AK45" s="39"/>
      <c r="AL45" s="39"/>
      <c r="AM45" s="39"/>
      <c r="AN45" s="39"/>
      <c r="AO45" s="39"/>
      <c r="AP45" s="39"/>
      <c r="AQ45" s="39"/>
      <c r="AR45" s="39"/>
    </row>
    <row r="46" spans="1:75" ht="14.25" customHeight="1">
      <c r="C46" s="63"/>
      <c r="D46" s="63"/>
      <c r="E46" s="63"/>
      <c r="F46" s="63"/>
      <c r="G46" s="64"/>
      <c r="AK46" s="39"/>
      <c r="AL46" s="39"/>
      <c r="AM46" s="39"/>
      <c r="AN46" s="39"/>
      <c r="AO46" s="39"/>
      <c r="AP46" s="39"/>
      <c r="AQ46" s="39"/>
      <c r="AR46" s="39"/>
    </row>
    <row r="47" spans="1:75" ht="14.25" customHeight="1">
      <c r="C47" s="63"/>
      <c r="D47" s="63"/>
      <c r="E47" s="63"/>
      <c r="F47" s="63"/>
      <c r="G47" s="64"/>
      <c r="AK47" s="39"/>
      <c r="AL47" s="39"/>
      <c r="AM47" s="39"/>
      <c r="AN47" s="39"/>
      <c r="AO47" s="39"/>
      <c r="AP47" s="39"/>
      <c r="AQ47" s="39"/>
      <c r="AR47" s="39"/>
    </row>
    <row r="48" spans="1:75" ht="14.25" customHeight="1">
      <c r="C48" s="63"/>
      <c r="D48" s="63"/>
      <c r="E48" s="63"/>
      <c r="F48" s="63"/>
      <c r="G48" s="64"/>
      <c r="AK48" s="39"/>
      <c r="AL48" s="39"/>
      <c r="AM48" s="39"/>
      <c r="AN48" s="39"/>
      <c r="AO48" s="39"/>
      <c r="AP48" s="39"/>
      <c r="AQ48" s="39"/>
      <c r="AR48" s="39"/>
    </row>
    <row r="49" spans="1:75" ht="14.25" customHeight="1">
      <c r="C49" s="63"/>
      <c r="D49" s="63"/>
      <c r="E49" s="63"/>
      <c r="F49" s="63"/>
      <c r="G49" s="64"/>
      <c r="AK49" s="39"/>
      <c r="AL49" s="39"/>
      <c r="AM49" s="39"/>
      <c r="AN49" s="39"/>
      <c r="AO49" s="39"/>
      <c r="AP49" s="39"/>
      <c r="AQ49" s="39"/>
      <c r="AR49" s="39"/>
    </row>
    <row r="50" spans="1:75" ht="14.25" customHeight="1">
      <c r="C50" s="63"/>
      <c r="D50" s="63"/>
      <c r="E50" s="63"/>
      <c r="F50" s="63"/>
      <c r="G50" s="64"/>
      <c r="AK50" s="39"/>
      <c r="AL50" s="39"/>
      <c r="AM50" s="39"/>
      <c r="AN50" s="39"/>
      <c r="AO50" s="39"/>
      <c r="AP50" s="39"/>
      <c r="AQ50" s="39"/>
      <c r="AR50" s="39"/>
    </row>
    <row r="51" spans="1:75" ht="14.25" customHeight="1">
      <c r="C51" s="63"/>
      <c r="D51" s="63"/>
      <c r="E51" s="63"/>
      <c r="F51" s="63"/>
      <c r="G51" s="64"/>
      <c r="AK51" s="39"/>
      <c r="AL51" s="39"/>
      <c r="AM51" s="39"/>
      <c r="AN51" s="39"/>
      <c r="AO51" s="39"/>
      <c r="AP51" s="39"/>
      <c r="AQ51" s="39"/>
      <c r="AR51" s="39"/>
    </row>
    <row r="52" spans="1:75" ht="14.25" customHeight="1">
      <c r="C52" s="63"/>
      <c r="D52" s="63"/>
      <c r="E52" s="63"/>
      <c r="F52" s="63"/>
      <c r="G52" s="64"/>
      <c r="AK52" s="39"/>
      <c r="AL52" s="39"/>
      <c r="AM52" s="39"/>
      <c r="AN52" s="39"/>
      <c r="AO52" s="39"/>
      <c r="AP52" s="39"/>
      <c r="AQ52" s="39"/>
      <c r="AR52" s="39"/>
    </row>
    <row r="53" spans="1:75" ht="14.25" customHeight="1">
      <c r="C53" s="63"/>
      <c r="D53" s="63"/>
      <c r="E53" s="63"/>
      <c r="F53" s="63"/>
      <c r="G53" s="64"/>
      <c r="AK53" s="39"/>
      <c r="AL53" s="39"/>
      <c r="AM53" s="39"/>
      <c r="AN53" s="39"/>
      <c r="AO53" s="39"/>
      <c r="AP53" s="39"/>
      <c r="AQ53" s="39"/>
      <c r="AR53" s="39"/>
    </row>
    <row r="54" spans="1:75" ht="14.25" customHeight="1">
      <c r="C54" s="63"/>
      <c r="D54" s="63"/>
      <c r="E54" s="63"/>
      <c r="F54" s="63"/>
      <c r="G54" s="64"/>
      <c r="AK54" s="39"/>
      <c r="AL54" s="39"/>
      <c r="AM54" s="39"/>
      <c r="AN54" s="39"/>
      <c r="AO54" s="39"/>
      <c r="AP54" s="39"/>
      <c r="AQ54" s="39"/>
      <c r="AR54" s="39"/>
    </row>
    <row r="55" spans="1:75" ht="14.25" customHeight="1">
      <c r="C55" s="63"/>
      <c r="D55" s="63"/>
      <c r="E55" s="63"/>
      <c r="F55" s="63"/>
      <c r="G55" s="64"/>
      <c r="AK55" s="39"/>
      <c r="AL55" s="39"/>
      <c r="AM55" s="39"/>
      <c r="AN55" s="39"/>
      <c r="AO55" s="39"/>
      <c r="AP55" s="39"/>
      <c r="AQ55" s="39"/>
      <c r="AR55" s="39"/>
    </row>
    <row r="56" spans="1:75" ht="14.25" customHeight="1">
      <c r="C56" s="63"/>
      <c r="D56" s="63"/>
      <c r="E56" s="63"/>
      <c r="F56" s="63"/>
      <c r="G56" s="64"/>
      <c r="AK56" s="39"/>
      <c r="AL56" s="39"/>
      <c r="AM56" s="39"/>
      <c r="AN56" s="39"/>
      <c r="AO56" s="39"/>
      <c r="AP56" s="39"/>
      <c r="AQ56" s="39"/>
      <c r="AR56" s="39"/>
    </row>
    <row r="57" spans="1:75" ht="14.25" customHeight="1">
      <c r="C57" s="63"/>
      <c r="D57" s="63"/>
      <c r="E57" s="63"/>
      <c r="F57" s="63"/>
      <c r="G57" s="64"/>
    </row>
    <row r="58" spans="1:75" ht="14.25" customHeight="1"/>
    <row r="59" spans="1:75" ht="14.25" customHeight="1">
      <c r="A59" s="1" t="s">
        <v>31</v>
      </c>
      <c r="B59" s="2" t="s">
        <v>32</v>
      </c>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row>
    <row r="60" spans="1:75" ht="14.25" customHeight="1"/>
    <row r="61" spans="1:75" ht="14.25" customHeight="1">
      <c r="C61" s="280" t="s">
        <v>3</v>
      </c>
      <c r="D61" s="272"/>
      <c r="E61" s="272"/>
      <c r="F61" s="272"/>
      <c r="G61" s="272"/>
      <c r="H61" s="273"/>
    </row>
    <row r="62" spans="1:75" ht="14.25" customHeight="1">
      <c r="C62" s="68">
        <v>2016</v>
      </c>
      <c r="D62" s="68">
        <v>2017</v>
      </c>
      <c r="E62" s="68">
        <v>2018</v>
      </c>
      <c r="F62" s="42">
        <v>2019</v>
      </c>
      <c r="G62" s="42">
        <v>2020</v>
      </c>
      <c r="H62" s="69" t="s">
        <v>33</v>
      </c>
    </row>
    <row r="63" spans="1:75" ht="14.25" customHeight="1">
      <c r="B63" s="42" t="s">
        <v>34</v>
      </c>
      <c r="C63" s="70">
        <f t="shared" ref="C63:H63" si="44">SUM(C64:C66)</f>
        <v>157.61792688000003</v>
      </c>
      <c r="D63" s="70">
        <f t="shared" si="44"/>
        <v>0</v>
      </c>
      <c r="E63" s="70">
        <f t="shared" si="44"/>
        <v>0</v>
      </c>
      <c r="F63" s="70">
        <f t="shared" si="44"/>
        <v>0</v>
      </c>
      <c r="G63" s="70">
        <f t="shared" si="44"/>
        <v>0</v>
      </c>
      <c r="H63" s="71">
        <f t="shared" si="44"/>
        <v>157.61792688000003</v>
      </c>
    </row>
    <row r="64" spans="1:75" ht="14.25" customHeight="1">
      <c r="B64" s="72" t="s">
        <v>35</v>
      </c>
      <c r="C64" s="73">
        <f>SUMIFS($AR$10:$AR$24,$C$10:$C$24,$B64)</f>
        <v>26.8935681</v>
      </c>
      <c r="D64" s="73">
        <f>SUMIFS($AS$10:$AS$24,$C$10:$C$24,$B64)</f>
        <v>0</v>
      </c>
      <c r="E64" s="73">
        <f>SUMIFS($AT$10:$AT$24,$C$10:$C$24,$B64)</f>
        <v>0</v>
      </c>
      <c r="F64" s="73">
        <f>SUMIFS($AU$10:$AU$24,$C$10:$C$24,$B64)</f>
        <v>0</v>
      </c>
      <c r="G64" s="73">
        <f>SUMIFS($AV$10:$AV$24,$C$10:$C$24,$B64)</f>
        <v>0</v>
      </c>
      <c r="H64" s="74">
        <f t="shared" ref="H64:H66" si="45">IFERROR((AVERAGEIF(C64:G64,"&lt;&gt;0")),"")</f>
        <v>26.8935681</v>
      </c>
    </row>
    <row r="65" spans="1:75" ht="14.25" customHeight="1">
      <c r="B65" s="72" t="s">
        <v>36</v>
      </c>
      <c r="C65" s="73">
        <f t="shared" ref="C65:G65" si="46">AH37</f>
        <v>130.18782850000002</v>
      </c>
      <c r="D65" s="73">
        <f t="shared" si="46"/>
        <v>0</v>
      </c>
      <c r="E65" s="73">
        <f t="shared" si="46"/>
        <v>0</v>
      </c>
      <c r="F65" s="73">
        <f t="shared" si="46"/>
        <v>0</v>
      </c>
      <c r="G65" s="73">
        <f t="shared" si="46"/>
        <v>0</v>
      </c>
      <c r="H65" s="74">
        <f t="shared" si="45"/>
        <v>130.18782850000002</v>
      </c>
    </row>
    <row r="66" spans="1:75" ht="14.25" customHeight="1">
      <c r="B66" s="72" t="s">
        <v>37</v>
      </c>
      <c r="C66" s="73">
        <f>SUMIFS($AR$10:$AR$24,$C$10:$C$24,$B66)</f>
        <v>0.53653027999999992</v>
      </c>
      <c r="D66" s="73">
        <f>SUMIFS($AS$10:$AS$24,$C$10:$C$24,$B66)</f>
        <v>0</v>
      </c>
      <c r="E66" s="73">
        <f>SUMIFS($AT$10:$AT$24,$C$10:$C$24,$B66)</f>
        <v>0</v>
      </c>
      <c r="F66" s="73">
        <f>SUMIFS($AU$10:$AU$24,$C$10:$C$24,$B66)</f>
        <v>0</v>
      </c>
      <c r="G66" s="73">
        <f>SUMIFS($AV$10:$AV$24,$C$10:$C$24,$B66)</f>
        <v>0</v>
      </c>
      <c r="H66" s="74">
        <f t="shared" si="45"/>
        <v>0.53653027999999992</v>
      </c>
    </row>
    <row r="67" spans="1:75" ht="14.25" customHeight="1"/>
    <row r="68" spans="1:75" ht="14.25" customHeight="1">
      <c r="B68" s="75" t="s">
        <v>38</v>
      </c>
    </row>
    <row r="69" spans="1:75" ht="14.25" customHeight="1">
      <c r="B69" s="72" t="s">
        <v>35</v>
      </c>
      <c r="C69" s="76">
        <f t="shared" ref="C69:G69" si="47">IFERROR(C64/C63,"")</f>
        <v>0.17062505916903095</v>
      </c>
      <c r="D69" s="76" t="str">
        <f t="shared" si="47"/>
        <v/>
      </c>
      <c r="E69" s="76" t="str">
        <f t="shared" si="47"/>
        <v/>
      </c>
      <c r="F69" s="76" t="str">
        <f t="shared" si="47"/>
        <v/>
      </c>
      <c r="G69" s="76" t="str">
        <f t="shared" si="47"/>
        <v/>
      </c>
      <c r="H69" s="77">
        <f t="shared" ref="H69:H71" si="48">IFERROR(H64/H$63,"")</f>
        <v>0.17062505916903095</v>
      </c>
    </row>
    <row r="70" spans="1:75" ht="14.25" customHeight="1">
      <c r="B70" s="72" t="s">
        <v>36</v>
      </c>
      <c r="C70" s="76">
        <f t="shared" ref="C70:G70" si="49">IFERROR(C65/C63,"")</f>
        <v>0.82597094808331362</v>
      </c>
      <c r="D70" s="76" t="str">
        <f t="shared" si="49"/>
        <v/>
      </c>
      <c r="E70" s="76" t="str">
        <f t="shared" si="49"/>
        <v/>
      </c>
      <c r="F70" s="76" t="str">
        <f t="shared" si="49"/>
        <v/>
      </c>
      <c r="G70" s="76" t="str">
        <f t="shared" si="49"/>
        <v/>
      </c>
      <c r="H70" s="77">
        <f t="shared" si="48"/>
        <v>0.82597094808331362</v>
      </c>
    </row>
    <row r="71" spans="1:75" ht="14.25" customHeight="1">
      <c r="B71" s="72" t="s">
        <v>37</v>
      </c>
      <c r="C71" s="76">
        <f t="shared" ref="C71:G71" si="50">IFERROR(C66/C63,"")</f>
        <v>3.4039927476554044E-3</v>
      </c>
      <c r="D71" s="76" t="str">
        <f t="shared" si="50"/>
        <v/>
      </c>
      <c r="E71" s="76" t="str">
        <f t="shared" si="50"/>
        <v/>
      </c>
      <c r="F71" s="76" t="str">
        <f t="shared" si="50"/>
        <v/>
      </c>
      <c r="G71" s="76" t="str">
        <f t="shared" si="50"/>
        <v/>
      </c>
      <c r="H71" s="77">
        <f t="shared" si="48"/>
        <v>3.4039927476554044E-3</v>
      </c>
    </row>
    <row r="72" spans="1:75" ht="14.25" customHeight="1">
      <c r="B72" s="78"/>
      <c r="C72" s="79"/>
      <c r="D72" s="79"/>
      <c r="E72" s="79"/>
      <c r="F72" s="79"/>
    </row>
    <row r="73" spans="1:75" ht="14.25" customHeight="1">
      <c r="B73" s="78"/>
      <c r="C73" s="79"/>
      <c r="D73" s="79"/>
      <c r="E73" s="79"/>
      <c r="F73" s="79"/>
    </row>
    <row r="74" spans="1:75" ht="14.25" customHeight="1">
      <c r="B74" s="78"/>
      <c r="C74" s="79"/>
      <c r="D74" s="79"/>
      <c r="E74" s="79"/>
      <c r="F74" s="79"/>
    </row>
    <row r="75" spans="1:75" ht="14.25" customHeight="1">
      <c r="A75" s="1" t="s">
        <v>39</v>
      </c>
      <c r="B75" s="80" t="s">
        <v>40</v>
      </c>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row>
    <row r="76" spans="1:75" ht="14.25" customHeight="1">
      <c r="A76" s="28"/>
      <c r="B76" s="81"/>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row>
    <row r="77" spans="1:75" ht="31.5" customHeight="1">
      <c r="A77" s="28"/>
      <c r="B77" s="81"/>
      <c r="C77" s="280" t="s">
        <v>3</v>
      </c>
      <c r="D77" s="272"/>
      <c r="E77" s="272"/>
      <c r="F77" s="272"/>
      <c r="G77" s="272"/>
      <c r="H77" s="272"/>
      <c r="I77" s="281" t="s">
        <v>41</v>
      </c>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row>
    <row r="78" spans="1:75" ht="14.25" customHeight="1">
      <c r="C78" s="82">
        <v>2021</v>
      </c>
      <c r="D78" s="82">
        <v>2017</v>
      </c>
      <c r="E78" s="82">
        <v>2018</v>
      </c>
      <c r="F78" s="82">
        <v>2019</v>
      </c>
      <c r="G78" s="82">
        <v>2020</v>
      </c>
      <c r="H78" s="83" t="s">
        <v>33</v>
      </c>
      <c r="I78" s="282"/>
    </row>
    <row r="79" spans="1:75" ht="14.25" customHeight="1">
      <c r="B79" s="42" t="s">
        <v>42</v>
      </c>
      <c r="C79" s="84">
        <f t="shared" ref="C79:I79" si="51">SUM(C80:C85)</f>
        <v>157.61792688000003</v>
      </c>
      <c r="D79" s="84">
        <f t="shared" si="51"/>
        <v>0</v>
      </c>
      <c r="E79" s="84">
        <f t="shared" si="51"/>
        <v>0</v>
      </c>
      <c r="F79" s="84">
        <f t="shared" si="51"/>
        <v>0</v>
      </c>
      <c r="G79" s="84">
        <f t="shared" si="51"/>
        <v>0</v>
      </c>
      <c r="H79" s="85">
        <f t="shared" si="51"/>
        <v>31.523585376</v>
      </c>
      <c r="I79" s="86">
        <f t="shared" si="51"/>
        <v>50134.68</v>
      </c>
    </row>
    <row r="80" spans="1:75" ht="14.25" customHeight="1">
      <c r="B80" s="40" t="s">
        <v>9</v>
      </c>
      <c r="C80" s="87">
        <f t="shared" ref="C80:G80" si="52">X25</f>
        <v>2.0927233800000002</v>
      </c>
      <c r="D80" s="87">
        <f t="shared" si="52"/>
        <v>0</v>
      </c>
      <c r="E80" s="87">
        <f t="shared" si="52"/>
        <v>0</v>
      </c>
      <c r="F80" s="87">
        <f t="shared" si="52"/>
        <v>0</v>
      </c>
      <c r="G80" s="87">
        <f t="shared" si="52"/>
        <v>0</v>
      </c>
      <c r="H80" s="85">
        <f t="shared" ref="H80:H85" si="53">SUM(C80:G80)/5</f>
        <v>0.41854467600000006</v>
      </c>
      <c r="I80" s="86">
        <f>IFERROR((AVERAGEIF(AX25:BB25,"&lt;&gt;0")),"")</f>
        <v>9975.9500000000007</v>
      </c>
    </row>
    <row r="81" spans="1:75" ht="14.25" hidden="1" customHeight="1">
      <c r="B81" s="40" t="s">
        <v>10</v>
      </c>
      <c r="C81" s="87">
        <f t="shared" ref="C81:G81" si="54">AC25</f>
        <v>0</v>
      </c>
      <c r="D81" s="87">
        <f t="shared" si="54"/>
        <v>0</v>
      </c>
      <c r="E81" s="87">
        <f t="shared" si="54"/>
        <v>0</v>
      </c>
      <c r="F81" s="87">
        <f t="shared" si="54"/>
        <v>0</v>
      </c>
      <c r="G81" s="87">
        <f t="shared" si="54"/>
        <v>0</v>
      </c>
      <c r="H81" s="85">
        <f t="shared" si="53"/>
        <v>0</v>
      </c>
      <c r="I81" s="86" t="str">
        <f>IFERROR((AVERAGEIF(BC25:BG25,"&lt;&gt;0")),"")</f>
        <v/>
      </c>
    </row>
    <row r="82" spans="1:75" ht="14.25" customHeight="1">
      <c r="B82" s="40" t="s">
        <v>7</v>
      </c>
      <c r="C82" s="87">
        <f t="shared" ref="C82:G82" si="55">AH25</f>
        <v>25.337375000000002</v>
      </c>
      <c r="D82" s="87">
        <f t="shared" si="55"/>
        <v>0</v>
      </c>
      <c r="E82" s="87">
        <f t="shared" si="55"/>
        <v>0</v>
      </c>
      <c r="F82" s="87">
        <f t="shared" si="55"/>
        <v>0</v>
      </c>
      <c r="G82" s="87">
        <f t="shared" si="55"/>
        <v>0</v>
      </c>
      <c r="H82" s="85">
        <f t="shared" si="53"/>
        <v>5.067475</v>
      </c>
      <c r="I82" s="86">
        <f>IFERROR((AVERAGEIF(BH25:BL25,"&lt;&gt;0")),"")</f>
        <v>8703.5</v>
      </c>
    </row>
    <row r="83" spans="1:75" ht="14.25" hidden="1" customHeight="1">
      <c r="B83" s="40" t="s">
        <v>8</v>
      </c>
      <c r="C83" s="87">
        <f t="shared" ref="C83:G83" si="56">AM25</f>
        <v>0</v>
      </c>
      <c r="D83" s="87">
        <f t="shared" si="56"/>
        <v>0</v>
      </c>
      <c r="E83" s="87">
        <f t="shared" si="56"/>
        <v>0</v>
      </c>
      <c r="F83" s="87">
        <f t="shared" si="56"/>
        <v>0</v>
      </c>
      <c r="G83" s="87">
        <f t="shared" si="56"/>
        <v>0</v>
      </c>
      <c r="H83" s="85">
        <f t="shared" si="53"/>
        <v>0</v>
      </c>
      <c r="I83" s="86" t="str">
        <f>IFERROR((AVERAGEIF(BM25:BQ25,"&lt;&gt;0")),"")</f>
        <v/>
      </c>
    </row>
    <row r="84" spans="1:75" ht="14.25" customHeight="1">
      <c r="B84" s="40" t="s">
        <v>25</v>
      </c>
      <c r="C84" s="87">
        <f t="shared" ref="C84:G84" si="57">S37</f>
        <v>50.889758</v>
      </c>
      <c r="D84" s="87">
        <f t="shared" si="57"/>
        <v>0</v>
      </c>
      <c r="E84" s="87">
        <f t="shared" si="57"/>
        <v>0</v>
      </c>
      <c r="F84" s="87">
        <f t="shared" si="57"/>
        <v>0</v>
      </c>
      <c r="G84" s="87">
        <f t="shared" si="57"/>
        <v>0</v>
      </c>
      <c r="H84" s="85">
        <f t="shared" si="53"/>
        <v>10.1779516</v>
      </c>
      <c r="I84" s="86">
        <v>13050.02</v>
      </c>
    </row>
    <row r="85" spans="1:75" ht="14.25" customHeight="1">
      <c r="B85" s="40" t="s">
        <v>26</v>
      </c>
      <c r="C85" s="87">
        <f t="shared" ref="C85:G85" si="58">X37</f>
        <v>79.298070500000009</v>
      </c>
      <c r="D85" s="87">
        <f t="shared" si="58"/>
        <v>0</v>
      </c>
      <c r="E85" s="87">
        <f t="shared" si="58"/>
        <v>0</v>
      </c>
      <c r="F85" s="87">
        <f t="shared" si="58"/>
        <v>0</v>
      </c>
      <c r="G85" s="87">
        <f t="shared" si="58"/>
        <v>0</v>
      </c>
      <c r="H85" s="85">
        <f t="shared" si="53"/>
        <v>15.859614100000002</v>
      </c>
      <c r="I85" s="86">
        <v>18405.21</v>
      </c>
    </row>
    <row r="86" spans="1:75" ht="14.25" customHeight="1"/>
    <row r="87" spans="1:75" ht="14.25" customHeight="1"/>
    <row r="88" spans="1:75" ht="14.25" customHeight="1"/>
    <row r="89" spans="1:75" ht="14.25" customHeight="1"/>
    <row r="90" spans="1:75" ht="14.25" customHeight="1"/>
    <row r="91" spans="1:75" ht="14.25" customHeight="1"/>
    <row r="92" spans="1:75" ht="14.25" customHeight="1">
      <c r="A92" s="1" t="s">
        <v>43</v>
      </c>
      <c r="B92" s="2" t="s">
        <v>44</v>
      </c>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36"/>
      <c r="BS92" s="36"/>
      <c r="BT92" s="36"/>
      <c r="BU92" s="36"/>
      <c r="BV92" s="36"/>
      <c r="BW92" s="36"/>
    </row>
    <row r="93" spans="1:75" ht="14.25" customHeight="1"/>
    <row r="94" spans="1:75" ht="14.25" customHeight="1">
      <c r="B94" s="28" t="s">
        <v>45</v>
      </c>
      <c r="C94" s="51" t="s">
        <v>37</v>
      </c>
      <c r="F94" s="88" t="s">
        <v>46</v>
      </c>
      <c r="G94" s="51" t="s">
        <v>9</v>
      </c>
      <c r="M94" s="88" t="str">
        <f>$C$94</f>
        <v>Streetlights and traffic signals</v>
      </c>
    </row>
    <row r="95" spans="1:75" ht="14.25" customHeight="1">
      <c r="M95" s="89">
        <v>2021</v>
      </c>
      <c r="N95" s="90">
        <v>2017</v>
      </c>
      <c r="O95" s="90">
        <v>2018</v>
      </c>
      <c r="P95" s="90">
        <v>2019</v>
      </c>
      <c r="Q95" s="90">
        <v>2020</v>
      </c>
    </row>
    <row r="96" spans="1:75" ht="14.25" customHeight="1">
      <c r="M96" s="73">
        <f>VLOOKUP($M$94,$B$63:$G$66,2,FALSE)</f>
        <v>0.53653027999999992</v>
      </c>
      <c r="N96" s="73">
        <f>VLOOKUP($M$94,$B$63:$G$66,3,FALSE)</f>
        <v>0</v>
      </c>
      <c r="O96" s="73">
        <f>VLOOKUP($M$94,$B$63:$G$66,4,FALSE)</f>
        <v>0</v>
      </c>
      <c r="P96" s="73">
        <f>VLOOKUP($M$94,$B$63:$G$66,5,FALSE)</f>
        <v>0</v>
      </c>
      <c r="Q96" s="73">
        <f>VLOOKUP($M$94,$B$63:$G$66,6,FALSE)</f>
        <v>0</v>
      </c>
    </row>
    <row r="97" spans="1:75" ht="14.25" customHeight="1"/>
    <row r="98" spans="1:75" ht="14.25" customHeight="1">
      <c r="M98" s="88" t="s">
        <v>47</v>
      </c>
      <c r="N98" s="88" t="str">
        <f>M98&amp;M94</f>
        <v>Annual GHG emissions (MTCO2e) from Streetlights and traffic signals</v>
      </c>
    </row>
    <row r="99" spans="1:75" ht="14.25" customHeight="1"/>
    <row r="100" spans="1:75" ht="14.25" customHeight="1">
      <c r="M100" s="88" t="str">
        <f>$G$94</f>
        <v>Electricity</v>
      </c>
    </row>
    <row r="101" spans="1:75" ht="14.25" customHeight="1">
      <c r="M101" s="89">
        <v>2021</v>
      </c>
      <c r="N101" s="90">
        <v>2017</v>
      </c>
      <c r="O101" s="90">
        <v>2018</v>
      </c>
      <c r="P101" s="90">
        <v>2019</v>
      </c>
      <c r="Q101" s="90">
        <v>2020</v>
      </c>
    </row>
    <row r="102" spans="1:75" ht="14.25" customHeight="1">
      <c r="M102" s="91">
        <f>VLOOKUP($M$100,$B$79:$E$86,2,FALSE)</f>
        <v>2.0927233800000002</v>
      </c>
      <c r="N102" s="91">
        <f>VLOOKUP($M$100,$B$79:$E$86,3,FALSE)</f>
        <v>0</v>
      </c>
      <c r="O102" s="91">
        <f>VLOOKUP($M$100,$B$79:$H$86,4,FALSE)</f>
        <v>0</v>
      </c>
      <c r="P102" s="91">
        <f>VLOOKUP($M$100,$B$79:$H$86,5,FALSE)</f>
        <v>0</v>
      </c>
      <c r="Q102" s="91">
        <f>VLOOKUP($M$100,$B$79:$H$86,6,FALSE)</f>
        <v>0</v>
      </c>
    </row>
    <row r="103" spans="1:75" ht="14.25" customHeight="1"/>
    <row r="104" spans="1:75" ht="14.25" customHeight="1">
      <c r="M104" s="88" t="s">
        <v>48</v>
      </c>
      <c r="N104" s="88" t="str">
        <f>M104&amp;M100</f>
        <v>Total Annual GHG emissions (MTCO2e) from Electricity</v>
      </c>
    </row>
    <row r="105" spans="1:75" ht="14.25" customHeight="1"/>
    <row r="106" spans="1:75" ht="14.25" customHeight="1"/>
    <row r="107" spans="1:75" ht="14.25" customHeight="1"/>
    <row r="108" spans="1:75" ht="14.25" customHeight="1">
      <c r="A108" s="1" t="s">
        <v>49</v>
      </c>
      <c r="B108" s="2" t="s">
        <v>50</v>
      </c>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c r="BQ108" s="36"/>
      <c r="BR108" s="36"/>
      <c r="BS108" s="36"/>
      <c r="BT108" s="36"/>
      <c r="BU108" s="36"/>
      <c r="BV108" s="36"/>
      <c r="BW108" s="36"/>
    </row>
    <row r="109" spans="1:75" ht="14.25" customHeight="1"/>
    <row r="110" spans="1:75" ht="14.25" customHeight="1">
      <c r="B110" s="90" t="s">
        <v>51</v>
      </c>
    </row>
    <row r="111" spans="1:75" ht="14.25" customHeight="1">
      <c r="B111" s="92" t="s">
        <v>17</v>
      </c>
    </row>
    <row r="112" spans="1:75" ht="14.25" customHeight="1">
      <c r="H112" s="88" t="s">
        <v>52</v>
      </c>
    </row>
    <row r="113" spans="8:13" ht="14.25" customHeight="1">
      <c r="H113" s="93" t="str">
        <f>B111</f>
        <v>Lighting District</v>
      </c>
      <c r="I113" s="94"/>
      <c r="J113" s="94"/>
      <c r="K113" s="94"/>
      <c r="L113" s="94"/>
      <c r="M113" s="94"/>
    </row>
    <row r="114" spans="8:13" ht="14.25" customHeight="1">
      <c r="H114" s="94" t="s">
        <v>53</v>
      </c>
      <c r="I114" s="94" t="s">
        <v>54</v>
      </c>
      <c r="J114" s="94"/>
      <c r="K114" s="94" t="s">
        <v>55</v>
      </c>
      <c r="L114" s="94" t="s">
        <v>56</v>
      </c>
      <c r="M114" s="94" t="s">
        <v>57</v>
      </c>
    </row>
    <row r="115" spans="8:13" ht="14.25" customHeight="1">
      <c r="H115" s="40" t="s">
        <v>58</v>
      </c>
      <c r="I115" s="40">
        <v>2021</v>
      </c>
      <c r="J115" s="40" t="str">
        <f t="shared" ref="J115:J126" si="59">H115&amp;" "&amp;I115</f>
        <v>Jan 2021</v>
      </c>
      <c r="K115" s="40">
        <f>SUMIFS('Electric Data'!$H:$H,'Electric Data'!$B:$B,$B$111,'Electric Data'!$Q:$Q,$I115,'Electric Data'!$R:$R,$H115)</f>
        <v>1917</v>
      </c>
      <c r="L115" s="40">
        <f>SUMIFS('Electric Data'!$L:$L,'Electric Data'!$B:$B,$B$111,'Electric Data'!$Q:$Q,$I115,'Electric Data'!$R:$R,$H115)</f>
        <v>703.18999999999994</v>
      </c>
      <c r="M115" s="40">
        <f>COUNTIFS('Electric Data'!$B:$B,$B$111,'Electric Data'!$Q:$Q,$I115,'Electric Data'!$R:$R,$H115)</f>
        <v>3</v>
      </c>
    </row>
    <row r="116" spans="8:13" ht="14.25" customHeight="1">
      <c r="H116" s="40" t="s">
        <v>59</v>
      </c>
      <c r="I116" s="40">
        <v>2021</v>
      </c>
      <c r="J116" s="40" t="str">
        <f t="shared" si="59"/>
        <v>Feb 2021</v>
      </c>
      <c r="K116" s="40">
        <f>SUMIFS('Electric Data'!$H:$H,'Electric Data'!$B:$B,$B$111,'Electric Data'!$Q:$Q,$I116,'Electric Data'!$R:$R,$H116)</f>
        <v>127</v>
      </c>
      <c r="L116" s="40">
        <f>SUMIFS('Electric Data'!$L:$L,'Electric Data'!$B:$B,$B$111,'Electric Data'!$Q:$Q,$I116,'Electric Data'!$R:$R,$H116)</f>
        <v>391.15000000000003</v>
      </c>
      <c r="M116" s="40">
        <f>COUNTIFS('Electric Data'!$B:$B,$B$111,'Electric Data'!$Q:$Q,$I116,'Electric Data'!$R:$R,$H116)</f>
        <v>3</v>
      </c>
    </row>
    <row r="117" spans="8:13" ht="14.25" customHeight="1">
      <c r="H117" s="40" t="s">
        <v>60</v>
      </c>
      <c r="I117" s="40">
        <v>2021</v>
      </c>
      <c r="J117" s="40" t="str">
        <f t="shared" si="59"/>
        <v>Mar 2021</v>
      </c>
      <c r="K117" s="40">
        <f>SUMIFS('Electric Data'!$H:$H,'Electric Data'!$B:$B,$B$111,'Electric Data'!$Q:$Q,$I117,'Electric Data'!$R:$R,$H117)</f>
        <v>327</v>
      </c>
      <c r="L117" s="40">
        <f>SUMIFS('Electric Data'!$L:$L,'Electric Data'!$B:$B,$B$111,'Electric Data'!$Q:$Q,$I117,'Electric Data'!$R:$R,$H117)</f>
        <v>34.42</v>
      </c>
      <c r="M117" s="40">
        <f>COUNTIFS('Electric Data'!$B:$B,$B$111,'Electric Data'!$Q:$Q,$I117,'Electric Data'!$R:$R,$H117)</f>
        <v>3</v>
      </c>
    </row>
    <row r="118" spans="8:13" ht="14.25" customHeight="1">
      <c r="H118" s="40" t="s">
        <v>61</v>
      </c>
      <c r="I118" s="40">
        <v>2021</v>
      </c>
      <c r="J118" s="40" t="str">
        <f t="shared" si="59"/>
        <v>Apr 2021</v>
      </c>
      <c r="K118" s="40">
        <f>SUMIFS('Electric Data'!$H:$H,'Electric Data'!$B:$B,$B$111,'Electric Data'!$Q:$Q,$I118,'Electric Data'!$R:$R,$H118)</f>
        <v>299</v>
      </c>
      <c r="L118" s="40">
        <f>SUMIFS('Electric Data'!$L:$L,'Electric Data'!$B:$B,$B$111,'Electric Data'!$Q:$Q,$I118,'Electric Data'!$R:$R,$H118)</f>
        <v>314.32</v>
      </c>
      <c r="M118" s="40">
        <f>COUNTIFS('Electric Data'!$B:$B,$B$111,'Electric Data'!$Q:$Q,$I118,'Electric Data'!$R:$R,$H118)</f>
        <v>3</v>
      </c>
    </row>
    <row r="119" spans="8:13" ht="14.25" customHeight="1">
      <c r="H119" s="40" t="s">
        <v>62</v>
      </c>
      <c r="I119" s="40">
        <v>2021</v>
      </c>
      <c r="J119" s="40" t="str">
        <f t="shared" si="59"/>
        <v>May 2021</v>
      </c>
      <c r="K119" s="40">
        <f>SUMIFS('Electric Data'!$H:$H,'Electric Data'!$B:$B,$B$111,'Electric Data'!$Q:$Q,$I119,'Electric Data'!$R:$R,$H119)</f>
        <v>264</v>
      </c>
      <c r="L119" s="40">
        <f>SUMIFS('Electric Data'!$L:$L,'Electric Data'!$B:$B,$B$111,'Electric Data'!$Q:$Q,$I119,'Electric Data'!$R:$R,$H119)</f>
        <v>499.9</v>
      </c>
      <c r="M119" s="40">
        <f>COUNTIFS('Electric Data'!$B:$B,$B$111,'Electric Data'!$Q:$Q,$I119,'Electric Data'!$R:$R,$H119)</f>
        <v>3</v>
      </c>
    </row>
    <row r="120" spans="8:13" ht="14.25" customHeight="1">
      <c r="H120" s="40" t="s">
        <v>63</v>
      </c>
      <c r="I120" s="40">
        <v>2021</v>
      </c>
      <c r="J120" s="40" t="str">
        <f t="shared" si="59"/>
        <v>Jun 2021</v>
      </c>
      <c r="K120" s="40">
        <f>SUMIFS('Electric Data'!$H:$H,'Electric Data'!$B:$B,$B$111,'Electric Data'!$Q:$Q,$I120,'Electric Data'!$R:$R,$H120)</f>
        <v>227</v>
      </c>
      <c r="L120" s="40">
        <f>SUMIFS('Electric Data'!$L:$L,'Electric Data'!$B:$B,$B$111,'Electric Data'!$Q:$Q,$I120,'Electric Data'!$R:$R,$H120)</f>
        <v>495.48</v>
      </c>
      <c r="M120" s="40">
        <f>COUNTIFS('Electric Data'!$B:$B,$B$111,'Electric Data'!$Q:$Q,$I120,'Electric Data'!$R:$R,$H120)</f>
        <v>3</v>
      </c>
    </row>
    <row r="121" spans="8:13" ht="14.25" customHeight="1">
      <c r="H121" s="40" t="s">
        <v>64</v>
      </c>
      <c r="I121" s="40">
        <v>2021</v>
      </c>
      <c r="J121" s="40" t="str">
        <f t="shared" si="59"/>
        <v>Jul 2021</v>
      </c>
      <c r="K121" s="40">
        <f>SUMIFS('Electric Data'!$H:$H,'Electric Data'!$B:$B,$B$111,'Electric Data'!$Q:$Q,$I121,'Electric Data'!$R:$R,$H121)</f>
        <v>247</v>
      </c>
      <c r="L121" s="40">
        <f>SUMIFS('Electric Data'!$L:$L,'Electric Data'!$B:$B,$B$111,'Electric Data'!$Q:$Q,$I121,'Electric Data'!$R:$R,$H121)</f>
        <v>491.76</v>
      </c>
      <c r="M121" s="40">
        <f>COUNTIFS('Electric Data'!$B:$B,$B$111,'Electric Data'!$Q:$Q,$I121,'Electric Data'!$R:$R,$H121)</f>
        <v>3</v>
      </c>
    </row>
    <row r="122" spans="8:13" ht="14.25" customHeight="1">
      <c r="H122" s="40" t="s">
        <v>65</v>
      </c>
      <c r="I122" s="40">
        <v>2021</v>
      </c>
      <c r="J122" s="40" t="str">
        <f t="shared" si="59"/>
        <v>Aug 2021</v>
      </c>
      <c r="K122" s="40">
        <f>SUMIFS('Electric Data'!$H:$H,'Electric Data'!$B:$B,$B$111,'Electric Data'!$Q:$Q,$I122,'Electric Data'!$R:$R,$H122)</f>
        <v>260</v>
      </c>
      <c r="L122" s="40">
        <f>SUMIFS('Electric Data'!$L:$L,'Electric Data'!$B:$B,$B$111,'Electric Data'!$Q:$Q,$I122,'Electric Data'!$R:$R,$H122)</f>
        <v>493.9</v>
      </c>
      <c r="M122" s="40">
        <f>COUNTIFS('Electric Data'!$B:$B,$B$111,'Electric Data'!$Q:$Q,$I122,'Electric Data'!$R:$R,$H122)</f>
        <v>3</v>
      </c>
    </row>
    <row r="123" spans="8:13" ht="14.25" customHeight="1">
      <c r="H123" s="40" t="s">
        <v>66</v>
      </c>
      <c r="I123" s="40">
        <v>2021</v>
      </c>
      <c r="J123" s="40" t="str">
        <f t="shared" si="59"/>
        <v>Sep 2021</v>
      </c>
      <c r="K123" s="40">
        <f>SUMIFS('Electric Data'!$H:$H,'Electric Data'!$B:$B,$B$111,'Electric Data'!$Q:$Q,$I123,'Electric Data'!$R:$R,$H123)</f>
        <v>298</v>
      </c>
      <c r="L123" s="40">
        <f>SUMIFS('Electric Data'!$L:$L,'Electric Data'!$B:$B,$B$111,'Electric Data'!$Q:$Q,$I123,'Electric Data'!$R:$R,$H123)</f>
        <v>498.96000000000004</v>
      </c>
      <c r="M123" s="40">
        <f>COUNTIFS('Electric Data'!$B:$B,$B$111,'Electric Data'!$Q:$Q,$I123,'Electric Data'!$R:$R,$H123)</f>
        <v>3</v>
      </c>
    </row>
    <row r="124" spans="8:13" ht="14.25" customHeight="1">
      <c r="H124" s="40" t="s">
        <v>67</v>
      </c>
      <c r="I124" s="40">
        <v>2021</v>
      </c>
      <c r="J124" s="40" t="str">
        <f t="shared" si="59"/>
        <v>Oct 2021</v>
      </c>
      <c r="K124" s="40">
        <f>SUMIFS('Electric Data'!$H:$H,'Electric Data'!$B:$B,$B$111,'Electric Data'!$Q:$Q,$I124,'Electric Data'!$R:$R,$H124)</f>
        <v>323</v>
      </c>
      <c r="L124" s="40">
        <f>SUMIFS('Electric Data'!$L:$L,'Electric Data'!$B:$B,$B$111,'Electric Data'!$Q:$Q,$I124,'Electric Data'!$R:$R,$H124)</f>
        <v>503.09</v>
      </c>
      <c r="M124" s="40">
        <f>COUNTIFS('Electric Data'!$B:$B,$B$111,'Electric Data'!$Q:$Q,$I124,'Electric Data'!$R:$R,$H124)</f>
        <v>3</v>
      </c>
    </row>
    <row r="125" spans="8:13" ht="14.25" customHeight="1">
      <c r="H125" s="40" t="s">
        <v>68</v>
      </c>
      <c r="I125" s="40">
        <v>2021</v>
      </c>
      <c r="J125" s="40" t="str">
        <f t="shared" si="59"/>
        <v>Nov 2021</v>
      </c>
      <c r="K125" s="40">
        <f>SUMIFS('Electric Data'!$H:$H,'Electric Data'!$B:$B,$B$111,'Electric Data'!$Q:$Q,$I125,'Electric Data'!$R:$R,$H125)</f>
        <v>397</v>
      </c>
      <c r="L125" s="40">
        <f>SUMIFS('Electric Data'!$L:$L,'Electric Data'!$B:$B,$B$111,'Electric Data'!$Q:$Q,$I125,'Electric Data'!$R:$R,$H125)</f>
        <v>506.85999999999996</v>
      </c>
      <c r="M125" s="40">
        <f>COUNTIFS('Electric Data'!$B:$B,$B$111,'Electric Data'!$Q:$Q,$I125,'Electric Data'!$R:$R,$H125)</f>
        <v>3</v>
      </c>
    </row>
    <row r="126" spans="8:13" ht="14.25" customHeight="1">
      <c r="H126" s="40" t="s">
        <v>69</v>
      </c>
      <c r="I126" s="40">
        <v>2021</v>
      </c>
      <c r="J126" s="40" t="str">
        <f t="shared" si="59"/>
        <v>Dec 2021</v>
      </c>
      <c r="K126" s="40">
        <f>SUMIFS('Electric Data'!$H:$H,'Electric Data'!$B:$B,$B$111,'Electric Data'!$Q:$Q,$I126,'Electric Data'!$R:$R,$H126)</f>
        <v>358</v>
      </c>
      <c r="L126" s="40">
        <f>SUMIFS('Electric Data'!$L:$L,'Electric Data'!$B:$B,$B$111,'Electric Data'!$Q:$Q,$I126,'Electric Data'!$R:$R,$H126)</f>
        <v>936.77</v>
      </c>
      <c r="M126" s="40">
        <f>COUNTIFS('Electric Data'!$B:$B,$B$111,'Electric Data'!$Q:$Q,$I126,'Electric Data'!$R:$R,$H126)</f>
        <v>2</v>
      </c>
    </row>
    <row r="127" spans="8:13" ht="14.25" customHeight="1"/>
    <row r="128" spans="8:13"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sheetData>
  <mergeCells count="34">
    <mergeCell ref="BB30:BF30"/>
    <mergeCell ref="X8:AB8"/>
    <mergeCell ref="AC8:AG8"/>
    <mergeCell ref="D29:R29"/>
    <mergeCell ref="S29:AL29"/>
    <mergeCell ref="D30:H30"/>
    <mergeCell ref="I30:M30"/>
    <mergeCell ref="N30:R30"/>
    <mergeCell ref="AC30:AG30"/>
    <mergeCell ref="AH30:AL30"/>
    <mergeCell ref="AM30:AQ30"/>
    <mergeCell ref="AR30:AV30"/>
    <mergeCell ref="AW30:BA30"/>
    <mergeCell ref="S30:W30"/>
    <mergeCell ref="X30:AB30"/>
    <mergeCell ref="C61:H61"/>
    <mergeCell ref="C77:H77"/>
    <mergeCell ref="I77:I78"/>
    <mergeCell ref="BH8:BL8"/>
    <mergeCell ref="BM8:BQ8"/>
    <mergeCell ref="BR8:BW8"/>
    <mergeCell ref="D7:W7"/>
    <mergeCell ref="X7:AW7"/>
    <mergeCell ref="AX7:BW7"/>
    <mergeCell ref="D8:H8"/>
    <mergeCell ref="I8:M8"/>
    <mergeCell ref="N8:R8"/>
    <mergeCell ref="S8:W8"/>
    <mergeCell ref="AH8:AL8"/>
    <mergeCell ref="AM8:AQ8"/>
    <mergeCell ref="AR8:AW8"/>
    <mergeCell ref="AX8:BB8"/>
    <mergeCell ref="AM29:BF29"/>
    <mergeCell ref="BC8:BG8"/>
  </mergeCells>
  <dataValidations count="3">
    <dataValidation type="list" allowBlank="1" showErrorMessage="1" sqref="C94" xr:uid="{00000000-0002-0000-0100-000000000000}">
      <formula1>$B$63:$B$66</formula1>
    </dataValidation>
    <dataValidation type="list" allowBlank="1" showErrorMessage="1" sqref="B111" xr:uid="{00000000-0002-0000-0100-000001000000}">
      <formula1>$B$10:$B$24</formula1>
    </dataValidation>
    <dataValidation type="list" allowBlank="1" showErrorMessage="1" sqref="G94" xr:uid="{00000000-0002-0000-0100-000002000000}">
      <formula1>$B$79:$B$85</formula1>
    </dataValidation>
  </dataValidation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2F5496"/>
    <pageSetUpPr fitToPage="1"/>
  </sheetPr>
  <dimension ref="B1:N1000"/>
  <sheetViews>
    <sheetView workbookViewId="0">
      <pane ySplit="6" topLeftCell="A7" activePane="bottomLeft" state="frozen"/>
      <selection pane="bottomLeft" activeCell="B8" sqref="B8"/>
    </sheetView>
  </sheetViews>
  <sheetFormatPr defaultColWidth="14.44140625" defaultRowHeight="15" customHeight="1"/>
  <cols>
    <col min="1" max="1" width="3" customWidth="1"/>
    <col min="2" max="2" width="42.6640625" customWidth="1"/>
    <col min="3" max="3" width="25" customWidth="1"/>
    <col min="4" max="4" width="27.6640625" customWidth="1"/>
    <col min="5" max="5" width="29" customWidth="1"/>
    <col min="6" max="6" width="9.6640625" customWidth="1"/>
    <col min="7" max="7" width="7.6640625" customWidth="1"/>
    <col min="8" max="8" width="7.88671875" customWidth="1"/>
    <col min="9" max="9" width="8.44140625" customWidth="1"/>
    <col min="10" max="10" width="9.44140625" customWidth="1"/>
    <col min="11" max="11" width="6.5546875" customWidth="1"/>
    <col min="12" max="12" width="8.6640625" customWidth="1"/>
    <col min="13" max="13" width="6.33203125" customWidth="1"/>
    <col min="14" max="26" width="8.88671875" customWidth="1"/>
  </cols>
  <sheetData>
    <row r="1" spans="2:14" ht="14.4">
      <c r="G1" s="95"/>
    </row>
    <row r="2" spans="2:14" ht="14.4">
      <c r="G2" s="95"/>
    </row>
    <row r="3" spans="2:14" ht="14.4">
      <c r="G3" s="95"/>
    </row>
    <row r="4" spans="2:14" ht="15" customHeight="1">
      <c r="G4" s="95"/>
    </row>
    <row r="5" spans="2:14" ht="15" customHeight="1">
      <c r="G5" s="95"/>
      <c r="L5" s="96"/>
    </row>
    <row r="6" spans="2:14" ht="15" customHeight="1">
      <c r="B6" s="97" t="s">
        <v>27</v>
      </c>
      <c r="C6" s="98" t="s">
        <v>70</v>
      </c>
      <c r="D6" s="97" t="s">
        <v>71</v>
      </c>
      <c r="E6" s="97" t="s">
        <v>72</v>
      </c>
      <c r="F6" s="97" t="s">
        <v>9</v>
      </c>
      <c r="G6" s="97" t="s">
        <v>73</v>
      </c>
      <c r="H6" s="99" t="s">
        <v>8</v>
      </c>
      <c r="I6" s="97" t="s">
        <v>7</v>
      </c>
      <c r="J6" s="97" t="s">
        <v>74</v>
      </c>
      <c r="K6" s="97" t="s">
        <v>26</v>
      </c>
      <c r="L6" s="100" t="s">
        <v>25</v>
      </c>
      <c r="M6" s="97" t="s">
        <v>75</v>
      </c>
      <c r="N6" s="101" t="s">
        <v>76</v>
      </c>
    </row>
    <row r="7" spans="2:14" ht="15" customHeight="1">
      <c r="B7" s="102" t="s">
        <v>15</v>
      </c>
      <c r="C7" s="102" t="s">
        <v>15</v>
      </c>
      <c r="D7" s="103" t="s">
        <v>77</v>
      </c>
      <c r="E7" s="103" t="s">
        <v>78</v>
      </c>
      <c r="F7" s="103" t="s">
        <v>79</v>
      </c>
      <c r="G7" s="103"/>
      <c r="H7" s="103"/>
      <c r="I7" s="103" t="s">
        <v>79</v>
      </c>
      <c r="J7" s="103"/>
      <c r="K7" s="103"/>
      <c r="L7" s="103"/>
      <c r="M7" s="103"/>
    </row>
    <row r="8" spans="2:14" ht="15" customHeight="1">
      <c r="B8" s="104" t="s">
        <v>16</v>
      </c>
      <c r="C8" s="104" t="s">
        <v>16</v>
      </c>
      <c r="D8" s="105" t="s">
        <v>77</v>
      </c>
      <c r="E8" s="106" t="s">
        <v>80</v>
      </c>
      <c r="F8" s="106" t="s">
        <v>79</v>
      </c>
      <c r="G8" s="106"/>
      <c r="H8" s="106"/>
      <c r="I8" s="106" t="s">
        <v>79</v>
      </c>
      <c r="J8" s="106"/>
      <c r="K8" s="106"/>
      <c r="L8" s="106"/>
      <c r="M8" s="106"/>
      <c r="N8" s="107" t="s">
        <v>81</v>
      </c>
    </row>
    <row r="9" spans="2:14" ht="15" customHeight="1">
      <c r="B9" s="104" t="s">
        <v>17</v>
      </c>
      <c r="C9" s="104" t="s">
        <v>82</v>
      </c>
      <c r="D9" s="106" t="s">
        <v>37</v>
      </c>
      <c r="E9" s="106"/>
      <c r="F9" s="106" t="s">
        <v>79</v>
      </c>
      <c r="G9" s="106"/>
      <c r="H9" s="106"/>
      <c r="I9" s="106"/>
      <c r="J9" s="106"/>
      <c r="K9" s="106"/>
      <c r="L9" s="106"/>
      <c r="M9" s="106"/>
      <c r="N9" s="107"/>
    </row>
    <row r="10" spans="2:14" ht="15" customHeight="1">
      <c r="B10" s="108"/>
      <c r="C10" s="108"/>
      <c r="D10" s="40"/>
      <c r="E10" s="40"/>
      <c r="F10" s="40"/>
      <c r="G10" s="40"/>
      <c r="H10" s="40"/>
      <c r="I10" s="40"/>
      <c r="J10" s="40"/>
      <c r="K10" s="40"/>
      <c r="L10" s="40"/>
      <c r="M10" s="40"/>
      <c r="N10" s="107"/>
    </row>
    <row r="11" spans="2:14" ht="15" customHeight="1">
      <c r="B11" s="108"/>
      <c r="C11" s="108"/>
      <c r="D11" s="40"/>
      <c r="E11" s="40"/>
      <c r="F11" s="40"/>
      <c r="G11" s="40"/>
      <c r="H11" s="40"/>
      <c r="I11" s="40"/>
      <c r="J11" s="40"/>
      <c r="K11" s="40"/>
      <c r="L11" s="40"/>
      <c r="M11" s="40"/>
      <c r="N11" s="107"/>
    </row>
    <row r="12" spans="2:14" ht="15" customHeight="1">
      <c r="B12" s="108"/>
      <c r="C12" s="108"/>
      <c r="D12" s="40"/>
      <c r="E12" s="40"/>
      <c r="F12" s="40"/>
      <c r="G12" s="40"/>
      <c r="H12" s="40"/>
      <c r="I12" s="40"/>
      <c r="J12" s="40"/>
      <c r="K12" s="40"/>
      <c r="L12" s="40"/>
      <c r="M12" s="40"/>
      <c r="N12" s="107"/>
    </row>
    <row r="13" spans="2:14" ht="15" customHeight="1">
      <c r="B13" s="108"/>
      <c r="C13" s="108"/>
      <c r="D13" s="40"/>
      <c r="E13" s="40"/>
      <c r="F13" s="40"/>
      <c r="G13" s="40"/>
      <c r="H13" s="40"/>
      <c r="I13" s="40"/>
      <c r="J13" s="40"/>
      <c r="K13" s="40"/>
      <c r="L13" s="40"/>
      <c r="M13" s="40"/>
      <c r="N13" s="107"/>
    </row>
    <row r="14" spans="2:14" ht="15" customHeight="1">
      <c r="B14" s="108"/>
      <c r="C14" s="108"/>
      <c r="D14" s="40"/>
      <c r="E14" s="40"/>
      <c r="F14" s="40"/>
      <c r="G14" s="40"/>
      <c r="H14" s="40"/>
      <c r="I14" s="40"/>
      <c r="J14" s="40"/>
      <c r="K14" s="40"/>
      <c r="L14" s="40"/>
      <c r="M14" s="40"/>
      <c r="N14" s="107"/>
    </row>
    <row r="15" spans="2:14" ht="15" customHeight="1">
      <c r="B15" s="108"/>
      <c r="C15" s="108"/>
      <c r="D15" s="40"/>
      <c r="E15" s="40"/>
      <c r="F15" s="40"/>
      <c r="G15" s="40"/>
      <c r="H15" s="40"/>
      <c r="I15" s="40"/>
      <c r="J15" s="40"/>
      <c r="K15" s="40"/>
      <c r="L15" s="40"/>
      <c r="M15" s="40"/>
      <c r="N15" s="107"/>
    </row>
    <row r="16" spans="2:14" ht="15" customHeight="1">
      <c r="B16" s="108"/>
      <c r="C16" s="108"/>
      <c r="D16" s="40"/>
      <c r="E16" s="40"/>
      <c r="F16" s="40"/>
      <c r="G16" s="40"/>
      <c r="H16" s="40"/>
      <c r="I16" s="40"/>
      <c r="J16" s="40"/>
      <c r="K16" s="40"/>
      <c r="L16" s="40"/>
      <c r="M16" s="40"/>
      <c r="N16" s="107"/>
    </row>
    <row r="17" spans="2:14" ht="15" customHeight="1">
      <c r="B17" s="108"/>
      <c r="C17" s="108"/>
      <c r="D17" s="40"/>
      <c r="E17" s="40"/>
      <c r="F17" s="40"/>
      <c r="G17" s="40"/>
      <c r="H17" s="40"/>
      <c r="I17" s="40"/>
      <c r="J17" s="40"/>
      <c r="K17" s="40"/>
      <c r="L17" s="40"/>
      <c r="M17" s="40"/>
      <c r="N17" s="107"/>
    </row>
    <row r="18" spans="2:14" ht="15" customHeight="1">
      <c r="B18" s="108"/>
      <c r="C18" s="108"/>
      <c r="D18" s="40"/>
      <c r="E18" s="40"/>
      <c r="F18" s="40"/>
      <c r="G18" s="40"/>
      <c r="H18" s="40"/>
      <c r="I18" s="40"/>
      <c r="J18" s="40"/>
      <c r="K18" s="40"/>
      <c r="L18" s="40"/>
      <c r="M18" s="40"/>
      <c r="N18" s="107"/>
    </row>
    <row r="19" spans="2:14" ht="15" customHeight="1">
      <c r="B19" s="108"/>
      <c r="C19" s="108"/>
      <c r="D19" s="40"/>
      <c r="E19" s="40"/>
      <c r="F19" s="40"/>
      <c r="G19" s="40"/>
      <c r="H19" s="40"/>
      <c r="I19" s="40"/>
      <c r="J19" s="40"/>
      <c r="K19" s="40"/>
      <c r="L19" s="40"/>
      <c r="M19" s="40"/>
      <c r="N19" s="107"/>
    </row>
    <row r="20" spans="2:14" ht="15" customHeight="1">
      <c r="B20" s="108"/>
      <c r="C20" s="108"/>
      <c r="D20" s="40"/>
      <c r="E20" s="40"/>
      <c r="F20" s="40"/>
      <c r="G20" s="40"/>
      <c r="H20" s="40"/>
      <c r="I20" s="40"/>
      <c r="J20" s="40"/>
      <c r="K20" s="40"/>
      <c r="L20" s="40"/>
      <c r="M20" s="40"/>
      <c r="N20" s="107"/>
    </row>
    <row r="21" spans="2:14" ht="15" customHeight="1">
      <c r="B21" s="108"/>
      <c r="C21" s="108"/>
      <c r="D21" s="40"/>
      <c r="E21" s="40"/>
      <c r="F21" s="40"/>
      <c r="G21" s="40"/>
      <c r="H21" s="40"/>
      <c r="I21" s="40"/>
      <c r="J21" s="40"/>
      <c r="K21" s="40"/>
      <c r="L21" s="40"/>
      <c r="M21" s="40"/>
      <c r="N21" s="107"/>
    </row>
    <row r="22" spans="2:14" ht="15" customHeight="1">
      <c r="B22" s="108"/>
      <c r="C22" s="108"/>
      <c r="D22" s="40"/>
      <c r="E22" s="40"/>
      <c r="F22" s="40"/>
      <c r="G22" s="40"/>
      <c r="H22" s="40"/>
      <c r="I22" s="40"/>
      <c r="J22" s="40"/>
      <c r="K22" s="40"/>
      <c r="L22" s="40"/>
      <c r="M22" s="40"/>
      <c r="N22" s="107"/>
    </row>
    <row r="23" spans="2:14" ht="15" customHeight="1">
      <c r="B23" s="108"/>
      <c r="C23" s="108"/>
      <c r="D23" s="40"/>
      <c r="E23" s="40"/>
      <c r="F23" s="40"/>
      <c r="G23" s="40"/>
      <c r="H23" s="40"/>
      <c r="I23" s="40"/>
      <c r="J23" s="40"/>
      <c r="K23" s="40"/>
      <c r="L23" s="40"/>
      <c r="M23" s="40"/>
      <c r="N23" s="107"/>
    </row>
    <row r="24" spans="2:14" ht="15" customHeight="1">
      <c r="B24" s="108"/>
      <c r="C24" s="108"/>
      <c r="D24" s="40"/>
      <c r="E24" s="40"/>
      <c r="F24" s="40"/>
      <c r="G24" s="40"/>
      <c r="H24" s="40"/>
      <c r="I24" s="40"/>
      <c r="J24" s="40"/>
      <c r="K24" s="40"/>
      <c r="L24" s="40"/>
      <c r="M24" s="40"/>
      <c r="N24" s="107"/>
    </row>
    <row r="25" spans="2:14" ht="15" customHeight="1">
      <c r="B25" s="108"/>
      <c r="C25" s="108"/>
      <c r="D25" s="40"/>
      <c r="E25" s="40"/>
      <c r="F25" s="40"/>
      <c r="G25" s="40"/>
      <c r="H25" s="40"/>
      <c r="I25" s="40"/>
      <c r="J25" s="40"/>
      <c r="K25" s="40"/>
      <c r="L25" s="40"/>
      <c r="M25" s="40"/>
      <c r="N25" s="107"/>
    </row>
    <row r="26" spans="2:14" ht="15" customHeight="1">
      <c r="B26" s="108"/>
      <c r="C26" s="108"/>
      <c r="D26" s="40"/>
      <c r="E26" s="40"/>
      <c r="F26" s="40"/>
      <c r="G26" s="40"/>
      <c r="H26" s="40"/>
      <c r="I26" s="40"/>
      <c r="J26" s="40"/>
      <c r="K26" s="40"/>
      <c r="L26" s="40"/>
      <c r="M26" s="40"/>
      <c r="N26" s="107"/>
    </row>
    <row r="27" spans="2:14" ht="15" customHeight="1">
      <c r="B27" s="108"/>
      <c r="C27" s="108"/>
      <c r="D27" s="40"/>
      <c r="E27" s="40"/>
      <c r="F27" s="40"/>
      <c r="G27" s="40"/>
      <c r="H27" s="40"/>
      <c r="I27" s="40"/>
      <c r="J27" s="40"/>
      <c r="K27" s="40"/>
      <c r="L27" s="40"/>
      <c r="M27" s="40"/>
      <c r="N27" s="107"/>
    </row>
    <row r="28" spans="2:14" ht="15" customHeight="1">
      <c r="B28" s="108"/>
      <c r="C28" s="108"/>
      <c r="D28" s="40"/>
      <c r="E28" s="40"/>
      <c r="F28" s="40"/>
      <c r="G28" s="40"/>
      <c r="H28" s="40"/>
      <c r="I28" s="40"/>
      <c r="J28" s="40"/>
      <c r="K28" s="40"/>
      <c r="L28" s="40"/>
      <c r="M28" s="40"/>
      <c r="N28" s="107"/>
    </row>
    <row r="29" spans="2:14" ht="15" customHeight="1">
      <c r="B29" s="108"/>
      <c r="C29" s="108"/>
      <c r="D29" s="40"/>
      <c r="E29" s="40"/>
      <c r="F29" s="40"/>
      <c r="G29" s="40"/>
      <c r="H29" s="40"/>
      <c r="I29" s="40"/>
      <c r="J29" s="40"/>
      <c r="K29" s="40"/>
      <c r="L29" s="40"/>
      <c r="M29" s="40"/>
      <c r="N29" s="107"/>
    </row>
    <row r="30" spans="2:14" ht="15" customHeight="1">
      <c r="B30" s="108"/>
      <c r="C30" s="108"/>
      <c r="D30" s="40"/>
      <c r="E30" s="40"/>
      <c r="F30" s="40"/>
      <c r="G30" s="40"/>
      <c r="H30" s="40"/>
      <c r="I30" s="40"/>
      <c r="J30" s="40"/>
      <c r="K30" s="40"/>
      <c r="L30" s="40"/>
      <c r="M30" s="40"/>
      <c r="N30" s="107"/>
    </row>
    <row r="31" spans="2:14" ht="15" customHeight="1">
      <c r="B31" s="108"/>
      <c r="C31" s="108"/>
      <c r="D31" s="40"/>
      <c r="E31" s="40"/>
      <c r="F31" s="40"/>
      <c r="G31" s="40"/>
      <c r="H31" s="40"/>
      <c r="I31" s="40"/>
      <c r="J31" s="40"/>
      <c r="K31" s="40"/>
      <c r="L31" s="40"/>
      <c r="M31" s="40"/>
      <c r="N31" s="107"/>
    </row>
    <row r="32" spans="2:14" ht="15" customHeight="1">
      <c r="B32" s="108"/>
      <c r="C32" s="108"/>
      <c r="D32" s="40"/>
      <c r="E32" s="40"/>
      <c r="F32" s="40"/>
      <c r="G32" s="40"/>
      <c r="H32" s="40"/>
      <c r="I32" s="40"/>
      <c r="J32" s="40"/>
      <c r="K32" s="40"/>
      <c r="L32" s="40"/>
      <c r="M32" s="40"/>
      <c r="N32" s="107"/>
    </row>
    <row r="33" spans="2:14" ht="15" customHeight="1">
      <c r="B33" s="108"/>
      <c r="C33" s="108"/>
      <c r="D33" s="40"/>
      <c r="E33" s="40"/>
      <c r="F33" s="40"/>
      <c r="G33" s="40"/>
      <c r="H33" s="40"/>
      <c r="I33" s="40"/>
      <c r="J33" s="40"/>
      <c r="K33" s="40"/>
      <c r="L33" s="40"/>
      <c r="M33" s="40"/>
      <c r="N33" s="107"/>
    </row>
    <row r="34" spans="2:14" ht="15" customHeight="1">
      <c r="B34" s="108"/>
      <c r="C34" s="108"/>
      <c r="D34" s="40"/>
      <c r="E34" s="40"/>
      <c r="F34" s="40"/>
      <c r="G34" s="40"/>
      <c r="H34" s="40"/>
      <c r="I34" s="40"/>
      <c r="J34" s="40"/>
      <c r="K34" s="40"/>
      <c r="L34" s="40"/>
      <c r="M34" s="40"/>
      <c r="N34" s="107"/>
    </row>
    <row r="35" spans="2:14" ht="15" customHeight="1">
      <c r="B35" s="108"/>
      <c r="C35" s="108"/>
      <c r="D35" s="40"/>
      <c r="E35" s="40"/>
      <c r="F35" s="40"/>
      <c r="G35" s="40"/>
      <c r="H35" s="40"/>
      <c r="I35" s="40"/>
      <c r="J35" s="40"/>
      <c r="K35" s="40"/>
      <c r="L35" s="40"/>
      <c r="M35" s="40"/>
      <c r="N35" s="107"/>
    </row>
    <row r="36" spans="2:14" ht="15" customHeight="1">
      <c r="B36" s="108"/>
      <c r="C36" s="108"/>
      <c r="D36" s="40"/>
      <c r="E36" s="40"/>
      <c r="F36" s="40"/>
      <c r="G36" s="40"/>
      <c r="H36" s="40"/>
      <c r="I36" s="40"/>
      <c r="J36" s="40"/>
      <c r="K36" s="40"/>
      <c r="L36" s="40"/>
      <c r="M36" s="40"/>
      <c r="N36" s="107"/>
    </row>
    <row r="37" spans="2:14" ht="15" customHeight="1">
      <c r="B37" s="108"/>
      <c r="C37" s="108"/>
      <c r="D37" s="40"/>
      <c r="E37" s="40"/>
      <c r="F37" s="40"/>
      <c r="G37" s="40"/>
      <c r="H37" s="40"/>
      <c r="I37" s="40"/>
      <c r="J37" s="40"/>
      <c r="K37" s="40"/>
      <c r="L37" s="40"/>
      <c r="M37" s="40"/>
      <c r="N37" s="107"/>
    </row>
    <row r="38" spans="2:14" ht="15" customHeight="1">
      <c r="B38" s="108"/>
      <c r="C38" s="108"/>
      <c r="D38" s="40"/>
      <c r="E38" s="40"/>
      <c r="F38" s="40"/>
      <c r="G38" s="40"/>
      <c r="H38" s="40"/>
      <c r="I38" s="40"/>
      <c r="J38" s="40"/>
      <c r="K38" s="40"/>
      <c r="L38" s="40"/>
      <c r="M38" s="40"/>
    </row>
    <row r="39" spans="2:14" ht="15" customHeight="1">
      <c r="B39" s="108"/>
      <c r="C39" s="108"/>
      <c r="D39" s="40"/>
      <c r="E39" s="40"/>
      <c r="F39" s="40"/>
      <c r="G39" s="40"/>
      <c r="H39" s="40"/>
      <c r="I39" s="40"/>
      <c r="J39" s="40"/>
      <c r="K39" s="40"/>
      <c r="L39" s="40"/>
      <c r="M39" s="40"/>
    </row>
    <row r="40" spans="2:14" ht="15" customHeight="1">
      <c r="B40" s="108"/>
      <c r="C40" s="108"/>
      <c r="D40" s="40"/>
      <c r="E40" s="40"/>
      <c r="F40" s="40"/>
      <c r="G40" s="40"/>
      <c r="H40" s="40"/>
      <c r="I40" s="40"/>
      <c r="J40" s="40"/>
      <c r="K40" s="40"/>
      <c r="L40" s="40"/>
      <c r="M40" s="40"/>
    </row>
    <row r="41" spans="2:14" ht="15" customHeight="1">
      <c r="B41" s="108"/>
      <c r="C41" s="108"/>
      <c r="D41" s="40"/>
      <c r="E41" s="40"/>
      <c r="F41" s="40"/>
      <c r="G41" s="40"/>
      <c r="H41" s="40"/>
      <c r="I41" s="40"/>
      <c r="J41" s="40"/>
      <c r="K41" s="40"/>
      <c r="L41" s="40"/>
      <c r="M41" s="40"/>
    </row>
    <row r="42" spans="2:14" ht="15" customHeight="1">
      <c r="B42" s="108"/>
      <c r="C42" s="108"/>
      <c r="D42" s="40"/>
      <c r="E42" s="40"/>
      <c r="F42" s="40"/>
      <c r="G42" s="40"/>
      <c r="H42" s="40"/>
      <c r="I42" s="40"/>
      <c r="J42" s="40"/>
      <c r="K42" s="40"/>
      <c r="L42" s="40"/>
      <c r="M42" s="40"/>
    </row>
    <row r="43" spans="2:14" ht="15" customHeight="1">
      <c r="C43" s="88"/>
    </row>
    <row r="44" spans="2:14" ht="15" customHeight="1">
      <c r="C44" s="88"/>
    </row>
    <row r="45" spans="2:14" ht="15" customHeight="1">
      <c r="C45" s="88"/>
    </row>
    <row r="46" spans="2:14" ht="15" customHeight="1">
      <c r="B46" s="107"/>
      <c r="C46" s="88"/>
    </row>
    <row r="47" spans="2:14" ht="15.75" customHeight="1">
      <c r="G47" s="95"/>
    </row>
    <row r="48" spans="2:14" ht="15" customHeight="1">
      <c r="B48" s="88" t="s">
        <v>83</v>
      </c>
      <c r="G48" s="95"/>
    </row>
    <row r="49" spans="2:7" ht="15" customHeight="1">
      <c r="B49" s="109" t="s">
        <v>84</v>
      </c>
      <c r="G49" s="95"/>
    </row>
    <row r="50" spans="2:7" ht="15" customHeight="1">
      <c r="B50" s="78" t="s">
        <v>77</v>
      </c>
      <c r="G50" s="95"/>
    </row>
    <row r="51" spans="2:7" ht="15" customHeight="1">
      <c r="B51" s="78" t="s">
        <v>28</v>
      </c>
      <c r="G51" s="95"/>
    </row>
    <row r="52" spans="2:7" ht="15" customHeight="1">
      <c r="B52" s="78" t="s">
        <v>37</v>
      </c>
      <c r="G52" s="95"/>
    </row>
    <row r="53" spans="2:7" ht="15" customHeight="1">
      <c r="B53" s="78" t="s">
        <v>85</v>
      </c>
      <c r="G53" s="95"/>
    </row>
    <row r="54" spans="2:7" ht="15" customHeight="1">
      <c r="B54" s="78" t="s">
        <v>86</v>
      </c>
      <c r="G54" s="95"/>
    </row>
    <row r="55" spans="2:7" ht="15" customHeight="1">
      <c r="B55" s="78" t="s">
        <v>87</v>
      </c>
      <c r="G55" s="95"/>
    </row>
    <row r="56" spans="2:7" ht="15.75" customHeight="1">
      <c r="G56" s="95"/>
    </row>
    <row r="57" spans="2:7" ht="15" customHeight="1">
      <c r="B57" s="78" t="s">
        <v>88</v>
      </c>
      <c r="G57" s="95"/>
    </row>
    <row r="58" spans="2:7" ht="15" customHeight="1">
      <c r="B58" s="110" t="s">
        <v>84</v>
      </c>
      <c r="G58" s="95"/>
    </row>
    <row r="59" spans="2:7" ht="15" customHeight="1">
      <c r="B59" s="78" t="s">
        <v>79</v>
      </c>
      <c r="G59" s="95"/>
    </row>
    <row r="60" spans="2:7" ht="15.75" customHeight="1">
      <c r="G60" s="95"/>
    </row>
    <row r="61" spans="2:7" ht="15.75" customHeight="1">
      <c r="G61" s="95"/>
    </row>
    <row r="62" spans="2:7" ht="15.75" customHeight="1">
      <c r="G62" s="95"/>
    </row>
    <row r="63" spans="2:7" ht="15.75" customHeight="1">
      <c r="G63" s="95"/>
    </row>
    <row r="64" spans="2:7" ht="15.75" customHeight="1">
      <c r="G64" s="95"/>
    </row>
    <row r="65" spans="7:7" ht="15.75" customHeight="1">
      <c r="G65" s="95"/>
    </row>
    <row r="66" spans="7:7" ht="15.75" customHeight="1">
      <c r="G66" s="95"/>
    </row>
    <row r="67" spans="7:7" ht="15.75" customHeight="1">
      <c r="G67" s="95"/>
    </row>
    <row r="68" spans="7:7" ht="15.75" customHeight="1">
      <c r="G68" s="95"/>
    </row>
    <row r="69" spans="7:7" ht="15.75" customHeight="1">
      <c r="G69" s="95"/>
    </row>
    <row r="70" spans="7:7" ht="15.75" customHeight="1">
      <c r="G70" s="95"/>
    </row>
    <row r="71" spans="7:7" ht="15.75" customHeight="1">
      <c r="G71" s="95"/>
    </row>
    <row r="72" spans="7:7" ht="15.75" customHeight="1">
      <c r="G72" s="95"/>
    </row>
    <row r="73" spans="7:7" ht="15.75" customHeight="1">
      <c r="G73" s="95"/>
    </row>
    <row r="74" spans="7:7" ht="15.75" customHeight="1">
      <c r="G74" s="95"/>
    </row>
    <row r="75" spans="7:7" ht="15.75" customHeight="1">
      <c r="G75" s="95"/>
    </row>
    <row r="76" spans="7:7" ht="15.75" customHeight="1">
      <c r="G76" s="95"/>
    </row>
    <row r="77" spans="7:7" ht="15.75" customHeight="1">
      <c r="G77" s="95"/>
    </row>
    <row r="78" spans="7:7" ht="15.75" customHeight="1">
      <c r="G78" s="95"/>
    </row>
    <row r="79" spans="7:7" ht="15.75" customHeight="1">
      <c r="G79" s="95"/>
    </row>
    <row r="80" spans="7:7" ht="15.75" customHeight="1">
      <c r="G80" s="95"/>
    </row>
    <row r="81" spans="7:7" ht="15.75" customHeight="1">
      <c r="G81" s="95"/>
    </row>
    <row r="82" spans="7:7" ht="15.75" customHeight="1">
      <c r="G82" s="95"/>
    </row>
    <row r="83" spans="7:7" ht="15.75" customHeight="1">
      <c r="G83" s="95"/>
    </row>
    <row r="84" spans="7:7" ht="15.75" customHeight="1">
      <c r="G84" s="95"/>
    </row>
    <row r="85" spans="7:7" ht="15.75" customHeight="1">
      <c r="G85" s="95"/>
    </row>
    <row r="86" spans="7:7" ht="15.75" customHeight="1">
      <c r="G86" s="95"/>
    </row>
    <row r="87" spans="7:7" ht="15.75" customHeight="1">
      <c r="G87" s="95"/>
    </row>
    <row r="88" spans="7:7" ht="15.75" customHeight="1">
      <c r="G88" s="95"/>
    </row>
    <row r="89" spans="7:7" ht="15.75" customHeight="1">
      <c r="G89" s="95"/>
    </row>
    <row r="90" spans="7:7" ht="15.75" customHeight="1">
      <c r="G90" s="95"/>
    </row>
    <row r="91" spans="7:7" ht="15.75" customHeight="1">
      <c r="G91" s="95"/>
    </row>
    <row r="92" spans="7:7" ht="15.75" customHeight="1">
      <c r="G92" s="95"/>
    </row>
    <row r="93" spans="7:7" ht="15.75" customHeight="1">
      <c r="G93" s="95"/>
    </row>
    <row r="94" spans="7:7" ht="15.75" customHeight="1">
      <c r="G94" s="95"/>
    </row>
    <row r="95" spans="7:7" ht="15.75" customHeight="1">
      <c r="G95" s="95"/>
    </row>
    <row r="96" spans="7:7" ht="15.75" customHeight="1">
      <c r="G96" s="95"/>
    </row>
    <row r="97" spans="7:7" ht="15.75" customHeight="1">
      <c r="G97" s="95"/>
    </row>
    <row r="98" spans="7:7" ht="15.75" customHeight="1">
      <c r="G98" s="95"/>
    </row>
    <row r="99" spans="7:7" ht="15.75" customHeight="1">
      <c r="G99" s="95"/>
    </row>
    <row r="100" spans="7:7" ht="15.75" customHeight="1">
      <c r="G100" s="95"/>
    </row>
    <row r="101" spans="7:7" ht="15.75" customHeight="1">
      <c r="G101" s="95"/>
    </row>
    <row r="102" spans="7:7" ht="15.75" customHeight="1">
      <c r="G102" s="95"/>
    </row>
    <row r="103" spans="7:7" ht="15.75" customHeight="1">
      <c r="G103" s="95"/>
    </row>
    <row r="104" spans="7:7" ht="15.75" customHeight="1">
      <c r="G104" s="95"/>
    </row>
    <row r="105" spans="7:7" ht="15.75" customHeight="1">
      <c r="G105" s="95"/>
    </row>
    <row r="106" spans="7:7" ht="15.75" customHeight="1">
      <c r="G106" s="95"/>
    </row>
    <row r="107" spans="7:7" ht="15.75" customHeight="1">
      <c r="G107" s="95"/>
    </row>
    <row r="108" spans="7:7" ht="15.75" customHeight="1">
      <c r="G108" s="95"/>
    </row>
    <row r="109" spans="7:7" ht="15.75" customHeight="1">
      <c r="G109" s="95"/>
    </row>
    <row r="110" spans="7:7" ht="15.75" customHeight="1">
      <c r="G110" s="95"/>
    </row>
    <row r="111" spans="7:7" ht="15.75" customHeight="1">
      <c r="G111" s="95"/>
    </row>
    <row r="112" spans="7:7" ht="15.75" customHeight="1">
      <c r="G112" s="95"/>
    </row>
    <row r="113" spans="7:7" ht="15.75" customHeight="1">
      <c r="G113" s="95"/>
    </row>
    <row r="114" spans="7:7" ht="15.75" customHeight="1">
      <c r="G114" s="95"/>
    </row>
    <row r="115" spans="7:7" ht="15.75" customHeight="1">
      <c r="G115" s="95"/>
    </row>
    <row r="116" spans="7:7" ht="15.75" customHeight="1">
      <c r="G116" s="95"/>
    </row>
    <row r="117" spans="7:7" ht="15.75" customHeight="1">
      <c r="G117" s="95"/>
    </row>
    <row r="118" spans="7:7" ht="15.75" customHeight="1">
      <c r="G118" s="95"/>
    </row>
    <row r="119" spans="7:7" ht="15.75" customHeight="1">
      <c r="G119" s="95"/>
    </row>
    <row r="120" spans="7:7" ht="15.75" customHeight="1">
      <c r="G120" s="95"/>
    </row>
    <row r="121" spans="7:7" ht="15.75" customHeight="1">
      <c r="G121" s="95"/>
    </row>
    <row r="122" spans="7:7" ht="15.75" customHeight="1">
      <c r="G122" s="95"/>
    </row>
    <row r="123" spans="7:7" ht="15.75" customHeight="1">
      <c r="G123" s="95"/>
    </row>
    <row r="124" spans="7:7" ht="15.75" customHeight="1">
      <c r="G124" s="95"/>
    </row>
    <row r="125" spans="7:7" ht="15.75" customHeight="1">
      <c r="G125" s="95"/>
    </row>
    <row r="126" spans="7:7" ht="15.75" customHeight="1">
      <c r="G126" s="95"/>
    </row>
    <row r="127" spans="7:7" ht="15.75" customHeight="1">
      <c r="G127" s="95"/>
    </row>
    <row r="128" spans="7:7" ht="15.75" customHeight="1">
      <c r="G128" s="95"/>
    </row>
    <row r="129" spans="7:7" ht="15.75" customHeight="1">
      <c r="G129" s="95"/>
    </row>
    <row r="130" spans="7:7" ht="15.75" customHeight="1">
      <c r="G130" s="95"/>
    </row>
    <row r="131" spans="7:7" ht="15.75" customHeight="1">
      <c r="G131" s="95"/>
    </row>
    <row r="132" spans="7:7" ht="15.75" customHeight="1">
      <c r="G132" s="95"/>
    </row>
    <row r="133" spans="7:7" ht="15.75" customHeight="1">
      <c r="G133" s="95"/>
    </row>
    <row r="134" spans="7:7" ht="15.75" customHeight="1">
      <c r="G134" s="95"/>
    </row>
    <row r="135" spans="7:7" ht="15.75" customHeight="1">
      <c r="G135" s="95"/>
    </row>
    <row r="136" spans="7:7" ht="15.75" customHeight="1">
      <c r="G136" s="95"/>
    </row>
    <row r="137" spans="7:7" ht="15.75" customHeight="1">
      <c r="G137" s="95"/>
    </row>
    <row r="138" spans="7:7" ht="15.75" customHeight="1">
      <c r="G138" s="95"/>
    </row>
    <row r="139" spans="7:7" ht="15.75" customHeight="1">
      <c r="G139" s="95"/>
    </row>
    <row r="140" spans="7:7" ht="15.75" customHeight="1">
      <c r="G140" s="95"/>
    </row>
    <row r="141" spans="7:7" ht="15.75" customHeight="1">
      <c r="G141" s="95"/>
    </row>
    <row r="142" spans="7:7" ht="15.75" customHeight="1">
      <c r="G142" s="95"/>
    </row>
    <row r="143" spans="7:7" ht="15.75" customHeight="1">
      <c r="G143" s="95"/>
    </row>
    <row r="144" spans="7:7" ht="15.75" customHeight="1">
      <c r="G144" s="95"/>
    </row>
    <row r="145" spans="7:7" ht="15.75" customHeight="1">
      <c r="G145" s="95"/>
    </row>
    <row r="146" spans="7:7" ht="15.75" customHeight="1">
      <c r="G146" s="95"/>
    </row>
    <row r="147" spans="7:7" ht="15.75" customHeight="1">
      <c r="G147" s="95"/>
    </row>
    <row r="148" spans="7:7" ht="15.75" customHeight="1">
      <c r="G148" s="95"/>
    </row>
    <row r="149" spans="7:7" ht="15.75" customHeight="1">
      <c r="G149" s="95"/>
    </row>
    <row r="150" spans="7:7" ht="15.75" customHeight="1">
      <c r="G150" s="95"/>
    </row>
    <row r="151" spans="7:7" ht="15.75" customHeight="1">
      <c r="G151" s="95"/>
    </row>
    <row r="152" spans="7:7" ht="15.75" customHeight="1">
      <c r="G152" s="95"/>
    </row>
    <row r="153" spans="7:7" ht="15.75" customHeight="1">
      <c r="G153" s="95"/>
    </row>
    <row r="154" spans="7:7" ht="15.75" customHeight="1">
      <c r="G154" s="95"/>
    </row>
    <row r="155" spans="7:7" ht="15.75" customHeight="1">
      <c r="G155" s="95"/>
    </row>
    <row r="156" spans="7:7" ht="15.75" customHeight="1">
      <c r="G156" s="95"/>
    </row>
    <row r="157" spans="7:7" ht="15.75" customHeight="1">
      <c r="G157" s="95"/>
    </row>
    <row r="158" spans="7:7" ht="15.75" customHeight="1">
      <c r="G158" s="95"/>
    </row>
    <row r="159" spans="7:7" ht="15.75" customHeight="1">
      <c r="G159" s="95"/>
    </row>
    <row r="160" spans="7:7" ht="15.75" customHeight="1">
      <c r="G160" s="95"/>
    </row>
    <row r="161" spans="7:7" ht="15.75" customHeight="1">
      <c r="G161" s="95"/>
    </row>
    <row r="162" spans="7:7" ht="15.75" customHeight="1">
      <c r="G162" s="95"/>
    </row>
    <row r="163" spans="7:7" ht="15.75" customHeight="1">
      <c r="G163" s="95"/>
    </row>
    <row r="164" spans="7:7" ht="15.75" customHeight="1">
      <c r="G164" s="95"/>
    </row>
    <row r="165" spans="7:7" ht="15.75" customHeight="1">
      <c r="G165" s="95"/>
    </row>
    <row r="166" spans="7:7" ht="15.75" customHeight="1">
      <c r="G166" s="95"/>
    </row>
    <row r="167" spans="7:7" ht="15.75" customHeight="1">
      <c r="G167" s="95"/>
    </row>
    <row r="168" spans="7:7" ht="15.75" customHeight="1">
      <c r="G168" s="95"/>
    </row>
    <row r="169" spans="7:7" ht="15.75" customHeight="1">
      <c r="G169" s="95"/>
    </row>
    <row r="170" spans="7:7" ht="15.75" customHeight="1">
      <c r="G170" s="95"/>
    </row>
    <row r="171" spans="7:7" ht="15.75" customHeight="1">
      <c r="G171" s="95"/>
    </row>
    <row r="172" spans="7:7" ht="15.75" customHeight="1">
      <c r="G172" s="95"/>
    </row>
    <row r="173" spans="7:7" ht="15.75" customHeight="1">
      <c r="G173" s="95"/>
    </row>
    <row r="174" spans="7:7" ht="15.75" customHeight="1">
      <c r="G174" s="95"/>
    </row>
    <row r="175" spans="7:7" ht="15.75" customHeight="1">
      <c r="G175" s="95"/>
    </row>
    <row r="176" spans="7:7" ht="15.75" customHeight="1">
      <c r="G176" s="95"/>
    </row>
    <row r="177" spans="7:7" ht="15.75" customHeight="1">
      <c r="G177" s="95"/>
    </row>
    <row r="178" spans="7:7" ht="15.75" customHeight="1">
      <c r="G178" s="95"/>
    </row>
    <row r="179" spans="7:7" ht="15.75" customHeight="1">
      <c r="G179" s="95"/>
    </row>
    <row r="180" spans="7:7" ht="15.75" customHeight="1">
      <c r="G180" s="95"/>
    </row>
    <row r="181" spans="7:7" ht="15.75" customHeight="1">
      <c r="G181" s="95"/>
    </row>
    <row r="182" spans="7:7" ht="15.75" customHeight="1">
      <c r="G182" s="95"/>
    </row>
    <row r="183" spans="7:7" ht="15.75" customHeight="1">
      <c r="G183" s="95"/>
    </row>
    <row r="184" spans="7:7" ht="15.75" customHeight="1">
      <c r="G184" s="95"/>
    </row>
    <row r="185" spans="7:7" ht="15.75" customHeight="1">
      <c r="G185" s="95"/>
    </row>
    <row r="186" spans="7:7" ht="15.75" customHeight="1">
      <c r="G186" s="95"/>
    </row>
    <row r="187" spans="7:7" ht="15.75" customHeight="1">
      <c r="G187" s="95"/>
    </row>
    <row r="188" spans="7:7" ht="15.75" customHeight="1">
      <c r="G188" s="95"/>
    </row>
    <row r="189" spans="7:7" ht="15.75" customHeight="1">
      <c r="G189" s="95"/>
    </row>
    <row r="190" spans="7:7" ht="15.75" customHeight="1">
      <c r="G190" s="95"/>
    </row>
    <row r="191" spans="7:7" ht="15.75" customHeight="1">
      <c r="G191" s="95"/>
    </row>
    <row r="192" spans="7:7" ht="15.75" customHeight="1">
      <c r="G192" s="95"/>
    </row>
    <row r="193" spans="7:7" ht="15.75" customHeight="1">
      <c r="G193" s="95"/>
    </row>
    <row r="194" spans="7:7" ht="15.75" customHeight="1">
      <c r="G194" s="95"/>
    </row>
    <row r="195" spans="7:7" ht="15.75" customHeight="1">
      <c r="G195" s="95"/>
    </row>
    <row r="196" spans="7:7" ht="15.75" customHeight="1">
      <c r="G196" s="95"/>
    </row>
    <row r="197" spans="7:7" ht="15.75" customHeight="1">
      <c r="G197" s="95"/>
    </row>
    <row r="198" spans="7:7" ht="15.75" customHeight="1">
      <c r="G198" s="95"/>
    </row>
    <row r="199" spans="7:7" ht="15.75" customHeight="1">
      <c r="G199" s="95"/>
    </row>
    <row r="200" spans="7:7" ht="15.75" customHeight="1">
      <c r="G200" s="95"/>
    </row>
    <row r="201" spans="7:7" ht="15.75" customHeight="1">
      <c r="G201" s="95"/>
    </row>
    <row r="202" spans="7:7" ht="15.75" customHeight="1">
      <c r="G202" s="95"/>
    </row>
    <row r="203" spans="7:7" ht="15.75" customHeight="1">
      <c r="G203" s="95"/>
    </row>
    <row r="204" spans="7:7" ht="15.75" customHeight="1">
      <c r="G204" s="95"/>
    </row>
    <row r="205" spans="7:7" ht="15.75" customHeight="1">
      <c r="G205" s="95"/>
    </row>
    <row r="206" spans="7:7" ht="15.75" customHeight="1">
      <c r="G206" s="95"/>
    </row>
    <row r="207" spans="7:7" ht="15.75" customHeight="1">
      <c r="G207" s="95"/>
    </row>
    <row r="208" spans="7:7" ht="15.75" customHeight="1">
      <c r="G208" s="95"/>
    </row>
    <row r="209" spans="7:7" ht="15.75" customHeight="1">
      <c r="G209" s="95"/>
    </row>
    <row r="210" spans="7:7" ht="15.75" customHeight="1">
      <c r="G210" s="95"/>
    </row>
    <row r="211" spans="7:7" ht="15.75" customHeight="1">
      <c r="G211" s="95"/>
    </row>
    <row r="212" spans="7:7" ht="15.75" customHeight="1">
      <c r="G212" s="95"/>
    </row>
    <row r="213" spans="7:7" ht="15.75" customHeight="1">
      <c r="G213" s="95"/>
    </row>
    <row r="214" spans="7:7" ht="15.75" customHeight="1">
      <c r="G214" s="95"/>
    </row>
    <row r="215" spans="7:7" ht="15.75" customHeight="1">
      <c r="G215" s="95"/>
    </row>
    <row r="216" spans="7:7" ht="15.75" customHeight="1">
      <c r="G216" s="95"/>
    </row>
    <row r="217" spans="7:7" ht="15.75" customHeight="1">
      <c r="G217" s="95"/>
    </row>
    <row r="218" spans="7:7" ht="15.75" customHeight="1">
      <c r="G218" s="95"/>
    </row>
    <row r="219" spans="7:7" ht="15.75" customHeight="1">
      <c r="G219" s="95"/>
    </row>
    <row r="220" spans="7:7" ht="15.75" customHeight="1">
      <c r="G220" s="95"/>
    </row>
    <row r="221" spans="7:7" ht="15.75" customHeight="1">
      <c r="G221" s="95"/>
    </row>
    <row r="222" spans="7:7" ht="15.75" customHeight="1">
      <c r="G222" s="95"/>
    </row>
    <row r="223" spans="7:7" ht="15.75" customHeight="1">
      <c r="G223" s="95"/>
    </row>
    <row r="224" spans="7:7" ht="15.75" customHeight="1">
      <c r="G224" s="95"/>
    </row>
    <row r="225" spans="7:7" ht="15.75" customHeight="1">
      <c r="G225" s="95"/>
    </row>
    <row r="226" spans="7:7" ht="15.75" customHeight="1">
      <c r="G226" s="95"/>
    </row>
    <row r="227" spans="7:7" ht="15.75" customHeight="1">
      <c r="G227" s="95"/>
    </row>
    <row r="228" spans="7:7" ht="15.75" customHeight="1">
      <c r="G228" s="95"/>
    </row>
    <row r="229" spans="7:7" ht="15.75" customHeight="1">
      <c r="G229" s="95"/>
    </row>
    <row r="230" spans="7:7" ht="15.75" customHeight="1">
      <c r="G230" s="95"/>
    </row>
    <row r="231" spans="7:7" ht="15.75" customHeight="1">
      <c r="G231" s="95"/>
    </row>
    <row r="232" spans="7:7" ht="15.75" customHeight="1">
      <c r="G232" s="95"/>
    </row>
    <row r="233" spans="7:7" ht="15.75" customHeight="1">
      <c r="G233" s="95"/>
    </row>
    <row r="234" spans="7:7" ht="15.75" customHeight="1">
      <c r="G234" s="95"/>
    </row>
    <row r="235" spans="7:7" ht="15.75" customHeight="1">
      <c r="G235" s="95"/>
    </row>
    <row r="236" spans="7:7" ht="15.75" customHeight="1">
      <c r="G236" s="95"/>
    </row>
    <row r="237" spans="7:7" ht="15.75" customHeight="1">
      <c r="G237" s="95"/>
    </row>
    <row r="238" spans="7:7" ht="15.75" customHeight="1">
      <c r="G238" s="95"/>
    </row>
    <row r="239" spans="7:7" ht="15.75" customHeight="1">
      <c r="G239" s="95"/>
    </row>
    <row r="240" spans="7:7" ht="15.75" customHeight="1">
      <c r="G240" s="95"/>
    </row>
    <row r="241" spans="7:7" ht="15.75" customHeight="1">
      <c r="G241" s="95"/>
    </row>
    <row r="242" spans="7:7" ht="15.75" customHeight="1">
      <c r="G242" s="95"/>
    </row>
    <row r="243" spans="7:7" ht="15.75" customHeight="1">
      <c r="G243" s="95"/>
    </row>
    <row r="244" spans="7:7" ht="15.75" customHeight="1">
      <c r="G244" s="95"/>
    </row>
    <row r="245" spans="7:7" ht="15.75" customHeight="1">
      <c r="G245" s="95"/>
    </row>
    <row r="246" spans="7:7" ht="15.75" customHeight="1">
      <c r="G246" s="95"/>
    </row>
    <row r="247" spans="7:7" ht="15.75" customHeight="1">
      <c r="G247" s="95"/>
    </row>
    <row r="248" spans="7:7" ht="15.75" customHeight="1">
      <c r="G248" s="95"/>
    </row>
    <row r="249" spans="7:7" ht="15.75" customHeight="1">
      <c r="G249" s="95"/>
    </row>
    <row r="250" spans="7:7" ht="15.75" customHeight="1">
      <c r="G250" s="95"/>
    </row>
    <row r="251" spans="7:7" ht="15.75" customHeight="1">
      <c r="G251" s="95"/>
    </row>
    <row r="252" spans="7:7" ht="15.75" customHeight="1">
      <c r="G252" s="95"/>
    </row>
    <row r="253" spans="7:7" ht="15.75" customHeight="1">
      <c r="G253" s="95"/>
    </row>
    <row r="254" spans="7:7" ht="15.75" customHeight="1">
      <c r="G254" s="95"/>
    </row>
    <row r="255" spans="7:7" ht="15.75" customHeight="1">
      <c r="G255" s="95"/>
    </row>
    <row r="256" spans="7:7" ht="15.75" customHeight="1">
      <c r="G256" s="95"/>
    </row>
    <row r="257" spans="7:7" ht="15.75" customHeight="1">
      <c r="G257" s="95"/>
    </row>
    <row r="258" spans="7:7" ht="15.75" customHeight="1">
      <c r="G258" s="95"/>
    </row>
    <row r="259" spans="7:7" ht="15.75" customHeight="1">
      <c r="G259" s="95"/>
    </row>
    <row r="260" spans="7:7" ht="15.75" customHeight="1">
      <c r="G260" s="95"/>
    </row>
    <row r="261" spans="7:7" ht="15.75" customHeight="1">
      <c r="G261" s="95"/>
    </row>
    <row r="262" spans="7:7" ht="15.75" customHeight="1">
      <c r="G262" s="95"/>
    </row>
    <row r="263" spans="7:7" ht="15.75" customHeight="1">
      <c r="G263" s="95"/>
    </row>
    <row r="264" spans="7:7" ht="15.75" customHeight="1">
      <c r="G264" s="95"/>
    </row>
    <row r="265" spans="7:7" ht="15.75" customHeight="1">
      <c r="G265" s="95"/>
    </row>
    <row r="266" spans="7:7" ht="15.75" customHeight="1">
      <c r="G266" s="95"/>
    </row>
    <row r="267" spans="7:7" ht="15.75" customHeight="1">
      <c r="G267" s="95"/>
    </row>
    <row r="268" spans="7:7" ht="15.75" customHeight="1">
      <c r="G268" s="95"/>
    </row>
    <row r="269" spans="7:7" ht="15.75" customHeight="1">
      <c r="G269" s="95"/>
    </row>
    <row r="270" spans="7:7" ht="15.75" customHeight="1">
      <c r="G270" s="95"/>
    </row>
    <row r="271" spans="7:7" ht="15.75" customHeight="1">
      <c r="G271" s="95"/>
    </row>
    <row r="272" spans="7:7" ht="15.75" customHeight="1">
      <c r="G272" s="95"/>
    </row>
    <row r="273" spans="7:7" ht="15.75" customHeight="1">
      <c r="G273" s="95"/>
    </row>
    <row r="274" spans="7:7" ht="15.75" customHeight="1">
      <c r="G274" s="95"/>
    </row>
    <row r="275" spans="7:7" ht="15.75" customHeight="1">
      <c r="G275" s="95"/>
    </row>
    <row r="276" spans="7:7" ht="15.75" customHeight="1">
      <c r="G276" s="95"/>
    </row>
    <row r="277" spans="7:7" ht="15.75" customHeight="1">
      <c r="G277" s="95"/>
    </row>
    <row r="278" spans="7:7" ht="15.75" customHeight="1">
      <c r="G278" s="95"/>
    </row>
    <row r="279" spans="7:7" ht="15.75" customHeight="1">
      <c r="G279" s="95"/>
    </row>
    <row r="280" spans="7:7" ht="15.75" customHeight="1">
      <c r="G280" s="95"/>
    </row>
    <row r="281" spans="7:7" ht="15.75" customHeight="1">
      <c r="G281" s="95"/>
    </row>
    <row r="282" spans="7:7" ht="15.75" customHeight="1">
      <c r="G282" s="95"/>
    </row>
    <row r="283" spans="7:7" ht="15.75" customHeight="1">
      <c r="G283" s="95"/>
    </row>
    <row r="284" spans="7:7" ht="15.75" customHeight="1">
      <c r="G284" s="95"/>
    </row>
    <row r="285" spans="7:7" ht="15.75" customHeight="1">
      <c r="G285" s="95"/>
    </row>
    <row r="286" spans="7:7" ht="15.75" customHeight="1">
      <c r="G286" s="95"/>
    </row>
    <row r="287" spans="7:7" ht="15.75" customHeight="1">
      <c r="G287" s="95"/>
    </row>
    <row r="288" spans="7:7" ht="15.75" customHeight="1">
      <c r="G288" s="95"/>
    </row>
    <row r="289" spans="7:7" ht="15.75" customHeight="1">
      <c r="G289" s="95"/>
    </row>
    <row r="290" spans="7:7" ht="15.75" customHeight="1">
      <c r="G290" s="95"/>
    </row>
    <row r="291" spans="7:7" ht="15.75" customHeight="1">
      <c r="G291" s="95"/>
    </row>
    <row r="292" spans="7:7" ht="15.75" customHeight="1">
      <c r="G292" s="95"/>
    </row>
    <row r="293" spans="7:7" ht="15.75" customHeight="1">
      <c r="G293" s="95"/>
    </row>
    <row r="294" spans="7:7" ht="15.75" customHeight="1">
      <c r="G294" s="95"/>
    </row>
    <row r="295" spans="7:7" ht="15.75" customHeight="1">
      <c r="G295" s="95"/>
    </row>
    <row r="296" spans="7:7" ht="15.75" customHeight="1">
      <c r="G296" s="95"/>
    </row>
    <row r="297" spans="7:7" ht="15.75" customHeight="1">
      <c r="G297" s="95"/>
    </row>
    <row r="298" spans="7:7" ht="15.75" customHeight="1">
      <c r="G298" s="95"/>
    </row>
    <row r="299" spans="7:7" ht="15.75" customHeight="1">
      <c r="G299" s="95"/>
    </row>
    <row r="300" spans="7:7" ht="15.75" customHeight="1">
      <c r="G300" s="95"/>
    </row>
    <row r="301" spans="7:7" ht="15.75" customHeight="1">
      <c r="G301" s="95"/>
    </row>
    <row r="302" spans="7:7" ht="15.75" customHeight="1">
      <c r="G302" s="95"/>
    </row>
    <row r="303" spans="7:7" ht="15.75" customHeight="1">
      <c r="G303" s="95"/>
    </row>
    <row r="304" spans="7:7" ht="15.75" customHeight="1">
      <c r="G304" s="95"/>
    </row>
    <row r="305" spans="7:7" ht="15.75" customHeight="1">
      <c r="G305" s="95"/>
    </row>
    <row r="306" spans="7:7" ht="15.75" customHeight="1">
      <c r="G306" s="95"/>
    </row>
    <row r="307" spans="7:7" ht="15.75" customHeight="1">
      <c r="G307" s="95"/>
    </row>
    <row r="308" spans="7:7" ht="15.75" customHeight="1">
      <c r="G308" s="95"/>
    </row>
    <row r="309" spans="7:7" ht="15.75" customHeight="1">
      <c r="G309" s="95"/>
    </row>
    <row r="310" spans="7:7" ht="15.75" customHeight="1">
      <c r="G310" s="95"/>
    </row>
    <row r="311" spans="7:7" ht="15.75" customHeight="1">
      <c r="G311" s="95"/>
    </row>
    <row r="312" spans="7:7" ht="15.75" customHeight="1">
      <c r="G312" s="95"/>
    </row>
    <row r="313" spans="7:7" ht="15.75" customHeight="1">
      <c r="G313" s="95"/>
    </row>
    <row r="314" spans="7:7" ht="15.75" customHeight="1">
      <c r="G314" s="95"/>
    </row>
    <row r="315" spans="7:7" ht="15.75" customHeight="1">
      <c r="G315" s="95"/>
    </row>
    <row r="316" spans="7:7" ht="15.75" customHeight="1">
      <c r="G316" s="95"/>
    </row>
    <row r="317" spans="7:7" ht="15.75" customHeight="1">
      <c r="G317" s="95"/>
    </row>
    <row r="318" spans="7:7" ht="15.75" customHeight="1">
      <c r="G318" s="95"/>
    </row>
    <row r="319" spans="7:7" ht="15.75" customHeight="1">
      <c r="G319" s="95"/>
    </row>
    <row r="320" spans="7:7" ht="15.75" customHeight="1">
      <c r="G320" s="95"/>
    </row>
    <row r="321" spans="7:7" ht="15.75" customHeight="1">
      <c r="G321" s="95"/>
    </row>
    <row r="322" spans="7:7" ht="15.75" customHeight="1">
      <c r="G322" s="95"/>
    </row>
    <row r="323" spans="7:7" ht="15.75" customHeight="1">
      <c r="G323" s="95"/>
    </row>
    <row r="324" spans="7:7" ht="15.75" customHeight="1">
      <c r="G324" s="95"/>
    </row>
    <row r="325" spans="7:7" ht="15.75" customHeight="1">
      <c r="G325" s="95"/>
    </row>
    <row r="326" spans="7:7" ht="15.75" customHeight="1">
      <c r="G326" s="95"/>
    </row>
    <row r="327" spans="7:7" ht="15.75" customHeight="1">
      <c r="G327" s="95"/>
    </row>
    <row r="328" spans="7:7" ht="15.75" customHeight="1">
      <c r="G328" s="95"/>
    </row>
    <row r="329" spans="7:7" ht="15.75" customHeight="1">
      <c r="G329" s="95"/>
    </row>
    <row r="330" spans="7:7" ht="15.75" customHeight="1">
      <c r="G330" s="95"/>
    </row>
    <row r="331" spans="7:7" ht="15.75" customHeight="1">
      <c r="G331" s="95"/>
    </row>
    <row r="332" spans="7:7" ht="15.75" customHeight="1">
      <c r="G332" s="95"/>
    </row>
    <row r="333" spans="7:7" ht="15.75" customHeight="1">
      <c r="G333" s="95"/>
    </row>
    <row r="334" spans="7:7" ht="15.75" customHeight="1">
      <c r="G334" s="95"/>
    </row>
    <row r="335" spans="7:7" ht="15.75" customHeight="1">
      <c r="G335" s="95"/>
    </row>
    <row r="336" spans="7:7" ht="15.75" customHeight="1">
      <c r="G336" s="95"/>
    </row>
    <row r="337" spans="7:7" ht="15.75" customHeight="1">
      <c r="G337" s="95"/>
    </row>
    <row r="338" spans="7:7" ht="15.75" customHeight="1">
      <c r="G338" s="95"/>
    </row>
    <row r="339" spans="7:7" ht="15.75" customHeight="1">
      <c r="G339" s="95"/>
    </row>
    <row r="340" spans="7:7" ht="15.75" customHeight="1">
      <c r="G340" s="95"/>
    </row>
    <row r="341" spans="7:7" ht="15.75" customHeight="1">
      <c r="G341" s="95"/>
    </row>
    <row r="342" spans="7:7" ht="15.75" customHeight="1">
      <c r="G342" s="95"/>
    </row>
    <row r="343" spans="7:7" ht="15.75" customHeight="1">
      <c r="G343" s="95"/>
    </row>
    <row r="344" spans="7:7" ht="15.75" customHeight="1">
      <c r="G344" s="95"/>
    </row>
    <row r="345" spans="7:7" ht="15.75" customHeight="1">
      <c r="G345" s="95"/>
    </row>
    <row r="346" spans="7:7" ht="15.75" customHeight="1">
      <c r="G346" s="95"/>
    </row>
    <row r="347" spans="7:7" ht="15.75" customHeight="1">
      <c r="G347" s="95"/>
    </row>
    <row r="348" spans="7:7" ht="15.75" customHeight="1">
      <c r="G348" s="95"/>
    </row>
    <row r="349" spans="7:7" ht="15.75" customHeight="1">
      <c r="G349" s="95"/>
    </row>
    <row r="350" spans="7:7" ht="15.75" customHeight="1">
      <c r="G350" s="95"/>
    </row>
    <row r="351" spans="7:7" ht="15.75" customHeight="1">
      <c r="G351" s="95"/>
    </row>
    <row r="352" spans="7:7" ht="15.75" customHeight="1">
      <c r="G352" s="95"/>
    </row>
    <row r="353" spans="7:7" ht="15.75" customHeight="1">
      <c r="G353" s="95"/>
    </row>
    <row r="354" spans="7:7" ht="15.75" customHeight="1">
      <c r="G354" s="95"/>
    </row>
    <row r="355" spans="7:7" ht="15.75" customHeight="1">
      <c r="G355" s="95"/>
    </row>
    <row r="356" spans="7:7" ht="15.75" customHeight="1">
      <c r="G356" s="95"/>
    </row>
    <row r="357" spans="7:7" ht="15.75" customHeight="1">
      <c r="G357" s="95"/>
    </row>
    <row r="358" spans="7:7" ht="15.75" customHeight="1">
      <c r="G358" s="95"/>
    </row>
    <row r="359" spans="7:7" ht="15.75" customHeight="1">
      <c r="G359" s="95"/>
    </row>
    <row r="360" spans="7:7" ht="15.75" customHeight="1">
      <c r="G360" s="95"/>
    </row>
    <row r="361" spans="7:7" ht="15.75" customHeight="1">
      <c r="G361" s="95"/>
    </row>
    <row r="362" spans="7:7" ht="15.75" customHeight="1">
      <c r="G362" s="95"/>
    </row>
    <row r="363" spans="7:7" ht="15.75" customHeight="1">
      <c r="G363" s="95"/>
    </row>
    <row r="364" spans="7:7" ht="15.75" customHeight="1">
      <c r="G364" s="95"/>
    </row>
    <row r="365" spans="7:7" ht="15.75" customHeight="1">
      <c r="G365" s="95"/>
    </row>
    <row r="366" spans="7:7" ht="15.75" customHeight="1">
      <c r="G366" s="95"/>
    </row>
    <row r="367" spans="7:7" ht="15.75" customHeight="1">
      <c r="G367" s="95"/>
    </row>
    <row r="368" spans="7:7" ht="15.75" customHeight="1">
      <c r="G368" s="95"/>
    </row>
    <row r="369" spans="7:7" ht="15.75" customHeight="1">
      <c r="G369" s="95"/>
    </row>
    <row r="370" spans="7:7" ht="15.75" customHeight="1">
      <c r="G370" s="95"/>
    </row>
    <row r="371" spans="7:7" ht="15.75" customHeight="1">
      <c r="G371" s="95"/>
    </row>
    <row r="372" spans="7:7" ht="15.75" customHeight="1">
      <c r="G372" s="95"/>
    </row>
    <row r="373" spans="7:7" ht="15.75" customHeight="1">
      <c r="G373" s="95"/>
    </row>
    <row r="374" spans="7:7" ht="15.75" customHeight="1">
      <c r="G374" s="95"/>
    </row>
    <row r="375" spans="7:7" ht="15.75" customHeight="1">
      <c r="G375" s="95"/>
    </row>
    <row r="376" spans="7:7" ht="15.75" customHeight="1">
      <c r="G376" s="95"/>
    </row>
    <row r="377" spans="7:7" ht="15.75" customHeight="1">
      <c r="G377" s="95"/>
    </row>
    <row r="378" spans="7:7" ht="15.75" customHeight="1">
      <c r="G378" s="95"/>
    </row>
    <row r="379" spans="7:7" ht="15.75" customHeight="1">
      <c r="G379" s="95"/>
    </row>
    <row r="380" spans="7:7" ht="15.75" customHeight="1">
      <c r="G380" s="95"/>
    </row>
    <row r="381" spans="7:7" ht="15.75" customHeight="1">
      <c r="G381" s="95"/>
    </row>
    <row r="382" spans="7:7" ht="15.75" customHeight="1">
      <c r="G382" s="95"/>
    </row>
    <row r="383" spans="7:7" ht="15.75" customHeight="1">
      <c r="G383" s="95"/>
    </row>
    <row r="384" spans="7:7" ht="15.75" customHeight="1">
      <c r="G384" s="95"/>
    </row>
    <row r="385" spans="7:7" ht="15.75" customHeight="1">
      <c r="G385" s="95"/>
    </row>
    <row r="386" spans="7:7" ht="15.75" customHeight="1">
      <c r="G386" s="95"/>
    </row>
    <row r="387" spans="7:7" ht="15.75" customHeight="1">
      <c r="G387" s="95"/>
    </row>
    <row r="388" spans="7:7" ht="15.75" customHeight="1">
      <c r="G388" s="95"/>
    </row>
    <row r="389" spans="7:7" ht="15.75" customHeight="1">
      <c r="G389" s="95"/>
    </row>
    <row r="390" spans="7:7" ht="15.75" customHeight="1">
      <c r="G390" s="95"/>
    </row>
    <row r="391" spans="7:7" ht="15.75" customHeight="1">
      <c r="G391" s="95"/>
    </row>
    <row r="392" spans="7:7" ht="15.75" customHeight="1">
      <c r="G392" s="95"/>
    </row>
    <row r="393" spans="7:7" ht="15.75" customHeight="1">
      <c r="G393" s="95"/>
    </row>
    <row r="394" spans="7:7" ht="15.75" customHeight="1">
      <c r="G394" s="95"/>
    </row>
    <row r="395" spans="7:7" ht="15.75" customHeight="1">
      <c r="G395" s="95"/>
    </row>
    <row r="396" spans="7:7" ht="15.75" customHeight="1">
      <c r="G396" s="95"/>
    </row>
    <row r="397" spans="7:7" ht="15.75" customHeight="1">
      <c r="G397" s="95"/>
    </row>
    <row r="398" spans="7:7" ht="15.75" customHeight="1">
      <c r="G398" s="95"/>
    </row>
    <row r="399" spans="7:7" ht="15.75" customHeight="1">
      <c r="G399" s="95"/>
    </row>
    <row r="400" spans="7:7" ht="15.75" customHeight="1">
      <c r="G400" s="95"/>
    </row>
    <row r="401" spans="7:7" ht="15.75" customHeight="1">
      <c r="G401" s="95"/>
    </row>
    <row r="402" spans="7:7" ht="15.75" customHeight="1">
      <c r="G402" s="95"/>
    </row>
    <row r="403" spans="7:7" ht="15.75" customHeight="1">
      <c r="G403" s="95"/>
    </row>
    <row r="404" spans="7:7" ht="15.75" customHeight="1">
      <c r="G404" s="95"/>
    </row>
    <row r="405" spans="7:7" ht="15.75" customHeight="1">
      <c r="G405" s="95"/>
    </row>
    <row r="406" spans="7:7" ht="15.75" customHeight="1">
      <c r="G406" s="95"/>
    </row>
    <row r="407" spans="7:7" ht="15.75" customHeight="1">
      <c r="G407" s="95"/>
    </row>
    <row r="408" spans="7:7" ht="15.75" customHeight="1">
      <c r="G408" s="95"/>
    </row>
    <row r="409" spans="7:7" ht="15.75" customHeight="1">
      <c r="G409" s="95"/>
    </row>
    <row r="410" spans="7:7" ht="15.75" customHeight="1">
      <c r="G410" s="95"/>
    </row>
    <row r="411" spans="7:7" ht="15.75" customHeight="1">
      <c r="G411" s="95"/>
    </row>
    <row r="412" spans="7:7" ht="15.75" customHeight="1">
      <c r="G412" s="95"/>
    </row>
    <row r="413" spans="7:7" ht="15.75" customHeight="1">
      <c r="G413" s="95"/>
    </row>
    <row r="414" spans="7:7" ht="15.75" customHeight="1">
      <c r="G414" s="95"/>
    </row>
    <row r="415" spans="7:7" ht="15.75" customHeight="1">
      <c r="G415" s="95"/>
    </row>
    <row r="416" spans="7:7" ht="15.75" customHeight="1">
      <c r="G416" s="95"/>
    </row>
    <row r="417" spans="7:7" ht="15.75" customHeight="1">
      <c r="G417" s="95"/>
    </row>
    <row r="418" spans="7:7" ht="15.75" customHeight="1">
      <c r="G418" s="95"/>
    </row>
    <row r="419" spans="7:7" ht="15.75" customHeight="1">
      <c r="G419" s="95"/>
    </row>
    <row r="420" spans="7:7" ht="15.75" customHeight="1">
      <c r="G420" s="95"/>
    </row>
    <row r="421" spans="7:7" ht="15.75" customHeight="1">
      <c r="G421" s="95"/>
    </row>
    <row r="422" spans="7:7" ht="15.75" customHeight="1">
      <c r="G422" s="95"/>
    </row>
    <row r="423" spans="7:7" ht="15.75" customHeight="1">
      <c r="G423" s="95"/>
    </row>
    <row r="424" spans="7:7" ht="15.75" customHeight="1">
      <c r="G424" s="95"/>
    </row>
    <row r="425" spans="7:7" ht="15.75" customHeight="1">
      <c r="G425" s="95"/>
    </row>
    <row r="426" spans="7:7" ht="15.75" customHeight="1">
      <c r="G426" s="95"/>
    </row>
    <row r="427" spans="7:7" ht="15.75" customHeight="1">
      <c r="G427" s="95"/>
    </row>
    <row r="428" spans="7:7" ht="15.75" customHeight="1">
      <c r="G428" s="95"/>
    </row>
    <row r="429" spans="7:7" ht="15.75" customHeight="1">
      <c r="G429" s="95"/>
    </row>
    <row r="430" spans="7:7" ht="15.75" customHeight="1">
      <c r="G430" s="95"/>
    </row>
    <row r="431" spans="7:7" ht="15.75" customHeight="1">
      <c r="G431" s="95"/>
    </row>
    <row r="432" spans="7:7" ht="15.75" customHeight="1">
      <c r="G432" s="95"/>
    </row>
    <row r="433" spans="7:7" ht="15.75" customHeight="1">
      <c r="G433" s="95"/>
    </row>
    <row r="434" spans="7:7" ht="15.75" customHeight="1">
      <c r="G434" s="95"/>
    </row>
    <row r="435" spans="7:7" ht="15.75" customHeight="1">
      <c r="G435" s="95"/>
    </row>
    <row r="436" spans="7:7" ht="15.75" customHeight="1">
      <c r="G436" s="95"/>
    </row>
    <row r="437" spans="7:7" ht="15.75" customHeight="1">
      <c r="G437" s="95"/>
    </row>
    <row r="438" spans="7:7" ht="15.75" customHeight="1">
      <c r="G438" s="95"/>
    </row>
    <row r="439" spans="7:7" ht="15.75" customHeight="1">
      <c r="G439" s="95"/>
    </row>
    <row r="440" spans="7:7" ht="15.75" customHeight="1">
      <c r="G440" s="95"/>
    </row>
    <row r="441" spans="7:7" ht="15.75" customHeight="1">
      <c r="G441" s="95"/>
    </row>
    <row r="442" spans="7:7" ht="15.75" customHeight="1">
      <c r="G442" s="95"/>
    </row>
    <row r="443" spans="7:7" ht="15.75" customHeight="1">
      <c r="G443" s="95"/>
    </row>
    <row r="444" spans="7:7" ht="15.75" customHeight="1">
      <c r="G444" s="95"/>
    </row>
    <row r="445" spans="7:7" ht="15.75" customHeight="1">
      <c r="G445" s="95"/>
    </row>
    <row r="446" spans="7:7" ht="15.75" customHeight="1">
      <c r="G446" s="95"/>
    </row>
    <row r="447" spans="7:7" ht="15.75" customHeight="1">
      <c r="G447" s="95"/>
    </row>
    <row r="448" spans="7:7" ht="15.75" customHeight="1">
      <c r="G448" s="95"/>
    </row>
    <row r="449" spans="7:7" ht="15.75" customHeight="1">
      <c r="G449" s="95"/>
    </row>
    <row r="450" spans="7:7" ht="15.75" customHeight="1">
      <c r="G450" s="95"/>
    </row>
    <row r="451" spans="7:7" ht="15.75" customHeight="1">
      <c r="G451" s="95"/>
    </row>
    <row r="452" spans="7:7" ht="15.75" customHeight="1">
      <c r="G452" s="95"/>
    </row>
    <row r="453" spans="7:7" ht="15.75" customHeight="1">
      <c r="G453" s="95"/>
    </row>
    <row r="454" spans="7:7" ht="15.75" customHeight="1">
      <c r="G454" s="95"/>
    </row>
    <row r="455" spans="7:7" ht="15.75" customHeight="1">
      <c r="G455" s="95"/>
    </row>
    <row r="456" spans="7:7" ht="15.75" customHeight="1">
      <c r="G456" s="95"/>
    </row>
    <row r="457" spans="7:7" ht="15.75" customHeight="1">
      <c r="G457" s="95"/>
    </row>
    <row r="458" spans="7:7" ht="15.75" customHeight="1">
      <c r="G458" s="95"/>
    </row>
    <row r="459" spans="7:7" ht="15.75" customHeight="1">
      <c r="G459" s="95"/>
    </row>
    <row r="460" spans="7:7" ht="15.75" customHeight="1">
      <c r="G460" s="95"/>
    </row>
    <row r="461" spans="7:7" ht="15.75" customHeight="1">
      <c r="G461" s="95"/>
    </row>
    <row r="462" spans="7:7" ht="15.75" customHeight="1">
      <c r="G462" s="95"/>
    </row>
    <row r="463" spans="7:7" ht="15.75" customHeight="1">
      <c r="G463" s="95"/>
    </row>
    <row r="464" spans="7:7" ht="15.75" customHeight="1">
      <c r="G464" s="95"/>
    </row>
    <row r="465" spans="7:7" ht="15.75" customHeight="1">
      <c r="G465" s="95"/>
    </row>
    <row r="466" spans="7:7" ht="15.75" customHeight="1">
      <c r="G466" s="95"/>
    </row>
    <row r="467" spans="7:7" ht="15.75" customHeight="1">
      <c r="G467" s="95"/>
    </row>
    <row r="468" spans="7:7" ht="15.75" customHeight="1">
      <c r="G468" s="95"/>
    </row>
    <row r="469" spans="7:7" ht="15.75" customHeight="1">
      <c r="G469" s="95"/>
    </row>
    <row r="470" spans="7:7" ht="15.75" customHeight="1">
      <c r="G470" s="95"/>
    </row>
    <row r="471" spans="7:7" ht="15.75" customHeight="1">
      <c r="G471" s="95"/>
    </row>
    <row r="472" spans="7:7" ht="15.75" customHeight="1">
      <c r="G472" s="95"/>
    </row>
    <row r="473" spans="7:7" ht="15.75" customHeight="1">
      <c r="G473" s="95"/>
    </row>
    <row r="474" spans="7:7" ht="15.75" customHeight="1">
      <c r="G474" s="95"/>
    </row>
    <row r="475" spans="7:7" ht="15.75" customHeight="1">
      <c r="G475" s="95"/>
    </row>
    <row r="476" spans="7:7" ht="15.75" customHeight="1">
      <c r="G476" s="95"/>
    </row>
    <row r="477" spans="7:7" ht="15.75" customHeight="1">
      <c r="G477" s="95"/>
    </row>
    <row r="478" spans="7:7" ht="15.75" customHeight="1">
      <c r="G478" s="95"/>
    </row>
    <row r="479" spans="7:7" ht="15.75" customHeight="1">
      <c r="G479" s="95"/>
    </row>
    <row r="480" spans="7:7" ht="15.75" customHeight="1">
      <c r="G480" s="95"/>
    </row>
    <row r="481" spans="7:7" ht="15.75" customHeight="1">
      <c r="G481" s="95"/>
    </row>
    <row r="482" spans="7:7" ht="15.75" customHeight="1">
      <c r="G482" s="95"/>
    </row>
    <row r="483" spans="7:7" ht="15.75" customHeight="1">
      <c r="G483" s="95"/>
    </row>
    <row r="484" spans="7:7" ht="15.75" customHeight="1">
      <c r="G484" s="95"/>
    </row>
    <row r="485" spans="7:7" ht="15.75" customHeight="1">
      <c r="G485" s="95"/>
    </row>
    <row r="486" spans="7:7" ht="15.75" customHeight="1">
      <c r="G486" s="95"/>
    </row>
    <row r="487" spans="7:7" ht="15.75" customHeight="1">
      <c r="G487" s="95"/>
    </row>
    <row r="488" spans="7:7" ht="15.75" customHeight="1">
      <c r="G488" s="95"/>
    </row>
    <row r="489" spans="7:7" ht="15.75" customHeight="1">
      <c r="G489" s="95"/>
    </row>
    <row r="490" spans="7:7" ht="15.75" customHeight="1">
      <c r="G490" s="95"/>
    </row>
    <row r="491" spans="7:7" ht="15.75" customHeight="1">
      <c r="G491" s="95"/>
    </row>
    <row r="492" spans="7:7" ht="15.75" customHeight="1">
      <c r="G492" s="95"/>
    </row>
    <row r="493" spans="7:7" ht="15.75" customHeight="1">
      <c r="G493" s="95"/>
    </row>
    <row r="494" spans="7:7" ht="15.75" customHeight="1">
      <c r="G494" s="95"/>
    </row>
    <row r="495" spans="7:7" ht="15.75" customHeight="1">
      <c r="G495" s="95"/>
    </row>
    <row r="496" spans="7:7" ht="15.75" customHeight="1">
      <c r="G496" s="95"/>
    </row>
    <row r="497" spans="7:7" ht="15.75" customHeight="1">
      <c r="G497" s="95"/>
    </row>
    <row r="498" spans="7:7" ht="15.75" customHeight="1">
      <c r="G498" s="95"/>
    </row>
    <row r="499" spans="7:7" ht="15.75" customHeight="1">
      <c r="G499" s="95"/>
    </row>
    <row r="500" spans="7:7" ht="15.75" customHeight="1">
      <c r="G500" s="95"/>
    </row>
    <row r="501" spans="7:7" ht="15.75" customHeight="1">
      <c r="G501" s="95"/>
    </row>
    <row r="502" spans="7:7" ht="15.75" customHeight="1">
      <c r="G502" s="95"/>
    </row>
    <row r="503" spans="7:7" ht="15.75" customHeight="1">
      <c r="G503" s="95"/>
    </row>
    <row r="504" spans="7:7" ht="15.75" customHeight="1">
      <c r="G504" s="95"/>
    </row>
    <row r="505" spans="7:7" ht="15.75" customHeight="1">
      <c r="G505" s="95"/>
    </row>
    <row r="506" spans="7:7" ht="15.75" customHeight="1">
      <c r="G506" s="95"/>
    </row>
    <row r="507" spans="7:7" ht="15.75" customHeight="1">
      <c r="G507" s="95"/>
    </row>
    <row r="508" spans="7:7" ht="15.75" customHeight="1">
      <c r="G508" s="95"/>
    </row>
    <row r="509" spans="7:7" ht="15.75" customHeight="1">
      <c r="G509" s="95"/>
    </row>
    <row r="510" spans="7:7" ht="15.75" customHeight="1">
      <c r="G510" s="95"/>
    </row>
    <row r="511" spans="7:7" ht="15.75" customHeight="1">
      <c r="G511" s="95"/>
    </row>
    <row r="512" spans="7:7" ht="15.75" customHeight="1">
      <c r="G512" s="95"/>
    </row>
    <row r="513" spans="7:7" ht="15.75" customHeight="1">
      <c r="G513" s="95"/>
    </row>
    <row r="514" spans="7:7" ht="15.75" customHeight="1">
      <c r="G514" s="95"/>
    </row>
    <row r="515" spans="7:7" ht="15.75" customHeight="1">
      <c r="G515" s="95"/>
    </row>
    <row r="516" spans="7:7" ht="15.75" customHeight="1">
      <c r="G516" s="95"/>
    </row>
    <row r="517" spans="7:7" ht="15.75" customHeight="1">
      <c r="G517" s="95"/>
    </row>
    <row r="518" spans="7:7" ht="15.75" customHeight="1">
      <c r="G518" s="95"/>
    </row>
    <row r="519" spans="7:7" ht="15.75" customHeight="1">
      <c r="G519" s="95"/>
    </row>
    <row r="520" spans="7:7" ht="15.75" customHeight="1">
      <c r="G520" s="95"/>
    </row>
    <row r="521" spans="7:7" ht="15.75" customHeight="1">
      <c r="G521" s="95"/>
    </row>
    <row r="522" spans="7:7" ht="15.75" customHeight="1">
      <c r="G522" s="95"/>
    </row>
    <row r="523" spans="7:7" ht="15.75" customHeight="1">
      <c r="G523" s="95"/>
    </row>
    <row r="524" spans="7:7" ht="15.75" customHeight="1">
      <c r="G524" s="95"/>
    </row>
    <row r="525" spans="7:7" ht="15.75" customHeight="1">
      <c r="G525" s="95"/>
    </row>
    <row r="526" spans="7:7" ht="15.75" customHeight="1">
      <c r="G526" s="95"/>
    </row>
    <row r="527" spans="7:7" ht="15.75" customHeight="1">
      <c r="G527" s="95"/>
    </row>
    <row r="528" spans="7:7" ht="15.75" customHeight="1">
      <c r="G528" s="95"/>
    </row>
    <row r="529" spans="7:7" ht="15.75" customHeight="1">
      <c r="G529" s="95"/>
    </row>
    <row r="530" spans="7:7" ht="15.75" customHeight="1">
      <c r="G530" s="95"/>
    </row>
    <row r="531" spans="7:7" ht="15.75" customHeight="1">
      <c r="G531" s="95"/>
    </row>
    <row r="532" spans="7:7" ht="15.75" customHeight="1">
      <c r="G532" s="95"/>
    </row>
    <row r="533" spans="7:7" ht="15.75" customHeight="1">
      <c r="G533" s="95"/>
    </row>
    <row r="534" spans="7:7" ht="15.75" customHeight="1">
      <c r="G534" s="95"/>
    </row>
    <row r="535" spans="7:7" ht="15.75" customHeight="1">
      <c r="G535" s="95"/>
    </row>
    <row r="536" spans="7:7" ht="15.75" customHeight="1">
      <c r="G536" s="95"/>
    </row>
    <row r="537" spans="7:7" ht="15.75" customHeight="1">
      <c r="G537" s="95"/>
    </row>
    <row r="538" spans="7:7" ht="15.75" customHeight="1">
      <c r="G538" s="95"/>
    </row>
    <row r="539" spans="7:7" ht="15.75" customHeight="1">
      <c r="G539" s="95"/>
    </row>
    <row r="540" spans="7:7" ht="15.75" customHeight="1">
      <c r="G540" s="95"/>
    </row>
    <row r="541" spans="7:7" ht="15.75" customHeight="1">
      <c r="G541" s="95"/>
    </row>
    <row r="542" spans="7:7" ht="15.75" customHeight="1">
      <c r="G542" s="95"/>
    </row>
    <row r="543" spans="7:7" ht="15.75" customHeight="1">
      <c r="G543" s="95"/>
    </row>
    <row r="544" spans="7:7" ht="15.75" customHeight="1">
      <c r="G544" s="95"/>
    </row>
    <row r="545" spans="7:7" ht="15.75" customHeight="1">
      <c r="G545" s="95"/>
    </row>
    <row r="546" spans="7:7" ht="15.75" customHeight="1">
      <c r="G546" s="95"/>
    </row>
    <row r="547" spans="7:7" ht="15.75" customHeight="1">
      <c r="G547" s="95"/>
    </row>
    <row r="548" spans="7:7" ht="15.75" customHeight="1">
      <c r="G548" s="95"/>
    </row>
    <row r="549" spans="7:7" ht="15.75" customHeight="1">
      <c r="G549" s="95"/>
    </row>
    <row r="550" spans="7:7" ht="15.75" customHeight="1">
      <c r="G550" s="95"/>
    </row>
    <row r="551" spans="7:7" ht="15.75" customHeight="1">
      <c r="G551" s="95"/>
    </row>
    <row r="552" spans="7:7" ht="15.75" customHeight="1">
      <c r="G552" s="95"/>
    </row>
    <row r="553" spans="7:7" ht="15.75" customHeight="1">
      <c r="G553" s="95"/>
    </row>
    <row r="554" spans="7:7" ht="15.75" customHeight="1">
      <c r="G554" s="95"/>
    </row>
    <row r="555" spans="7:7" ht="15.75" customHeight="1">
      <c r="G555" s="95"/>
    </row>
    <row r="556" spans="7:7" ht="15.75" customHeight="1">
      <c r="G556" s="95"/>
    </row>
    <row r="557" spans="7:7" ht="15.75" customHeight="1">
      <c r="G557" s="95"/>
    </row>
    <row r="558" spans="7:7" ht="15.75" customHeight="1">
      <c r="G558" s="95"/>
    </row>
    <row r="559" spans="7:7" ht="15.75" customHeight="1">
      <c r="G559" s="95"/>
    </row>
    <row r="560" spans="7:7" ht="15.75" customHeight="1">
      <c r="G560" s="95"/>
    </row>
    <row r="561" spans="7:7" ht="15.75" customHeight="1">
      <c r="G561" s="95"/>
    </row>
    <row r="562" spans="7:7" ht="15.75" customHeight="1">
      <c r="G562" s="95"/>
    </row>
    <row r="563" spans="7:7" ht="15.75" customHeight="1">
      <c r="G563" s="95"/>
    </row>
    <row r="564" spans="7:7" ht="15.75" customHeight="1">
      <c r="G564" s="95"/>
    </row>
    <row r="565" spans="7:7" ht="15.75" customHeight="1">
      <c r="G565" s="95"/>
    </row>
    <row r="566" spans="7:7" ht="15.75" customHeight="1">
      <c r="G566" s="95"/>
    </row>
    <row r="567" spans="7:7" ht="15.75" customHeight="1">
      <c r="G567" s="95"/>
    </row>
    <row r="568" spans="7:7" ht="15.75" customHeight="1">
      <c r="G568" s="95"/>
    </row>
    <row r="569" spans="7:7" ht="15.75" customHeight="1">
      <c r="G569" s="95"/>
    </row>
    <row r="570" spans="7:7" ht="15.75" customHeight="1">
      <c r="G570" s="95"/>
    </row>
    <row r="571" spans="7:7" ht="15.75" customHeight="1">
      <c r="G571" s="95"/>
    </row>
    <row r="572" spans="7:7" ht="15.75" customHeight="1">
      <c r="G572" s="95"/>
    </row>
    <row r="573" spans="7:7" ht="15.75" customHeight="1">
      <c r="G573" s="95"/>
    </row>
    <row r="574" spans="7:7" ht="15.75" customHeight="1">
      <c r="G574" s="95"/>
    </row>
    <row r="575" spans="7:7" ht="15.75" customHeight="1">
      <c r="G575" s="95"/>
    </row>
    <row r="576" spans="7:7" ht="15.75" customHeight="1">
      <c r="G576" s="95"/>
    </row>
    <row r="577" spans="7:7" ht="15.75" customHeight="1">
      <c r="G577" s="95"/>
    </row>
    <row r="578" spans="7:7" ht="15.75" customHeight="1">
      <c r="G578" s="95"/>
    </row>
    <row r="579" spans="7:7" ht="15.75" customHeight="1">
      <c r="G579" s="95"/>
    </row>
    <row r="580" spans="7:7" ht="15.75" customHeight="1">
      <c r="G580" s="95"/>
    </row>
    <row r="581" spans="7:7" ht="15.75" customHeight="1">
      <c r="G581" s="95"/>
    </row>
    <row r="582" spans="7:7" ht="15.75" customHeight="1">
      <c r="G582" s="95"/>
    </row>
    <row r="583" spans="7:7" ht="15.75" customHeight="1">
      <c r="G583" s="95"/>
    </row>
    <row r="584" spans="7:7" ht="15.75" customHeight="1">
      <c r="G584" s="95"/>
    </row>
    <row r="585" spans="7:7" ht="15.75" customHeight="1">
      <c r="G585" s="95"/>
    </row>
    <row r="586" spans="7:7" ht="15.75" customHeight="1">
      <c r="G586" s="95"/>
    </row>
    <row r="587" spans="7:7" ht="15.75" customHeight="1">
      <c r="G587" s="95"/>
    </row>
    <row r="588" spans="7:7" ht="15.75" customHeight="1">
      <c r="G588" s="95"/>
    </row>
    <row r="589" spans="7:7" ht="15.75" customHeight="1">
      <c r="G589" s="95"/>
    </row>
    <row r="590" spans="7:7" ht="15.75" customHeight="1">
      <c r="G590" s="95"/>
    </row>
    <row r="591" spans="7:7" ht="15.75" customHeight="1">
      <c r="G591" s="95"/>
    </row>
    <row r="592" spans="7:7" ht="15.75" customHeight="1">
      <c r="G592" s="95"/>
    </row>
    <row r="593" spans="7:7" ht="15.75" customHeight="1">
      <c r="G593" s="95"/>
    </row>
    <row r="594" spans="7:7" ht="15.75" customHeight="1">
      <c r="G594" s="95"/>
    </row>
    <row r="595" spans="7:7" ht="15.75" customHeight="1">
      <c r="G595" s="95"/>
    </row>
    <row r="596" spans="7:7" ht="15.75" customHeight="1">
      <c r="G596" s="95"/>
    </row>
    <row r="597" spans="7:7" ht="15.75" customHeight="1">
      <c r="G597" s="95"/>
    </row>
    <row r="598" spans="7:7" ht="15.75" customHeight="1">
      <c r="G598" s="95"/>
    </row>
    <row r="599" spans="7:7" ht="15.75" customHeight="1">
      <c r="G599" s="95"/>
    </row>
    <row r="600" spans="7:7" ht="15.75" customHeight="1">
      <c r="G600" s="95"/>
    </row>
    <row r="601" spans="7:7" ht="15.75" customHeight="1">
      <c r="G601" s="95"/>
    </row>
    <row r="602" spans="7:7" ht="15.75" customHeight="1">
      <c r="G602" s="95"/>
    </row>
    <row r="603" spans="7:7" ht="15.75" customHeight="1">
      <c r="G603" s="95"/>
    </row>
    <row r="604" spans="7:7" ht="15.75" customHeight="1">
      <c r="G604" s="95"/>
    </row>
    <row r="605" spans="7:7" ht="15.75" customHeight="1">
      <c r="G605" s="95"/>
    </row>
    <row r="606" spans="7:7" ht="15.75" customHeight="1">
      <c r="G606" s="95"/>
    </row>
    <row r="607" spans="7:7" ht="15.75" customHeight="1">
      <c r="G607" s="95"/>
    </row>
    <row r="608" spans="7:7" ht="15.75" customHeight="1">
      <c r="G608" s="95"/>
    </row>
    <row r="609" spans="7:7" ht="15.75" customHeight="1">
      <c r="G609" s="95"/>
    </row>
    <row r="610" spans="7:7" ht="15.75" customHeight="1">
      <c r="G610" s="95"/>
    </row>
    <row r="611" spans="7:7" ht="15.75" customHeight="1">
      <c r="G611" s="95"/>
    </row>
    <row r="612" spans="7:7" ht="15.75" customHeight="1">
      <c r="G612" s="95"/>
    </row>
    <row r="613" spans="7:7" ht="15.75" customHeight="1">
      <c r="G613" s="95"/>
    </row>
    <row r="614" spans="7:7" ht="15.75" customHeight="1">
      <c r="G614" s="95"/>
    </row>
    <row r="615" spans="7:7" ht="15.75" customHeight="1">
      <c r="G615" s="95"/>
    </row>
    <row r="616" spans="7:7" ht="15.75" customHeight="1">
      <c r="G616" s="95"/>
    </row>
    <row r="617" spans="7:7" ht="15.75" customHeight="1">
      <c r="G617" s="95"/>
    </row>
    <row r="618" spans="7:7" ht="15.75" customHeight="1">
      <c r="G618" s="95"/>
    </row>
    <row r="619" spans="7:7" ht="15.75" customHeight="1">
      <c r="G619" s="95"/>
    </row>
    <row r="620" spans="7:7" ht="15.75" customHeight="1">
      <c r="G620" s="95"/>
    </row>
    <row r="621" spans="7:7" ht="15.75" customHeight="1">
      <c r="G621" s="95"/>
    </row>
    <row r="622" spans="7:7" ht="15.75" customHeight="1">
      <c r="G622" s="95"/>
    </row>
    <row r="623" spans="7:7" ht="15.75" customHeight="1">
      <c r="G623" s="95"/>
    </row>
    <row r="624" spans="7:7" ht="15.75" customHeight="1">
      <c r="G624" s="95"/>
    </row>
    <row r="625" spans="7:7" ht="15.75" customHeight="1">
      <c r="G625" s="95"/>
    </row>
    <row r="626" spans="7:7" ht="15.75" customHeight="1">
      <c r="G626" s="95"/>
    </row>
    <row r="627" spans="7:7" ht="15.75" customHeight="1">
      <c r="G627" s="95"/>
    </row>
    <row r="628" spans="7:7" ht="15.75" customHeight="1">
      <c r="G628" s="95"/>
    </row>
    <row r="629" spans="7:7" ht="15.75" customHeight="1">
      <c r="G629" s="95"/>
    </row>
    <row r="630" spans="7:7" ht="15.75" customHeight="1">
      <c r="G630" s="95"/>
    </row>
    <row r="631" spans="7:7" ht="15.75" customHeight="1">
      <c r="G631" s="95"/>
    </row>
    <row r="632" spans="7:7" ht="15.75" customHeight="1">
      <c r="G632" s="95"/>
    </row>
    <row r="633" spans="7:7" ht="15.75" customHeight="1">
      <c r="G633" s="95"/>
    </row>
    <row r="634" spans="7:7" ht="15.75" customHeight="1">
      <c r="G634" s="95"/>
    </row>
    <row r="635" spans="7:7" ht="15.75" customHeight="1">
      <c r="G635" s="95"/>
    </row>
    <row r="636" spans="7:7" ht="15.75" customHeight="1">
      <c r="G636" s="95"/>
    </row>
    <row r="637" spans="7:7" ht="15.75" customHeight="1">
      <c r="G637" s="95"/>
    </row>
    <row r="638" spans="7:7" ht="15.75" customHeight="1">
      <c r="G638" s="95"/>
    </row>
    <row r="639" spans="7:7" ht="15.75" customHeight="1">
      <c r="G639" s="95"/>
    </row>
    <row r="640" spans="7:7" ht="15.75" customHeight="1">
      <c r="G640" s="95"/>
    </row>
    <row r="641" spans="7:7" ht="15.75" customHeight="1">
      <c r="G641" s="95"/>
    </row>
    <row r="642" spans="7:7" ht="15.75" customHeight="1">
      <c r="G642" s="95"/>
    </row>
    <row r="643" spans="7:7" ht="15.75" customHeight="1">
      <c r="G643" s="95"/>
    </row>
    <row r="644" spans="7:7" ht="15.75" customHeight="1">
      <c r="G644" s="95"/>
    </row>
    <row r="645" spans="7:7" ht="15.75" customHeight="1">
      <c r="G645" s="95"/>
    </row>
    <row r="646" spans="7:7" ht="15.75" customHeight="1">
      <c r="G646" s="95"/>
    </row>
    <row r="647" spans="7:7" ht="15.75" customHeight="1">
      <c r="G647" s="95"/>
    </row>
    <row r="648" spans="7:7" ht="15.75" customHeight="1">
      <c r="G648" s="95"/>
    </row>
    <row r="649" spans="7:7" ht="15.75" customHeight="1">
      <c r="G649" s="95"/>
    </row>
    <row r="650" spans="7:7" ht="15.75" customHeight="1">
      <c r="G650" s="95"/>
    </row>
    <row r="651" spans="7:7" ht="15.75" customHeight="1">
      <c r="G651" s="95"/>
    </row>
    <row r="652" spans="7:7" ht="15.75" customHeight="1">
      <c r="G652" s="95"/>
    </row>
    <row r="653" spans="7:7" ht="15.75" customHeight="1">
      <c r="G653" s="95"/>
    </row>
    <row r="654" spans="7:7" ht="15.75" customHeight="1">
      <c r="G654" s="95"/>
    </row>
    <row r="655" spans="7:7" ht="15.75" customHeight="1">
      <c r="G655" s="95"/>
    </row>
    <row r="656" spans="7:7" ht="15.75" customHeight="1">
      <c r="G656" s="95"/>
    </row>
    <row r="657" spans="7:7" ht="15.75" customHeight="1">
      <c r="G657" s="95"/>
    </row>
    <row r="658" spans="7:7" ht="15.75" customHeight="1">
      <c r="G658" s="95"/>
    </row>
    <row r="659" spans="7:7" ht="15.75" customHeight="1">
      <c r="G659" s="95"/>
    </row>
    <row r="660" spans="7:7" ht="15.75" customHeight="1">
      <c r="G660" s="95"/>
    </row>
    <row r="661" spans="7:7" ht="15.75" customHeight="1">
      <c r="G661" s="95"/>
    </row>
    <row r="662" spans="7:7" ht="15.75" customHeight="1">
      <c r="G662" s="95"/>
    </row>
    <row r="663" spans="7:7" ht="15.75" customHeight="1">
      <c r="G663" s="95"/>
    </row>
    <row r="664" spans="7:7" ht="15.75" customHeight="1">
      <c r="G664" s="95"/>
    </row>
    <row r="665" spans="7:7" ht="15.75" customHeight="1">
      <c r="G665" s="95"/>
    </row>
    <row r="666" spans="7:7" ht="15.75" customHeight="1">
      <c r="G666" s="95"/>
    </row>
    <row r="667" spans="7:7" ht="15.75" customHeight="1">
      <c r="G667" s="95"/>
    </row>
    <row r="668" spans="7:7" ht="15.75" customHeight="1">
      <c r="G668" s="95"/>
    </row>
    <row r="669" spans="7:7" ht="15.75" customHeight="1">
      <c r="G669" s="95"/>
    </row>
    <row r="670" spans="7:7" ht="15.75" customHeight="1">
      <c r="G670" s="95"/>
    </row>
    <row r="671" spans="7:7" ht="15.75" customHeight="1">
      <c r="G671" s="95"/>
    </row>
    <row r="672" spans="7:7" ht="15.75" customHeight="1">
      <c r="G672" s="95"/>
    </row>
    <row r="673" spans="7:7" ht="15.75" customHeight="1">
      <c r="G673" s="95"/>
    </row>
    <row r="674" spans="7:7" ht="15.75" customHeight="1">
      <c r="G674" s="95"/>
    </row>
    <row r="675" spans="7:7" ht="15.75" customHeight="1">
      <c r="G675" s="95"/>
    </row>
    <row r="676" spans="7:7" ht="15.75" customHeight="1">
      <c r="G676" s="95"/>
    </row>
    <row r="677" spans="7:7" ht="15.75" customHeight="1">
      <c r="G677" s="95"/>
    </row>
    <row r="678" spans="7:7" ht="15.75" customHeight="1">
      <c r="G678" s="95"/>
    </row>
    <row r="679" spans="7:7" ht="15.75" customHeight="1">
      <c r="G679" s="95"/>
    </row>
    <row r="680" spans="7:7" ht="15.75" customHeight="1">
      <c r="G680" s="95"/>
    </row>
    <row r="681" spans="7:7" ht="15.75" customHeight="1">
      <c r="G681" s="95"/>
    </row>
    <row r="682" spans="7:7" ht="15.75" customHeight="1">
      <c r="G682" s="95"/>
    </row>
    <row r="683" spans="7:7" ht="15.75" customHeight="1">
      <c r="G683" s="95"/>
    </row>
    <row r="684" spans="7:7" ht="15.75" customHeight="1">
      <c r="G684" s="95"/>
    </row>
    <row r="685" spans="7:7" ht="15.75" customHeight="1">
      <c r="G685" s="95"/>
    </row>
    <row r="686" spans="7:7" ht="15.75" customHeight="1">
      <c r="G686" s="95"/>
    </row>
    <row r="687" spans="7:7" ht="15.75" customHeight="1">
      <c r="G687" s="95"/>
    </row>
    <row r="688" spans="7:7" ht="15.75" customHeight="1">
      <c r="G688" s="95"/>
    </row>
    <row r="689" spans="7:7" ht="15.75" customHeight="1">
      <c r="G689" s="95"/>
    </row>
    <row r="690" spans="7:7" ht="15.75" customHeight="1">
      <c r="G690" s="95"/>
    </row>
    <row r="691" spans="7:7" ht="15.75" customHeight="1">
      <c r="G691" s="95"/>
    </row>
    <row r="692" spans="7:7" ht="15.75" customHeight="1">
      <c r="G692" s="95"/>
    </row>
    <row r="693" spans="7:7" ht="15.75" customHeight="1">
      <c r="G693" s="95"/>
    </row>
    <row r="694" spans="7:7" ht="15.75" customHeight="1">
      <c r="G694" s="95"/>
    </row>
    <row r="695" spans="7:7" ht="15.75" customHeight="1">
      <c r="G695" s="95"/>
    </row>
    <row r="696" spans="7:7" ht="15.75" customHeight="1">
      <c r="G696" s="95"/>
    </row>
    <row r="697" spans="7:7" ht="15.75" customHeight="1">
      <c r="G697" s="95"/>
    </row>
    <row r="698" spans="7:7" ht="15.75" customHeight="1">
      <c r="G698" s="95"/>
    </row>
    <row r="699" spans="7:7" ht="15.75" customHeight="1">
      <c r="G699" s="95"/>
    </row>
    <row r="700" spans="7:7" ht="15.75" customHeight="1">
      <c r="G700" s="95"/>
    </row>
    <row r="701" spans="7:7" ht="15.75" customHeight="1">
      <c r="G701" s="95"/>
    </row>
    <row r="702" spans="7:7" ht="15.75" customHeight="1">
      <c r="G702" s="95"/>
    </row>
    <row r="703" spans="7:7" ht="15.75" customHeight="1">
      <c r="G703" s="95"/>
    </row>
    <row r="704" spans="7:7" ht="15.75" customHeight="1">
      <c r="G704" s="95"/>
    </row>
    <row r="705" spans="7:7" ht="15.75" customHeight="1">
      <c r="G705" s="95"/>
    </row>
    <row r="706" spans="7:7" ht="15.75" customHeight="1">
      <c r="G706" s="95"/>
    </row>
    <row r="707" spans="7:7" ht="15.75" customHeight="1">
      <c r="G707" s="95"/>
    </row>
    <row r="708" spans="7:7" ht="15.75" customHeight="1">
      <c r="G708" s="95"/>
    </row>
    <row r="709" spans="7:7" ht="15.75" customHeight="1">
      <c r="G709" s="95"/>
    </row>
    <row r="710" spans="7:7" ht="15.75" customHeight="1">
      <c r="G710" s="95"/>
    </row>
    <row r="711" spans="7:7" ht="15.75" customHeight="1">
      <c r="G711" s="95"/>
    </row>
    <row r="712" spans="7:7" ht="15.75" customHeight="1">
      <c r="G712" s="95"/>
    </row>
    <row r="713" spans="7:7" ht="15.75" customHeight="1">
      <c r="G713" s="95"/>
    </row>
    <row r="714" spans="7:7" ht="15.75" customHeight="1">
      <c r="G714" s="95"/>
    </row>
    <row r="715" spans="7:7" ht="15.75" customHeight="1">
      <c r="G715" s="95"/>
    </row>
    <row r="716" spans="7:7" ht="15.75" customHeight="1">
      <c r="G716" s="95"/>
    </row>
    <row r="717" spans="7:7" ht="15.75" customHeight="1">
      <c r="G717" s="95"/>
    </row>
    <row r="718" spans="7:7" ht="15.75" customHeight="1">
      <c r="G718" s="95"/>
    </row>
    <row r="719" spans="7:7" ht="15.75" customHeight="1">
      <c r="G719" s="95"/>
    </row>
    <row r="720" spans="7:7" ht="15.75" customHeight="1">
      <c r="G720" s="95"/>
    </row>
    <row r="721" spans="7:7" ht="15.75" customHeight="1">
      <c r="G721" s="95"/>
    </row>
    <row r="722" spans="7:7" ht="15.75" customHeight="1">
      <c r="G722" s="95"/>
    </row>
    <row r="723" spans="7:7" ht="15.75" customHeight="1">
      <c r="G723" s="95"/>
    </row>
    <row r="724" spans="7:7" ht="15.75" customHeight="1">
      <c r="G724" s="95"/>
    </row>
    <row r="725" spans="7:7" ht="15.75" customHeight="1">
      <c r="G725" s="95"/>
    </row>
    <row r="726" spans="7:7" ht="15.75" customHeight="1">
      <c r="G726" s="95"/>
    </row>
    <row r="727" spans="7:7" ht="15.75" customHeight="1">
      <c r="G727" s="95"/>
    </row>
    <row r="728" spans="7:7" ht="15.75" customHeight="1">
      <c r="G728" s="95"/>
    </row>
    <row r="729" spans="7:7" ht="15.75" customHeight="1">
      <c r="G729" s="95"/>
    </row>
    <row r="730" spans="7:7" ht="15.75" customHeight="1">
      <c r="G730" s="95"/>
    </row>
    <row r="731" spans="7:7" ht="15.75" customHeight="1">
      <c r="G731" s="95"/>
    </row>
    <row r="732" spans="7:7" ht="15.75" customHeight="1">
      <c r="G732" s="95"/>
    </row>
    <row r="733" spans="7:7" ht="15.75" customHeight="1">
      <c r="G733" s="95"/>
    </row>
    <row r="734" spans="7:7" ht="15.75" customHeight="1">
      <c r="G734" s="95"/>
    </row>
    <row r="735" spans="7:7" ht="15.75" customHeight="1">
      <c r="G735" s="95"/>
    </row>
    <row r="736" spans="7:7" ht="15.75" customHeight="1">
      <c r="G736" s="95"/>
    </row>
    <row r="737" spans="7:7" ht="15.75" customHeight="1">
      <c r="G737" s="95"/>
    </row>
    <row r="738" spans="7:7" ht="15.75" customHeight="1">
      <c r="G738" s="95"/>
    </row>
    <row r="739" spans="7:7" ht="15.75" customHeight="1">
      <c r="G739" s="95"/>
    </row>
    <row r="740" spans="7:7" ht="15.75" customHeight="1">
      <c r="G740" s="95"/>
    </row>
    <row r="741" spans="7:7" ht="15.75" customHeight="1">
      <c r="G741" s="95"/>
    </row>
    <row r="742" spans="7:7" ht="15.75" customHeight="1">
      <c r="G742" s="95"/>
    </row>
    <row r="743" spans="7:7" ht="15.75" customHeight="1">
      <c r="G743" s="95"/>
    </row>
    <row r="744" spans="7:7" ht="15.75" customHeight="1">
      <c r="G744" s="95"/>
    </row>
    <row r="745" spans="7:7" ht="15.75" customHeight="1">
      <c r="G745" s="95"/>
    </row>
    <row r="746" spans="7:7" ht="15.75" customHeight="1">
      <c r="G746" s="95"/>
    </row>
    <row r="747" spans="7:7" ht="15.75" customHeight="1">
      <c r="G747" s="95"/>
    </row>
    <row r="748" spans="7:7" ht="15.75" customHeight="1">
      <c r="G748" s="95"/>
    </row>
    <row r="749" spans="7:7" ht="15.75" customHeight="1">
      <c r="G749" s="95"/>
    </row>
    <row r="750" spans="7:7" ht="15.75" customHeight="1">
      <c r="G750" s="95"/>
    </row>
    <row r="751" spans="7:7" ht="15.75" customHeight="1">
      <c r="G751" s="95"/>
    </row>
    <row r="752" spans="7:7" ht="15.75" customHeight="1">
      <c r="G752" s="95"/>
    </row>
    <row r="753" spans="7:7" ht="15.75" customHeight="1">
      <c r="G753" s="95"/>
    </row>
    <row r="754" spans="7:7" ht="15.75" customHeight="1">
      <c r="G754" s="95"/>
    </row>
    <row r="755" spans="7:7" ht="15.75" customHeight="1">
      <c r="G755" s="95"/>
    </row>
    <row r="756" spans="7:7" ht="15.75" customHeight="1">
      <c r="G756" s="95"/>
    </row>
    <row r="757" spans="7:7" ht="15.75" customHeight="1">
      <c r="G757" s="95"/>
    </row>
    <row r="758" spans="7:7" ht="15.75" customHeight="1">
      <c r="G758" s="95"/>
    </row>
    <row r="759" spans="7:7" ht="15.75" customHeight="1">
      <c r="G759" s="95"/>
    </row>
    <row r="760" spans="7:7" ht="15.75" customHeight="1">
      <c r="G760" s="95"/>
    </row>
    <row r="761" spans="7:7" ht="15.75" customHeight="1">
      <c r="G761" s="95"/>
    </row>
    <row r="762" spans="7:7" ht="15.75" customHeight="1">
      <c r="G762" s="95"/>
    </row>
    <row r="763" spans="7:7" ht="15.75" customHeight="1">
      <c r="G763" s="95"/>
    </row>
    <row r="764" spans="7:7" ht="15.75" customHeight="1">
      <c r="G764" s="95"/>
    </row>
    <row r="765" spans="7:7" ht="15.75" customHeight="1">
      <c r="G765" s="95"/>
    </row>
    <row r="766" spans="7:7" ht="15.75" customHeight="1">
      <c r="G766" s="95"/>
    </row>
    <row r="767" spans="7:7" ht="15.75" customHeight="1">
      <c r="G767" s="95"/>
    </row>
    <row r="768" spans="7:7" ht="15.75" customHeight="1">
      <c r="G768" s="95"/>
    </row>
    <row r="769" spans="7:7" ht="15.75" customHeight="1">
      <c r="G769" s="95"/>
    </row>
    <row r="770" spans="7:7" ht="15.75" customHeight="1">
      <c r="G770" s="95"/>
    </row>
    <row r="771" spans="7:7" ht="15.75" customHeight="1">
      <c r="G771" s="95"/>
    </row>
    <row r="772" spans="7:7" ht="15.75" customHeight="1">
      <c r="G772" s="95"/>
    </row>
    <row r="773" spans="7:7" ht="15.75" customHeight="1">
      <c r="G773" s="95"/>
    </row>
    <row r="774" spans="7:7" ht="15.75" customHeight="1">
      <c r="G774" s="95"/>
    </row>
    <row r="775" spans="7:7" ht="15.75" customHeight="1">
      <c r="G775" s="95"/>
    </row>
    <row r="776" spans="7:7" ht="15.75" customHeight="1">
      <c r="G776" s="95"/>
    </row>
    <row r="777" spans="7:7" ht="15.75" customHeight="1">
      <c r="G777" s="95"/>
    </row>
    <row r="778" spans="7:7" ht="15.75" customHeight="1">
      <c r="G778" s="95"/>
    </row>
    <row r="779" spans="7:7" ht="15.75" customHeight="1">
      <c r="G779" s="95"/>
    </row>
    <row r="780" spans="7:7" ht="15.75" customHeight="1">
      <c r="G780" s="95"/>
    </row>
    <row r="781" spans="7:7" ht="15.75" customHeight="1">
      <c r="G781" s="95"/>
    </row>
    <row r="782" spans="7:7" ht="15.75" customHeight="1">
      <c r="G782" s="95"/>
    </row>
    <row r="783" spans="7:7" ht="15.75" customHeight="1">
      <c r="G783" s="95"/>
    </row>
    <row r="784" spans="7:7" ht="15.75" customHeight="1">
      <c r="G784" s="95"/>
    </row>
    <row r="785" spans="7:7" ht="15.75" customHeight="1">
      <c r="G785" s="95"/>
    </row>
    <row r="786" spans="7:7" ht="15.75" customHeight="1">
      <c r="G786" s="95"/>
    </row>
    <row r="787" spans="7:7" ht="15.75" customHeight="1">
      <c r="G787" s="95"/>
    </row>
    <row r="788" spans="7:7" ht="15.75" customHeight="1">
      <c r="G788" s="95"/>
    </row>
    <row r="789" spans="7:7" ht="15.75" customHeight="1">
      <c r="G789" s="95"/>
    </row>
    <row r="790" spans="7:7" ht="15.75" customHeight="1">
      <c r="G790" s="95"/>
    </row>
    <row r="791" spans="7:7" ht="15.75" customHeight="1">
      <c r="G791" s="95"/>
    </row>
    <row r="792" spans="7:7" ht="15.75" customHeight="1">
      <c r="G792" s="95"/>
    </row>
    <row r="793" spans="7:7" ht="15.75" customHeight="1">
      <c r="G793" s="95"/>
    </row>
    <row r="794" spans="7:7" ht="15.75" customHeight="1">
      <c r="G794" s="95"/>
    </row>
    <row r="795" spans="7:7" ht="15.75" customHeight="1">
      <c r="G795" s="95"/>
    </row>
    <row r="796" spans="7:7" ht="15.75" customHeight="1">
      <c r="G796" s="95"/>
    </row>
    <row r="797" spans="7:7" ht="15.75" customHeight="1">
      <c r="G797" s="95"/>
    </row>
    <row r="798" spans="7:7" ht="15.75" customHeight="1">
      <c r="G798" s="95"/>
    </row>
    <row r="799" spans="7:7" ht="15.75" customHeight="1">
      <c r="G799" s="95"/>
    </row>
    <row r="800" spans="7:7" ht="15.75" customHeight="1">
      <c r="G800" s="95"/>
    </row>
    <row r="801" spans="7:7" ht="15.75" customHeight="1">
      <c r="G801" s="95"/>
    </row>
    <row r="802" spans="7:7" ht="15.75" customHeight="1">
      <c r="G802" s="95"/>
    </row>
    <row r="803" spans="7:7" ht="15.75" customHeight="1">
      <c r="G803" s="95"/>
    </row>
    <row r="804" spans="7:7" ht="15.75" customHeight="1">
      <c r="G804" s="95"/>
    </row>
    <row r="805" spans="7:7" ht="15.75" customHeight="1">
      <c r="G805" s="95"/>
    </row>
    <row r="806" spans="7:7" ht="15.75" customHeight="1">
      <c r="G806" s="95"/>
    </row>
    <row r="807" spans="7:7" ht="15.75" customHeight="1">
      <c r="G807" s="95"/>
    </row>
    <row r="808" spans="7:7" ht="15.75" customHeight="1">
      <c r="G808" s="95"/>
    </row>
    <row r="809" spans="7:7" ht="15.75" customHeight="1">
      <c r="G809" s="95"/>
    </row>
    <row r="810" spans="7:7" ht="15.75" customHeight="1">
      <c r="G810" s="95"/>
    </row>
    <row r="811" spans="7:7" ht="15.75" customHeight="1">
      <c r="G811" s="95"/>
    </row>
    <row r="812" spans="7:7" ht="15.75" customHeight="1">
      <c r="G812" s="95"/>
    </row>
    <row r="813" spans="7:7" ht="15.75" customHeight="1">
      <c r="G813" s="95"/>
    </row>
    <row r="814" spans="7:7" ht="15.75" customHeight="1">
      <c r="G814" s="95"/>
    </row>
    <row r="815" spans="7:7" ht="15.75" customHeight="1">
      <c r="G815" s="95"/>
    </row>
    <row r="816" spans="7:7" ht="15.75" customHeight="1">
      <c r="G816" s="95"/>
    </row>
    <row r="817" spans="7:7" ht="15.75" customHeight="1">
      <c r="G817" s="95"/>
    </row>
    <row r="818" spans="7:7" ht="15.75" customHeight="1">
      <c r="G818" s="95"/>
    </row>
    <row r="819" spans="7:7" ht="15.75" customHeight="1">
      <c r="G819" s="95"/>
    </row>
    <row r="820" spans="7:7" ht="15.75" customHeight="1">
      <c r="G820" s="95"/>
    </row>
    <row r="821" spans="7:7" ht="15.75" customHeight="1">
      <c r="G821" s="95"/>
    </row>
    <row r="822" spans="7:7" ht="15.75" customHeight="1">
      <c r="G822" s="95"/>
    </row>
    <row r="823" spans="7:7" ht="15.75" customHeight="1">
      <c r="G823" s="95"/>
    </row>
    <row r="824" spans="7:7" ht="15.75" customHeight="1">
      <c r="G824" s="95"/>
    </row>
    <row r="825" spans="7:7" ht="15.75" customHeight="1">
      <c r="G825" s="95"/>
    </row>
    <row r="826" spans="7:7" ht="15.75" customHeight="1">
      <c r="G826" s="95"/>
    </row>
    <row r="827" spans="7:7" ht="15.75" customHeight="1">
      <c r="G827" s="95"/>
    </row>
    <row r="828" spans="7:7" ht="15.75" customHeight="1">
      <c r="G828" s="95"/>
    </row>
    <row r="829" spans="7:7" ht="15.75" customHeight="1">
      <c r="G829" s="95"/>
    </row>
    <row r="830" spans="7:7" ht="15.75" customHeight="1">
      <c r="G830" s="95"/>
    </row>
    <row r="831" spans="7:7" ht="15.75" customHeight="1">
      <c r="G831" s="95"/>
    </row>
    <row r="832" spans="7:7" ht="15.75" customHeight="1">
      <c r="G832" s="95"/>
    </row>
    <row r="833" spans="7:7" ht="15.75" customHeight="1">
      <c r="G833" s="95"/>
    </row>
    <row r="834" spans="7:7" ht="15.75" customHeight="1">
      <c r="G834" s="95"/>
    </row>
    <row r="835" spans="7:7" ht="15.75" customHeight="1">
      <c r="G835" s="95"/>
    </row>
    <row r="836" spans="7:7" ht="15.75" customHeight="1">
      <c r="G836" s="95"/>
    </row>
    <row r="837" spans="7:7" ht="15.75" customHeight="1">
      <c r="G837" s="95"/>
    </row>
    <row r="838" spans="7:7" ht="15.75" customHeight="1">
      <c r="G838" s="95"/>
    </row>
    <row r="839" spans="7:7" ht="15.75" customHeight="1">
      <c r="G839" s="95"/>
    </row>
    <row r="840" spans="7:7" ht="15.75" customHeight="1">
      <c r="G840" s="95"/>
    </row>
    <row r="841" spans="7:7" ht="15.75" customHeight="1">
      <c r="G841" s="95"/>
    </row>
    <row r="842" spans="7:7" ht="15.75" customHeight="1">
      <c r="G842" s="95"/>
    </row>
    <row r="843" spans="7:7" ht="15.75" customHeight="1">
      <c r="G843" s="95"/>
    </row>
    <row r="844" spans="7:7" ht="15.75" customHeight="1">
      <c r="G844" s="95"/>
    </row>
    <row r="845" spans="7:7" ht="15.75" customHeight="1">
      <c r="G845" s="95"/>
    </row>
    <row r="846" spans="7:7" ht="15.75" customHeight="1">
      <c r="G846" s="95"/>
    </row>
    <row r="847" spans="7:7" ht="15.75" customHeight="1">
      <c r="G847" s="95"/>
    </row>
    <row r="848" spans="7:7" ht="15.75" customHeight="1">
      <c r="G848" s="95"/>
    </row>
    <row r="849" spans="7:7" ht="15.75" customHeight="1">
      <c r="G849" s="95"/>
    </row>
    <row r="850" spans="7:7" ht="15.75" customHeight="1">
      <c r="G850" s="95"/>
    </row>
    <row r="851" spans="7:7" ht="15.75" customHeight="1">
      <c r="G851" s="95"/>
    </row>
    <row r="852" spans="7:7" ht="15.75" customHeight="1">
      <c r="G852" s="95"/>
    </row>
    <row r="853" spans="7:7" ht="15.75" customHeight="1">
      <c r="G853" s="95"/>
    </row>
    <row r="854" spans="7:7" ht="15.75" customHeight="1">
      <c r="G854" s="95"/>
    </row>
    <row r="855" spans="7:7" ht="15.75" customHeight="1">
      <c r="G855" s="95"/>
    </row>
    <row r="856" spans="7:7" ht="15.75" customHeight="1">
      <c r="G856" s="95"/>
    </row>
    <row r="857" spans="7:7" ht="15.75" customHeight="1">
      <c r="G857" s="95"/>
    </row>
    <row r="858" spans="7:7" ht="15.75" customHeight="1">
      <c r="G858" s="95"/>
    </row>
    <row r="859" spans="7:7" ht="15.75" customHeight="1">
      <c r="G859" s="95"/>
    </row>
    <row r="860" spans="7:7" ht="15.75" customHeight="1">
      <c r="G860" s="95"/>
    </row>
    <row r="861" spans="7:7" ht="15.75" customHeight="1">
      <c r="G861" s="95"/>
    </row>
    <row r="862" spans="7:7" ht="15.75" customHeight="1">
      <c r="G862" s="95"/>
    </row>
    <row r="863" spans="7:7" ht="15.75" customHeight="1">
      <c r="G863" s="95"/>
    </row>
    <row r="864" spans="7:7" ht="15.75" customHeight="1">
      <c r="G864" s="95"/>
    </row>
    <row r="865" spans="7:7" ht="15.75" customHeight="1">
      <c r="G865" s="95"/>
    </row>
    <row r="866" spans="7:7" ht="15.75" customHeight="1">
      <c r="G866" s="95"/>
    </row>
    <row r="867" spans="7:7" ht="15.75" customHeight="1">
      <c r="G867" s="95"/>
    </row>
    <row r="868" spans="7:7" ht="15.75" customHeight="1">
      <c r="G868" s="95"/>
    </row>
    <row r="869" spans="7:7" ht="15.75" customHeight="1">
      <c r="G869" s="95"/>
    </row>
    <row r="870" spans="7:7" ht="15.75" customHeight="1">
      <c r="G870" s="95"/>
    </row>
    <row r="871" spans="7:7" ht="15.75" customHeight="1">
      <c r="G871" s="95"/>
    </row>
    <row r="872" spans="7:7" ht="15.75" customHeight="1">
      <c r="G872" s="95"/>
    </row>
    <row r="873" spans="7:7" ht="15.75" customHeight="1">
      <c r="G873" s="95"/>
    </row>
    <row r="874" spans="7:7" ht="15.75" customHeight="1">
      <c r="G874" s="95"/>
    </row>
    <row r="875" spans="7:7" ht="15.75" customHeight="1">
      <c r="G875" s="95"/>
    </row>
    <row r="876" spans="7:7" ht="15.75" customHeight="1">
      <c r="G876" s="95"/>
    </row>
    <row r="877" spans="7:7" ht="15.75" customHeight="1">
      <c r="G877" s="95"/>
    </row>
    <row r="878" spans="7:7" ht="15.75" customHeight="1">
      <c r="G878" s="95"/>
    </row>
    <row r="879" spans="7:7" ht="15.75" customHeight="1">
      <c r="G879" s="95"/>
    </row>
    <row r="880" spans="7:7" ht="15.75" customHeight="1">
      <c r="G880" s="95"/>
    </row>
    <row r="881" spans="7:7" ht="15.75" customHeight="1">
      <c r="G881" s="95"/>
    </row>
    <row r="882" spans="7:7" ht="15.75" customHeight="1">
      <c r="G882" s="95"/>
    </row>
    <row r="883" spans="7:7" ht="15.75" customHeight="1">
      <c r="G883" s="95"/>
    </row>
    <row r="884" spans="7:7" ht="15.75" customHeight="1">
      <c r="G884" s="95"/>
    </row>
    <row r="885" spans="7:7" ht="15.75" customHeight="1">
      <c r="G885" s="95"/>
    </row>
    <row r="886" spans="7:7" ht="15.75" customHeight="1">
      <c r="G886" s="95"/>
    </row>
    <row r="887" spans="7:7" ht="15.75" customHeight="1">
      <c r="G887" s="95"/>
    </row>
    <row r="888" spans="7:7" ht="15.75" customHeight="1">
      <c r="G888" s="95"/>
    </row>
    <row r="889" spans="7:7" ht="15.75" customHeight="1">
      <c r="G889" s="95"/>
    </row>
    <row r="890" spans="7:7" ht="15.75" customHeight="1">
      <c r="G890" s="95"/>
    </row>
    <row r="891" spans="7:7" ht="15.75" customHeight="1">
      <c r="G891" s="95"/>
    </row>
    <row r="892" spans="7:7" ht="15.75" customHeight="1">
      <c r="G892" s="95"/>
    </row>
    <row r="893" spans="7:7" ht="15.75" customHeight="1">
      <c r="G893" s="95"/>
    </row>
    <row r="894" spans="7:7" ht="15.75" customHeight="1">
      <c r="G894" s="95"/>
    </row>
    <row r="895" spans="7:7" ht="15.75" customHeight="1">
      <c r="G895" s="95"/>
    </row>
    <row r="896" spans="7:7" ht="15.75" customHeight="1">
      <c r="G896" s="95"/>
    </row>
    <row r="897" spans="7:7" ht="15.75" customHeight="1">
      <c r="G897" s="95"/>
    </row>
    <row r="898" spans="7:7" ht="15.75" customHeight="1">
      <c r="G898" s="95"/>
    </row>
    <row r="899" spans="7:7" ht="15.75" customHeight="1">
      <c r="G899" s="95"/>
    </row>
    <row r="900" spans="7:7" ht="15.75" customHeight="1">
      <c r="G900" s="95"/>
    </row>
    <row r="901" spans="7:7" ht="15.75" customHeight="1">
      <c r="G901" s="95"/>
    </row>
    <row r="902" spans="7:7" ht="15.75" customHeight="1">
      <c r="G902" s="95"/>
    </row>
    <row r="903" spans="7:7" ht="15.75" customHeight="1">
      <c r="G903" s="95"/>
    </row>
    <row r="904" spans="7:7" ht="15.75" customHeight="1">
      <c r="G904" s="95"/>
    </row>
    <row r="905" spans="7:7" ht="15.75" customHeight="1">
      <c r="G905" s="95"/>
    </row>
    <row r="906" spans="7:7" ht="15.75" customHeight="1">
      <c r="G906" s="95"/>
    </row>
    <row r="907" spans="7:7" ht="15.75" customHeight="1">
      <c r="G907" s="95"/>
    </row>
    <row r="908" spans="7:7" ht="15.75" customHeight="1">
      <c r="G908" s="95"/>
    </row>
    <row r="909" spans="7:7" ht="15.75" customHeight="1">
      <c r="G909" s="95"/>
    </row>
    <row r="910" spans="7:7" ht="15.75" customHeight="1">
      <c r="G910" s="95"/>
    </row>
    <row r="911" spans="7:7" ht="15.75" customHeight="1">
      <c r="G911" s="95"/>
    </row>
    <row r="912" spans="7:7" ht="15.75" customHeight="1">
      <c r="G912" s="95"/>
    </row>
    <row r="913" spans="7:7" ht="15.75" customHeight="1">
      <c r="G913" s="95"/>
    </row>
    <row r="914" spans="7:7" ht="15.75" customHeight="1">
      <c r="G914" s="95"/>
    </row>
    <row r="915" spans="7:7" ht="15.75" customHeight="1">
      <c r="G915" s="95"/>
    </row>
    <row r="916" spans="7:7" ht="15.75" customHeight="1">
      <c r="G916" s="95"/>
    </row>
    <row r="917" spans="7:7" ht="15.75" customHeight="1">
      <c r="G917" s="95"/>
    </row>
    <row r="918" spans="7:7" ht="15.75" customHeight="1">
      <c r="G918" s="95"/>
    </row>
    <row r="919" spans="7:7" ht="15.75" customHeight="1">
      <c r="G919" s="95"/>
    </row>
    <row r="920" spans="7:7" ht="15.75" customHeight="1">
      <c r="G920" s="95"/>
    </row>
    <row r="921" spans="7:7" ht="15.75" customHeight="1">
      <c r="G921" s="95"/>
    </row>
    <row r="922" spans="7:7" ht="15.75" customHeight="1">
      <c r="G922" s="95"/>
    </row>
    <row r="923" spans="7:7" ht="15.75" customHeight="1">
      <c r="G923" s="95"/>
    </row>
    <row r="924" spans="7:7" ht="15.75" customHeight="1">
      <c r="G924" s="95"/>
    </row>
    <row r="925" spans="7:7" ht="15.75" customHeight="1">
      <c r="G925" s="95"/>
    </row>
    <row r="926" spans="7:7" ht="15.75" customHeight="1">
      <c r="G926" s="95"/>
    </row>
    <row r="927" spans="7:7" ht="15.75" customHeight="1">
      <c r="G927" s="95"/>
    </row>
    <row r="928" spans="7:7" ht="15.75" customHeight="1">
      <c r="G928" s="95"/>
    </row>
    <row r="929" spans="7:7" ht="15.75" customHeight="1">
      <c r="G929" s="95"/>
    </row>
    <row r="930" spans="7:7" ht="15.75" customHeight="1">
      <c r="G930" s="95"/>
    </row>
    <row r="931" spans="7:7" ht="15.75" customHeight="1">
      <c r="G931" s="95"/>
    </row>
    <row r="932" spans="7:7" ht="15.75" customHeight="1">
      <c r="G932" s="95"/>
    </row>
    <row r="933" spans="7:7" ht="15.75" customHeight="1">
      <c r="G933" s="95"/>
    </row>
    <row r="934" spans="7:7" ht="15.75" customHeight="1">
      <c r="G934" s="95"/>
    </row>
    <row r="935" spans="7:7" ht="15.75" customHeight="1">
      <c r="G935" s="95"/>
    </row>
    <row r="936" spans="7:7" ht="15.75" customHeight="1">
      <c r="G936" s="95"/>
    </row>
    <row r="937" spans="7:7" ht="15.75" customHeight="1">
      <c r="G937" s="95"/>
    </row>
    <row r="938" spans="7:7" ht="15.75" customHeight="1">
      <c r="G938" s="95"/>
    </row>
    <row r="939" spans="7:7" ht="15.75" customHeight="1">
      <c r="G939" s="95"/>
    </row>
    <row r="940" spans="7:7" ht="15.75" customHeight="1">
      <c r="G940" s="95"/>
    </row>
    <row r="941" spans="7:7" ht="15.75" customHeight="1">
      <c r="G941" s="95"/>
    </row>
    <row r="942" spans="7:7" ht="15.75" customHeight="1">
      <c r="G942" s="95"/>
    </row>
    <row r="943" spans="7:7" ht="15.75" customHeight="1">
      <c r="G943" s="95"/>
    </row>
    <row r="944" spans="7:7" ht="15.75" customHeight="1">
      <c r="G944" s="95"/>
    </row>
    <row r="945" spans="7:7" ht="15.75" customHeight="1">
      <c r="G945" s="95"/>
    </row>
    <row r="946" spans="7:7" ht="15.75" customHeight="1">
      <c r="G946" s="95"/>
    </row>
    <row r="947" spans="7:7" ht="15.75" customHeight="1">
      <c r="G947" s="95"/>
    </row>
    <row r="948" spans="7:7" ht="15.75" customHeight="1">
      <c r="G948" s="95"/>
    </row>
    <row r="949" spans="7:7" ht="15.75" customHeight="1">
      <c r="G949" s="95"/>
    </row>
    <row r="950" spans="7:7" ht="15.75" customHeight="1">
      <c r="G950" s="95"/>
    </row>
    <row r="951" spans="7:7" ht="15.75" customHeight="1">
      <c r="G951" s="95"/>
    </row>
    <row r="952" spans="7:7" ht="15.75" customHeight="1">
      <c r="G952" s="95"/>
    </row>
    <row r="953" spans="7:7" ht="15.75" customHeight="1">
      <c r="G953" s="95"/>
    </row>
    <row r="954" spans="7:7" ht="15.75" customHeight="1">
      <c r="G954" s="95"/>
    </row>
    <row r="955" spans="7:7" ht="15.75" customHeight="1">
      <c r="G955" s="95"/>
    </row>
    <row r="956" spans="7:7" ht="15.75" customHeight="1">
      <c r="G956" s="95"/>
    </row>
    <row r="957" spans="7:7" ht="15.75" customHeight="1">
      <c r="G957" s="95"/>
    </row>
    <row r="958" spans="7:7" ht="15.75" customHeight="1">
      <c r="G958" s="95"/>
    </row>
    <row r="959" spans="7:7" ht="15.75" customHeight="1">
      <c r="G959" s="95"/>
    </row>
    <row r="960" spans="7:7" ht="15.75" customHeight="1">
      <c r="G960" s="95"/>
    </row>
    <row r="961" spans="7:7" ht="15.75" customHeight="1">
      <c r="G961" s="95"/>
    </row>
    <row r="962" spans="7:7" ht="15.75" customHeight="1">
      <c r="G962" s="95"/>
    </row>
    <row r="963" spans="7:7" ht="15.75" customHeight="1">
      <c r="G963" s="95"/>
    </row>
    <row r="964" spans="7:7" ht="15.75" customHeight="1">
      <c r="G964" s="95"/>
    </row>
    <row r="965" spans="7:7" ht="15.75" customHeight="1">
      <c r="G965" s="95"/>
    </row>
    <row r="966" spans="7:7" ht="15.75" customHeight="1">
      <c r="G966" s="95"/>
    </row>
    <row r="967" spans="7:7" ht="15.75" customHeight="1">
      <c r="G967" s="95"/>
    </row>
    <row r="968" spans="7:7" ht="15.75" customHeight="1">
      <c r="G968" s="95"/>
    </row>
    <row r="969" spans="7:7" ht="15.75" customHeight="1">
      <c r="G969" s="95"/>
    </row>
    <row r="970" spans="7:7" ht="15.75" customHeight="1">
      <c r="G970" s="95"/>
    </row>
    <row r="971" spans="7:7" ht="15.75" customHeight="1">
      <c r="G971" s="95"/>
    </row>
    <row r="972" spans="7:7" ht="15.75" customHeight="1">
      <c r="G972" s="95"/>
    </row>
    <row r="973" spans="7:7" ht="15.75" customHeight="1">
      <c r="G973" s="95"/>
    </row>
    <row r="974" spans="7:7" ht="15.75" customHeight="1">
      <c r="G974" s="95"/>
    </row>
    <row r="975" spans="7:7" ht="15.75" customHeight="1">
      <c r="G975" s="95"/>
    </row>
    <row r="976" spans="7:7" ht="15.75" customHeight="1">
      <c r="G976" s="95"/>
    </row>
    <row r="977" spans="7:7" ht="15.75" customHeight="1">
      <c r="G977" s="95"/>
    </row>
    <row r="978" spans="7:7" ht="15.75" customHeight="1">
      <c r="G978" s="95"/>
    </row>
    <row r="979" spans="7:7" ht="15.75" customHeight="1">
      <c r="G979" s="95"/>
    </row>
    <row r="980" spans="7:7" ht="15.75" customHeight="1">
      <c r="G980" s="95"/>
    </row>
    <row r="981" spans="7:7" ht="15.75" customHeight="1">
      <c r="G981" s="95"/>
    </row>
    <row r="982" spans="7:7" ht="15.75" customHeight="1">
      <c r="G982" s="95"/>
    </row>
    <row r="983" spans="7:7" ht="15.75" customHeight="1">
      <c r="G983" s="95"/>
    </row>
    <row r="984" spans="7:7" ht="15.75" customHeight="1">
      <c r="G984" s="95"/>
    </row>
    <row r="985" spans="7:7" ht="15.75" customHeight="1">
      <c r="G985" s="95"/>
    </row>
    <row r="986" spans="7:7" ht="15.75" customHeight="1">
      <c r="G986" s="95"/>
    </row>
    <row r="987" spans="7:7" ht="15.75" customHeight="1">
      <c r="G987" s="95"/>
    </row>
    <row r="988" spans="7:7" ht="15.75" customHeight="1">
      <c r="G988" s="95"/>
    </row>
    <row r="989" spans="7:7" ht="15.75" customHeight="1">
      <c r="G989" s="95"/>
    </row>
    <row r="990" spans="7:7" ht="15.75" customHeight="1">
      <c r="G990" s="95"/>
    </row>
    <row r="991" spans="7:7" ht="15.75" customHeight="1">
      <c r="G991" s="95"/>
    </row>
    <row r="992" spans="7:7" ht="15.75" customHeight="1">
      <c r="G992" s="95"/>
    </row>
    <row r="993" spans="7:7" ht="15.75" customHeight="1">
      <c r="G993" s="95"/>
    </row>
    <row r="994" spans="7:7" ht="15.75" customHeight="1">
      <c r="G994" s="95"/>
    </row>
    <row r="995" spans="7:7" ht="15.75" customHeight="1">
      <c r="G995" s="95"/>
    </row>
    <row r="996" spans="7:7" ht="15.75" customHeight="1">
      <c r="G996" s="95"/>
    </row>
    <row r="997" spans="7:7" ht="15.75" customHeight="1">
      <c r="G997" s="95"/>
    </row>
    <row r="998" spans="7:7" ht="15.75" customHeight="1">
      <c r="G998" s="95"/>
    </row>
    <row r="999" spans="7:7" ht="15.75" customHeight="1">
      <c r="G999" s="95"/>
    </row>
    <row r="1000" spans="7:7" ht="15.75" customHeight="1">
      <c r="G1000" s="95"/>
    </row>
  </sheetData>
  <autoFilter ref="B6:M9" xr:uid="{00000000-0009-0000-0000-000002000000}"/>
  <dataValidations count="2">
    <dataValidation type="list" allowBlank="1" showErrorMessage="1" sqref="D7:D42 C43:C46" xr:uid="{00000000-0002-0000-0200-000000000000}">
      <formula1>$B$49:$B$55</formula1>
    </dataValidation>
    <dataValidation type="list" allowBlank="1" showErrorMessage="1" sqref="F7:M42" xr:uid="{00000000-0002-0000-0200-000001000000}">
      <formula1>$B$58:$B$59</formula1>
    </dataValidation>
  </dataValidations>
  <pageMargins left="0.7" right="0.7" top="0.75" bottom="0.75" header="0" footer="0"/>
  <pageSetup orientation="landscape"/>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9000"/>
  </sheetPr>
  <dimension ref="A1:AB1000"/>
  <sheetViews>
    <sheetView workbookViewId="0">
      <pane ySplit="6" topLeftCell="A7" activePane="bottomLeft" state="frozen"/>
      <selection pane="bottomLeft" activeCell="B8" sqref="B8"/>
    </sheetView>
  </sheetViews>
  <sheetFormatPr defaultColWidth="14.44140625" defaultRowHeight="15" customHeight="1"/>
  <cols>
    <col min="1" max="1" width="4" customWidth="1"/>
    <col min="2" max="2" width="29.5546875" customWidth="1"/>
    <col min="3" max="3" width="42.6640625" customWidth="1"/>
    <col min="4" max="4" width="35.6640625" customWidth="1"/>
    <col min="5" max="5" width="44" customWidth="1"/>
    <col min="6" max="6" width="18.44140625" customWidth="1"/>
    <col min="7" max="7" width="15.88671875" customWidth="1"/>
    <col min="8" max="8" width="8" customWidth="1"/>
    <col min="9" max="9" width="21.6640625" customWidth="1"/>
    <col min="10" max="28" width="8.88671875" customWidth="1"/>
  </cols>
  <sheetData>
    <row r="1" spans="1:28" ht="14.4">
      <c r="A1" s="111"/>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row>
    <row r="2" spans="1:28" ht="14.4">
      <c r="A2" s="111"/>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row>
    <row r="3" spans="1:28" ht="14.4">
      <c r="A3" s="111"/>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row>
    <row r="4" spans="1:28" ht="14.4">
      <c r="A4" s="111"/>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row>
    <row r="5" spans="1:28" ht="15" customHeight="1">
      <c r="A5" s="111"/>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row>
    <row r="6" spans="1:28" ht="15" customHeight="1">
      <c r="A6" s="112"/>
      <c r="B6" s="113" t="s">
        <v>89</v>
      </c>
      <c r="C6" s="114" t="s">
        <v>27</v>
      </c>
      <c r="D6" s="115" t="s">
        <v>70</v>
      </c>
      <c r="E6" s="116" t="s">
        <v>90</v>
      </c>
      <c r="F6" s="114" t="s">
        <v>91</v>
      </c>
      <c r="G6" s="116" t="s">
        <v>92</v>
      </c>
      <c r="H6" s="117" t="s">
        <v>93</v>
      </c>
      <c r="I6" s="112"/>
      <c r="J6" s="112"/>
      <c r="K6" s="112"/>
      <c r="L6" s="112"/>
      <c r="M6" s="112"/>
      <c r="N6" s="112"/>
      <c r="O6" s="112"/>
      <c r="P6" s="112"/>
      <c r="Q6" s="112"/>
      <c r="R6" s="112"/>
      <c r="S6" s="112"/>
      <c r="T6" s="112"/>
      <c r="U6" s="112"/>
      <c r="V6" s="112"/>
      <c r="W6" s="112"/>
      <c r="X6" s="112"/>
      <c r="Y6" s="112"/>
      <c r="Z6" s="112"/>
      <c r="AA6" s="112"/>
      <c r="AB6" s="112"/>
    </row>
    <row r="7" spans="1:28" ht="15" customHeight="1">
      <c r="A7" s="111"/>
      <c r="B7" s="118">
        <v>21002049654</v>
      </c>
      <c r="C7" s="119" t="s">
        <v>15</v>
      </c>
      <c r="D7" s="119" t="s">
        <v>15</v>
      </c>
      <c r="E7" s="120" t="s">
        <v>94</v>
      </c>
      <c r="F7" s="121" t="s">
        <v>95</v>
      </c>
      <c r="G7" s="121" t="s">
        <v>9</v>
      </c>
      <c r="H7" s="121" t="s">
        <v>55</v>
      </c>
      <c r="I7" s="111"/>
      <c r="J7" s="111"/>
      <c r="K7" s="111"/>
      <c r="L7" s="111"/>
      <c r="M7" s="111"/>
      <c r="N7" s="111"/>
      <c r="O7" s="111"/>
      <c r="P7" s="111"/>
      <c r="Q7" s="111"/>
      <c r="R7" s="111"/>
      <c r="S7" s="111"/>
      <c r="T7" s="111"/>
      <c r="U7" s="111"/>
      <c r="V7" s="111"/>
      <c r="W7" s="111"/>
      <c r="X7" s="111"/>
      <c r="Y7" s="111"/>
      <c r="Z7" s="111"/>
      <c r="AA7" s="111"/>
      <c r="AB7" s="111"/>
    </row>
    <row r="8" spans="1:28" ht="15" customHeight="1">
      <c r="A8" s="111"/>
      <c r="B8" s="122" t="s">
        <v>96</v>
      </c>
      <c r="C8" s="123" t="s">
        <v>15</v>
      </c>
      <c r="D8" s="123" t="s">
        <v>15</v>
      </c>
      <c r="E8" s="123" t="s">
        <v>97</v>
      </c>
      <c r="F8" s="124" t="s">
        <v>95</v>
      </c>
      <c r="G8" s="124" t="s">
        <v>9</v>
      </c>
      <c r="H8" s="124" t="s">
        <v>55</v>
      </c>
      <c r="I8" s="111"/>
      <c r="J8" s="111"/>
      <c r="K8" s="111"/>
      <c r="L8" s="111"/>
      <c r="M8" s="111"/>
      <c r="N8" s="111"/>
      <c r="O8" s="111"/>
      <c r="P8" s="111"/>
      <c r="Q8" s="111"/>
      <c r="R8" s="111"/>
      <c r="S8" s="111"/>
      <c r="T8" s="111"/>
      <c r="U8" s="111"/>
      <c r="V8" s="111"/>
      <c r="W8" s="111"/>
      <c r="X8" s="111"/>
      <c r="Y8" s="111"/>
      <c r="Z8" s="111"/>
      <c r="AA8" s="111"/>
      <c r="AB8" s="111"/>
    </row>
    <row r="9" spans="1:28" ht="15" customHeight="1">
      <c r="A9" s="111"/>
      <c r="B9" s="122">
        <v>130287</v>
      </c>
      <c r="C9" s="123" t="s">
        <v>16</v>
      </c>
      <c r="D9" s="123" t="s">
        <v>16</v>
      </c>
      <c r="E9" s="123"/>
      <c r="F9" s="124" t="s">
        <v>98</v>
      </c>
      <c r="G9" s="124" t="s">
        <v>7</v>
      </c>
      <c r="H9" s="124" t="s">
        <v>99</v>
      </c>
      <c r="I9" s="111"/>
      <c r="J9" s="111"/>
      <c r="K9" s="111"/>
      <c r="L9" s="111"/>
      <c r="M9" s="111"/>
      <c r="N9" s="111"/>
      <c r="O9" s="111"/>
      <c r="P9" s="111"/>
      <c r="Q9" s="111"/>
      <c r="R9" s="111"/>
      <c r="S9" s="111"/>
      <c r="T9" s="111"/>
      <c r="U9" s="111"/>
      <c r="V9" s="111"/>
      <c r="W9" s="111"/>
      <c r="X9" s="111"/>
      <c r="Y9" s="111"/>
      <c r="Z9" s="111"/>
      <c r="AA9" s="111"/>
      <c r="AB9" s="111"/>
    </row>
    <row r="10" spans="1:28" ht="15" customHeight="1">
      <c r="A10" s="111"/>
      <c r="B10" s="122" t="s">
        <v>100</v>
      </c>
      <c r="C10" s="123" t="s">
        <v>17</v>
      </c>
      <c r="D10" s="123" t="s">
        <v>17</v>
      </c>
      <c r="E10" s="123" t="s">
        <v>101</v>
      </c>
      <c r="F10" s="124" t="s">
        <v>95</v>
      </c>
      <c r="G10" s="124" t="s">
        <v>9</v>
      </c>
      <c r="H10" s="124" t="s">
        <v>55</v>
      </c>
      <c r="I10" s="111"/>
      <c r="J10" s="111"/>
      <c r="K10" s="111"/>
      <c r="L10" s="111"/>
      <c r="M10" s="111"/>
      <c r="N10" s="111"/>
      <c r="O10" s="111"/>
      <c r="P10" s="111"/>
      <c r="Q10" s="111"/>
      <c r="R10" s="111"/>
      <c r="S10" s="111"/>
      <c r="T10" s="111"/>
      <c r="U10" s="111"/>
      <c r="V10" s="111"/>
      <c r="W10" s="111"/>
      <c r="X10" s="111"/>
      <c r="Y10" s="111"/>
      <c r="Z10" s="111"/>
      <c r="AA10" s="111"/>
      <c r="AB10" s="111"/>
    </row>
    <row r="11" spans="1:28" ht="15" customHeight="1">
      <c r="A11" s="111"/>
      <c r="B11" s="122" t="s">
        <v>102</v>
      </c>
      <c r="C11" s="123" t="s">
        <v>17</v>
      </c>
      <c r="D11" s="123" t="s">
        <v>17</v>
      </c>
      <c r="E11" s="123" t="s">
        <v>103</v>
      </c>
      <c r="F11" s="124" t="s">
        <v>95</v>
      </c>
      <c r="G11" s="124" t="s">
        <v>9</v>
      </c>
      <c r="H11" s="124" t="s">
        <v>55</v>
      </c>
      <c r="I11" s="111"/>
      <c r="J11" s="111"/>
      <c r="K11" s="111"/>
      <c r="L11" s="111"/>
      <c r="M11" s="111"/>
      <c r="N11" s="111"/>
      <c r="O11" s="111"/>
      <c r="P11" s="111"/>
      <c r="Q11" s="111"/>
      <c r="R11" s="111"/>
      <c r="S11" s="111"/>
      <c r="T11" s="111"/>
      <c r="U11" s="111"/>
      <c r="V11" s="111"/>
      <c r="W11" s="111"/>
      <c r="X11" s="111"/>
      <c r="Y11" s="111"/>
      <c r="Z11" s="111"/>
      <c r="AA11" s="111"/>
      <c r="AB11" s="111"/>
    </row>
    <row r="12" spans="1:28" ht="15" customHeight="1">
      <c r="A12" s="111"/>
      <c r="B12" s="122" t="s">
        <v>104</v>
      </c>
      <c r="C12" s="123" t="s">
        <v>17</v>
      </c>
      <c r="D12" s="123" t="s">
        <v>17</v>
      </c>
      <c r="E12" s="123" t="s">
        <v>105</v>
      </c>
      <c r="F12" s="124" t="s">
        <v>95</v>
      </c>
      <c r="G12" s="124" t="s">
        <v>9</v>
      </c>
      <c r="H12" s="124" t="s">
        <v>55</v>
      </c>
      <c r="I12" s="111"/>
      <c r="J12" s="111"/>
      <c r="K12" s="111"/>
      <c r="L12" s="111"/>
      <c r="M12" s="111"/>
      <c r="N12" s="111"/>
      <c r="O12" s="111"/>
      <c r="P12" s="111"/>
      <c r="Q12" s="111"/>
      <c r="R12" s="111"/>
      <c r="S12" s="111"/>
      <c r="T12" s="111"/>
      <c r="U12" s="111"/>
      <c r="V12" s="111"/>
      <c r="W12" s="111"/>
      <c r="X12" s="111"/>
      <c r="Y12" s="111"/>
      <c r="Z12" s="111"/>
      <c r="AA12" s="111"/>
      <c r="AB12" s="111"/>
    </row>
    <row r="13" spans="1:28" ht="15" customHeight="1">
      <c r="A13" s="111"/>
      <c r="B13" s="122" t="s">
        <v>106</v>
      </c>
      <c r="C13" s="123" t="s">
        <v>16</v>
      </c>
      <c r="D13" s="123" t="s">
        <v>16</v>
      </c>
      <c r="E13" s="123" t="s">
        <v>107</v>
      </c>
      <c r="F13" s="124" t="s">
        <v>95</v>
      </c>
      <c r="G13" s="124" t="s">
        <v>9</v>
      </c>
      <c r="H13" s="124" t="s">
        <v>55</v>
      </c>
      <c r="I13" s="111"/>
      <c r="J13" s="111"/>
      <c r="K13" s="111"/>
      <c r="L13" s="111"/>
      <c r="M13" s="111"/>
      <c r="N13" s="111"/>
      <c r="O13" s="111"/>
      <c r="P13" s="111"/>
      <c r="Q13" s="111"/>
      <c r="R13" s="111"/>
      <c r="S13" s="111"/>
      <c r="T13" s="111"/>
      <c r="U13" s="111"/>
      <c r="V13" s="111"/>
      <c r="W13" s="111"/>
      <c r="X13" s="111"/>
      <c r="Y13" s="111"/>
      <c r="Z13" s="111"/>
      <c r="AA13" s="111"/>
      <c r="AB13" s="111"/>
    </row>
    <row r="14" spans="1:28" ht="15" customHeight="1">
      <c r="A14" s="111"/>
      <c r="B14" s="122">
        <v>11574</v>
      </c>
      <c r="C14" s="123" t="s">
        <v>15</v>
      </c>
      <c r="D14" s="123" t="s">
        <v>15</v>
      </c>
      <c r="E14" s="123"/>
      <c r="F14" s="124" t="s">
        <v>108</v>
      </c>
      <c r="G14" s="124" t="s">
        <v>7</v>
      </c>
      <c r="H14" s="124" t="s">
        <v>99</v>
      </c>
      <c r="I14" s="111"/>
      <c r="J14" s="111"/>
      <c r="K14" s="111"/>
      <c r="L14" s="111"/>
      <c r="M14" s="111"/>
      <c r="N14" s="111"/>
      <c r="O14" s="111"/>
      <c r="P14" s="111"/>
      <c r="Q14" s="111"/>
      <c r="R14" s="111"/>
      <c r="S14" s="111"/>
      <c r="T14" s="111"/>
      <c r="U14" s="111"/>
      <c r="V14" s="111"/>
      <c r="W14" s="111"/>
      <c r="X14" s="111"/>
      <c r="Y14" s="111"/>
      <c r="Z14" s="111"/>
      <c r="AA14" s="111"/>
      <c r="AB14" s="111"/>
    </row>
    <row r="15" spans="1:28" ht="15" customHeight="1">
      <c r="A15" s="111"/>
      <c r="B15" s="125"/>
      <c r="C15" s="108"/>
      <c r="D15" s="108"/>
      <c r="E15" s="108"/>
      <c r="F15" s="40"/>
      <c r="G15" s="40"/>
      <c r="H15" s="126"/>
      <c r="I15" s="111"/>
      <c r="J15" s="111"/>
      <c r="K15" s="111"/>
      <c r="L15" s="111"/>
      <c r="M15" s="111"/>
      <c r="N15" s="111"/>
      <c r="O15" s="111"/>
      <c r="P15" s="111"/>
      <c r="Q15" s="111"/>
      <c r="R15" s="111"/>
      <c r="S15" s="111"/>
      <c r="T15" s="111"/>
      <c r="U15" s="111"/>
      <c r="V15" s="111"/>
      <c r="W15" s="111"/>
      <c r="X15" s="111"/>
      <c r="Y15" s="111"/>
      <c r="Z15" s="111"/>
      <c r="AA15" s="111"/>
      <c r="AB15" s="111"/>
    </row>
    <row r="16" spans="1:28" ht="15" customHeight="1">
      <c r="A16" s="111"/>
      <c r="B16" s="125"/>
      <c r="C16" s="108"/>
      <c r="D16" s="108"/>
      <c r="E16" s="108"/>
      <c r="F16" s="40"/>
      <c r="G16" s="40"/>
      <c r="H16" s="126"/>
      <c r="I16" s="111"/>
      <c r="J16" s="111"/>
      <c r="K16" s="111"/>
      <c r="L16" s="111"/>
      <c r="M16" s="111"/>
      <c r="N16" s="111"/>
      <c r="O16" s="111"/>
      <c r="P16" s="111"/>
      <c r="Q16" s="111"/>
      <c r="R16" s="111"/>
      <c r="S16" s="111"/>
      <c r="T16" s="111"/>
      <c r="U16" s="111"/>
      <c r="V16" s="111"/>
      <c r="W16" s="111"/>
      <c r="X16" s="111"/>
      <c r="Y16" s="111"/>
      <c r="Z16" s="111"/>
      <c r="AA16" s="111"/>
      <c r="AB16" s="111"/>
    </row>
    <row r="17" spans="1:28" ht="15" customHeight="1">
      <c r="A17" s="111"/>
      <c r="B17" s="125"/>
      <c r="C17" s="108"/>
      <c r="D17" s="108"/>
      <c r="E17" s="108"/>
      <c r="F17" s="40"/>
      <c r="G17" s="40"/>
      <c r="H17" s="126"/>
      <c r="I17" s="111"/>
      <c r="J17" s="111"/>
      <c r="K17" s="111"/>
      <c r="L17" s="111"/>
      <c r="M17" s="111"/>
      <c r="N17" s="111"/>
      <c r="O17" s="111"/>
      <c r="P17" s="111"/>
      <c r="Q17" s="111"/>
      <c r="R17" s="111"/>
      <c r="S17" s="111"/>
      <c r="T17" s="111"/>
      <c r="U17" s="111"/>
      <c r="V17" s="111"/>
      <c r="W17" s="111"/>
      <c r="X17" s="111"/>
      <c r="Y17" s="111"/>
      <c r="Z17" s="111"/>
      <c r="AA17" s="111"/>
      <c r="AB17" s="111"/>
    </row>
    <row r="18" spans="1:28" ht="15" customHeight="1">
      <c r="A18" s="111"/>
      <c r="B18" s="125"/>
      <c r="C18" s="108"/>
      <c r="D18" s="108"/>
      <c r="E18" s="108"/>
      <c r="F18" s="40"/>
      <c r="G18" s="40"/>
      <c r="H18" s="126"/>
      <c r="I18" s="111"/>
      <c r="J18" s="111"/>
      <c r="K18" s="111"/>
      <c r="L18" s="111"/>
      <c r="M18" s="111"/>
      <c r="N18" s="111"/>
      <c r="O18" s="111"/>
      <c r="P18" s="111"/>
      <c r="Q18" s="111"/>
      <c r="R18" s="111"/>
      <c r="S18" s="111"/>
      <c r="T18" s="111"/>
      <c r="U18" s="111"/>
      <c r="V18" s="111"/>
      <c r="W18" s="111"/>
      <c r="X18" s="111"/>
      <c r="Y18" s="111"/>
      <c r="Z18" s="111"/>
      <c r="AA18" s="111"/>
      <c r="AB18" s="111"/>
    </row>
    <row r="19" spans="1:28" ht="15" customHeight="1">
      <c r="A19" s="111"/>
      <c r="B19" s="125"/>
      <c r="C19" s="108"/>
      <c r="D19" s="108"/>
      <c r="E19" s="108"/>
      <c r="F19" s="40"/>
      <c r="G19" s="40"/>
      <c r="H19" s="126"/>
      <c r="I19" s="111"/>
      <c r="J19" s="111"/>
      <c r="K19" s="111"/>
      <c r="L19" s="111"/>
      <c r="M19" s="111"/>
      <c r="N19" s="111"/>
      <c r="O19" s="111"/>
      <c r="P19" s="111"/>
      <c r="Q19" s="111"/>
      <c r="R19" s="111"/>
      <c r="S19" s="111"/>
      <c r="T19" s="111"/>
      <c r="U19" s="111"/>
      <c r="V19" s="111"/>
      <c r="W19" s="111"/>
      <c r="X19" s="111"/>
      <c r="Y19" s="111"/>
      <c r="Z19" s="111"/>
      <c r="AA19" s="111"/>
      <c r="AB19" s="111"/>
    </row>
    <row r="20" spans="1:28" ht="15" customHeight="1">
      <c r="A20" s="111"/>
      <c r="B20" s="125"/>
      <c r="C20" s="108"/>
      <c r="D20" s="108"/>
      <c r="E20" s="108"/>
      <c r="F20" s="40"/>
      <c r="G20" s="40"/>
      <c r="H20" s="126"/>
      <c r="I20" s="111"/>
      <c r="J20" s="111"/>
      <c r="K20" s="111"/>
      <c r="L20" s="111"/>
      <c r="M20" s="111"/>
      <c r="N20" s="111"/>
      <c r="O20" s="111"/>
      <c r="P20" s="111"/>
      <c r="Q20" s="111"/>
      <c r="R20" s="111"/>
      <c r="S20" s="111"/>
      <c r="T20" s="111"/>
      <c r="U20" s="111"/>
      <c r="V20" s="111"/>
      <c r="W20" s="111"/>
      <c r="X20" s="111"/>
      <c r="Y20" s="111"/>
      <c r="Z20" s="111"/>
      <c r="AA20" s="111"/>
      <c r="AB20" s="111"/>
    </row>
    <row r="21" spans="1:28" ht="15" customHeight="1">
      <c r="A21" s="111"/>
      <c r="B21" s="125"/>
      <c r="C21" s="108"/>
      <c r="D21" s="108"/>
      <c r="E21" s="108"/>
      <c r="F21" s="40"/>
      <c r="G21" s="40"/>
      <c r="H21" s="126"/>
      <c r="I21" s="111"/>
      <c r="J21" s="111"/>
      <c r="K21" s="111"/>
      <c r="L21" s="111"/>
      <c r="M21" s="111"/>
      <c r="N21" s="111"/>
      <c r="O21" s="111"/>
      <c r="P21" s="111"/>
      <c r="Q21" s="111"/>
      <c r="R21" s="111"/>
      <c r="S21" s="111"/>
      <c r="T21" s="111"/>
      <c r="U21" s="111"/>
      <c r="V21" s="111"/>
      <c r="W21" s="111"/>
      <c r="X21" s="111"/>
      <c r="Y21" s="111"/>
      <c r="Z21" s="111"/>
      <c r="AA21" s="111"/>
      <c r="AB21" s="111"/>
    </row>
    <row r="22" spans="1:28" ht="15" customHeight="1">
      <c r="A22" s="111"/>
      <c r="B22" s="125"/>
      <c r="C22" s="108"/>
      <c r="D22" s="108"/>
      <c r="E22" s="108"/>
      <c r="F22" s="40"/>
      <c r="G22" s="40"/>
      <c r="H22" s="126"/>
      <c r="I22" s="111"/>
      <c r="J22" s="111"/>
      <c r="K22" s="111"/>
      <c r="L22" s="111"/>
      <c r="M22" s="111"/>
      <c r="N22" s="111"/>
      <c r="O22" s="111"/>
      <c r="P22" s="111"/>
      <c r="Q22" s="111"/>
      <c r="R22" s="111"/>
      <c r="S22" s="111"/>
      <c r="T22" s="111"/>
      <c r="U22" s="111"/>
      <c r="V22" s="111"/>
      <c r="W22" s="111"/>
      <c r="X22" s="111"/>
      <c r="Y22" s="111"/>
      <c r="Z22" s="111"/>
      <c r="AA22" s="111"/>
      <c r="AB22" s="111"/>
    </row>
    <row r="23" spans="1:28" ht="15" customHeight="1">
      <c r="A23" s="111"/>
      <c r="B23" s="125"/>
      <c r="C23" s="108"/>
      <c r="D23" s="108"/>
      <c r="E23" s="108"/>
      <c r="F23" s="40"/>
      <c r="G23" s="40"/>
      <c r="H23" s="126"/>
      <c r="I23" s="111"/>
      <c r="J23" s="111"/>
      <c r="K23" s="111"/>
      <c r="L23" s="111"/>
      <c r="M23" s="111"/>
      <c r="N23" s="111"/>
      <c r="O23" s="111"/>
      <c r="P23" s="111"/>
      <c r="Q23" s="111"/>
      <c r="R23" s="111"/>
      <c r="S23" s="111"/>
      <c r="T23" s="111"/>
      <c r="U23" s="111"/>
      <c r="V23" s="111"/>
      <c r="W23" s="111"/>
      <c r="X23" s="111"/>
      <c r="Y23" s="111"/>
      <c r="Z23" s="111"/>
      <c r="AA23" s="111"/>
      <c r="AB23" s="111"/>
    </row>
    <row r="24" spans="1:28" ht="15" customHeight="1">
      <c r="A24" s="111"/>
      <c r="B24" s="125"/>
      <c r="C24" s="108"/>
      <c r="D24" s="108"/>
      <c r="E24" s="108"/>
      <c r="F24" s="40"/>
      <c r="G24" s="40"/>
      <c r="H24" s="126"/>
      <c r="I24" s="127"/>
      <c r="J24" s="111"/>
      <c r="K24" s="111"/>
      <c r="L24" s="111"/>
      <c r="M24" s="111"/>
      <c r="N24" s="111"/>
      <c r="O24" s="111"/>
      <c r="P24" s="111"/>
      <c r="Q24" s="111"/>
      <c r="R24" s="111"/>
      <c r="S24" s="111"/>
      <c r="T24" s="111"/>
      <c r="U24" s="111"/>
      <c r="V24" s="111"/>
      <c r="W24" s="111"/>
      <c r="X24" s="111"/>
      <c r="Y24" s="111"/>
      <c r="Z24" s="111"/>
      <c r="AA24" s="111"/>
      <c r="AB24" s="111"/>
    </row>
    <row r="25" spans="1:28" ht="15" customHeight="1">
      <c r="A25" s="111"/>
      <c r="B25" s="125"/>
      <c r="C25" s="108"/>
      <c r="D25" s="108"/>
      <c r="E25" s="108"/>
      <c r="F25" s="40"/>
      <c r="G25" s="40"/>
      <c r="H25" s="126"/>
      <c r="I25" s="127"/>
      <c r="J25" s="111"/>
      <c r="K25" s="111"/>
      <c r="L25" s="111"/>
      <c r="M25" s="111"/>
      <c r="N25" s="111"/>
      <c r="O25" s="111"/>
      <c r="P25" s="111"/>
      <c r="Q25" s="111"/>
      <c r="R25" s="111"/>
      <c r="S25" s="111"/>
      <c r="T25" s="111"/>
      <c r="U25" s="111"/>
      <c r="V25" s="111"/>
      <c r="W25" s="111"/>
      <c r="X25" s="111"/>
      <c r="Y25" s="111"/>
      <c r="Z25" s="111"/>
      <c r="AA25" s="111"/>
      <c r="AB25" s="111"/>
    </row>
    <row r="26" spans="1:28" ht="15" customHeight="1">
      <c r="A26" s="111"/>
      <c r="B26" s="125"/>
      <c r="C26" s="108"/>
      <c r="D26" s="108"/>
      <c r="E26" s="108"/>
      <c r="F26" s="40"/>
      <c r="G26" s="40"/>
      <c r="H26" s="126"/>
      <c r="I26" s="127"/>
      <c r="J26" s="111"/>
      <c r="K26" s="111"/>
      <c r="L26" s="111"/>
      <c r="M26" s="111"/>
      <c r="N26" s="111"/>
      <c r="O26" s="111"/>
      <c r="P26" s="111"/>
      <c r="Q26" s="111"/>
      <c r="R26" s="111"/>
      <c r="S26" s="111"/>
      <c r="T26" s="111"/>
      <c r="U26" s="111"/>
      <c r="V26" s="111"/>
      <c r="W26" s="111"/>
      <c r="X26" s="111"/>
      <c r="Y26" s="111"/>
      <c r="Z26" s="111"/>
      <c r="AA26" s="111"/>
      <c r="AB26" s="111"/>
    </row>
    <row r="27" spans="1:28" ht="15" customHeight="1">
      <c r="A27" s="111"/>
      <c r="B27" s="125"/>
      <c r="C27" s="108"/>
      <c r="D27" s="108"/>
      <c r="E27" s="108"/>
      <c r="F27" s="40"/>
      <c r="G27" s="40"/>
      <c r="H27" s="126"/>
      <c r="I27" s="127"/>
      <c r="J27" s="111"/>
      <c r="K27" s="111"/>
      <c r="L27" s="111"/>
      <c r="M27" s="111"/>
      <c r="N27" s="111"/>
      <c r="O27" s="111"/>
      <c r="P27" s="111"/>
      <c r="Q27" s="111"/>
      <c r="R27" s="111"/>
      <c r="S27" s="111"/>
      <c r="T27" s="111"/>
      <c r="U27" s="111"/>
      <c r="V27" s="111"/>
      <c r="W27" s="111"/>
      <c r="X27" s="111"/>
      <c r="Y27" s="111"/>
      <c r="Z27" s="111"/>
      <c r="AA27" s="111"/>
      <c r="AB27" s="111"/>
    </row>
    <row r="28" spans="1:28" ht="15" customHeight="1">
      <c r="A28" s="111"/>
      <c r="B28" s="125"/>
      <c r="C28" s="108"/>
      <c r="D28" s="108"/>
      <c r="E28" s="108"/>
      <c r="F28" s="40"/>
      <c r="G28" s="40"/>
      <c r="H28" s="126"/>
      <c r="I28" s="111"/>
      <c r="J28" s="111"/>
      <c r="K28" s="111"/>
      <c r="L28" s="111"/>
      <c r="M28" s="111"/>
      <c r="N28" s="111"/>
      <c r="O28" s="111"/>
      <c r="P28" s="111"/>
      <c r="Q28" s="111"/>
      <c r="R28" s="111"/>
      <c r="S28" s="111"/>
      <c r="T28" s="111"/>
      <c r="U28" s="111"/>
      <c r="V28" s="111"/>
      <c r="W28" s="111"/>
      <c r="X28" s="111"/>
      <c r="Y28" s="111"/>
      <c r="Z28" s="111"/>
      <c r="AA28" s="111"/>
      <c r="AB28" s="111"/>
    </row>
    <row r="29" spans="1:28" ht="15" customHeight="1">
      <c r="A29" s="111"/>
      <c r="B29" s="125"/>
      <c r="C29" s="108"/>
      <c r="D29" s="108"/>
      <c r="E29" s="108"/>
      <c r="F29" s="40"/>
      <c r="G29" s="40"/>
      <c r="H29" s="126"/>
      <c r="I29" s="111"/>
      <c r="J29" s="111"/>
      <c r="K29" s="111"/>
      <c r="L29" s="111"/>
      <c r="M29" s="111"/>
      <c r="N29" s="111"/>
      <c r="O29" s="111"/>
      <c r="P29" s="111"/>
      <c r="Q29" s="111"/>
      <c r="R29" s="111"/>
      <c r="S29" s="111"/>
      <c r="T29" s="111"/>
      <c r="U29" s="111"/>
      <c r="V29" s="111"/>
      <c r="W29" s="111"/>
      <c r="X29" s="111"/>
      <c r="Y29" s="111"/>
      <c r="Z29" s="111"/>
      <c r="AA29" s="111"/>
      <c r="AB29" s="111"/>
    </row>
    <row r="30" spans="1:28" ht="15" customHeight="1">
      <c r="A30" s="111"/>
      <c r="B30" s="125"/>
      <c r="C30" s="108"/>
      <c r="D30" s="108"/>
      <c r="E30" s="108"/>
      <c r="F30" s="40"/>
      <c r="G30" s="40"/>
      <c r="H30" s="126"/>
      <c r="I30" s="111"/>
      <c r="J30" s="111"/>
      <c r="K30" s="111"/>
      <c r="L30" s="111"/>
      <c r="M30" s="111"/>
      <c r="N30" s="111"/>
      <c r="O30" s="111"/>
      <c r="P30" s="111"/>
      <c r="Q30" s="111"/>
      <c r="R30" s="111"/>
      <c r="S30" s="111"/>
      <c r="T30" s="111"/>
      <c r="U30" s="111"/>
      <c r="V30" s="111"/>
      <c r="W30" s="111"/>
      <c r="X30" s="111"/>
      <c r="Y30" s="111"/>
      <c r="Z30" s="111"/>
      <c r="AA30" s="111"/>
      <c r="AB30" s="111"/>
    </row>
    <row r="31" spans="1:28" ht="15" customHeight="1">
      <c r="A31" s="111"/>
      <c r="B31" s="125"/>
      <c r="C31" s="108"/>
      <c r="D31" s="108"/>
      <c r="E31" s="108"/>
      <c r="F31" s="40"/>
      <c r="G31" s="40"/>
      <c r="H31" s="126"/>
      <c r="I31" s="111"/>
      <c r="J31" s="111"/>
      <c r="K31" s="111"/>
      <c r="L31" s="111"/>
      <c r="M31" s="111"/>
      <c r="N31" s="111"/>
      <c r="O31" s="111"/>
      <c r="P31" s="111"/>
      <c r="Q31" s="111"/>
      <c r="R31" s="111"/>
      <c r="S31" s="111"/>
      <c r="T31" s="111"/>
      <c r="U31" s="111"/>
      <c r="V31" s="111"/>
      <c r="W31" s="111"/>
      <c r="X31" s="111"/>
      <c r="Y31" s="111"/>
      <c r="Z31" s="111"/>
      <c r="AA31" s="111"/>
      <c r="AB31" s="111"/>
    </row>
    <row r="32" spans="1:28" ht="15" customHeight="1">
      <c r="A32" s="111"/>
      <c r="B32" s="125"/>
      <c r="C32" s="108"/>
      <c r="D32" s="108"/>
      <c r="E32" s="108"/>
      <c r="F32" s="40"/>
      <c r="G32" s="40"/>
      <c r="H32" s="126"/>
      <c r="I32" s="111"/>
      <c r="J32" s="111"/>
      <c r="K32" s="111"/>
      <c r="L32" s="111"/>
      <c r="M32" s="111"/>
      <c r="N32" s="111"/>
      <c r="O32" s="111"/>
      <c r="P32" s="111"/>
      <c r="Q32" s="111"/>
      <c r="R32" s="111"/>
      <c r="S32" s="111"/>
      <c r="T32" s="111"/>
      <c r="U32" s="111"/>
      <c r="V32" s="111"/>
      <c r="W32" s="111"/>
      <c r="X32" s="111"/>
      <c r="Y32" s="111"/>
      <c r="Z32" s="111"/>
      <c r="AA32" s="111"/>
      <c r="AB32" s="111"/>
    </row>
    <row r="33" spans="1:28" ht="15" customHeight="1">
      <c r="A33" s="111"/>
      <c r="B33" s="125"/>
      <c r="C33" s="108"/>
      <c r="D33" s="108"/>
      <c r="E33" s="108"/>
      <c r="F33" s="40"/>
      <c r="G33" s="40"/>
      <c r="H33" s="126"/>
      <c r="I33" s="111"/>
      <c r="J33" s="111"/>
      <c r="K33" s="111"/>
      <c r="L33" s="111"/>
      <c r="M33" s="111"/>
      <c r="N33" s="111"/>
      <c r="O33" s="111"/>
      <c r="P33" s="111"/>
      <c r="Q33" s="111"/>
      <c r="R33" s="111"/>
      <c r="S33" s="111"/>
      <c r="T33" s="111"/>
      <c r="U33" s="111"/>
      <c r="V33" s="111"/>
      <c r="W33" s="111"/>
      <c r="X33" s="111"/>
      <c r="Y33" s="111"/>
      <c r="Z33" s="111"/>
      <c r="AA33" s="111"/>
      <c r="AB33" s="111"/>
    </row>
    <row r="34" spans="1:28" ht="15" customHeight="1">
      <c r="A34" s="111"/>
      <c r="B34" s="125"/>
      <c r="C34" s="108"/>
      <c r="D34" s="108"/>
      <c r="E34" s="108"/>
      <c r="F34" s="40"/>
      <c r="G34" s="40"/>
      <c r="H34" s="126"/>
      <c r="I34" s="111"/>
      <c r="J34" s="111"/>
      <c r="K34" s="111"/>
      <c r="L34" s="111"/>
      <c r="M34" s="111"/>
      <c r="N34" s="111"/>
      <c r="O34" s="111"/>
      <c r="P34" s="111"/>
      <c r="Q34" s="111"/>
      <c r="R34" s="111"/>
      <c r="S34" s="111"/>
      <c r="T34" s="111"/>
      <c r="U34" s="111"/>
      <c r="V34" s="111"/>
      <c r="W34" s="111"/>
      <c r="X34" s="111"/>
      <c r="Y34" s="111"/>
      <c r="Z34" s="111"/>
      <c r="AA34" s="111"/>
      <c r="AB34" s="111"/>
    </row>
    <row r="35" spans="1:28" ht="15" customHeight="1">
      <c r="A35" s="111"/>
      <c r="B35" s="125"/>
      <c r="C35" s="108"/>
      <c r="D35" s="108"/>
      <c r="E35" s="108"/>
      <c r="F35" s="40"/>
      <c r="G35" s="40"/>
      <c r="H35" s="126"/>
      <c r="I35" s="111"/>
      <c r="J35" s="111"/>
      <c r="K35" s="111"/>
      <c r="L35" s="111"/>
      <c r="M35" s="111"/>
      <c r="N35" s="111"/>
      <c r="O35" s="111"/>
      <c r="P35" s="111"/>
      <c r="Q35" s="111"/>
      <c r="R35" s="111"/>
      <c r="S35" s="111"/>
      <c r="T35" s="111"/>
      <c r="U35" s="111"/>
      <c r="V35" s="111"/>
      <c r="W35" s="111"/>
      <c r="X35" s="111"/>
      <c r="Y35" s="111"/>
      <c r="Z35" s="111"/>
      <c r="AA35" s="111"/>
      <c r="AB35" s="111"/>
    </row>
    <row r="36" spans="1:28" ht="15" customHeight="1">
      <c r="A36" s="111"/>
      <c r="B36" s="125"/>
      <c r="C36" s="108"/>
      <c r="D36" s="108"/>
      <c r="E36" s="108"/>
      <c r="F36" s="40"/>
      <c r="G36" s="40"/>
      <c r="H36" s="126"/>
      <c r="I36" s="111"/>
      <c r="J36" s="111"/>
      <c r="K36" s="111"/>
      <c r="L36" s="111"/>
      <c r="M36" s="111"/>
      <c r="N36" s="111"/>
      <c r="O36" s="111"/>
      <c r="P36" s="111"/>
      <c r="Q36" s="111"/>
      <c r="R36" s="111"/>
      <c r="S36" s="111"/>
      <c r="T36" s="111"/>
      <c r="U36" s="111"/>
      <c r="V36" s="111"/>
      <c r="W36" s="111"/>
      <c r="X36" s="111"/>
      <c r="Y36" s="111"/>
      <c r="Z36" s="111"/>
      <c r="AA36" s="111"/>
      <c r="AB36" s="111"/>
    </row>
    <row r="37" spans="1:28" ht="15" customHeight="1">
      <c r="A37" s="111"/>
      <c r="B37" s="125"/>
      <c r="C37" s="108"/>
      <c r="D37" s="108"/>
      <c r="E37" s="108"/>
      <c r="F37" s="40"/>
      <c r="G37" s="40"/>
      <c r="H37" s="126"/>
      <c r="I37" s="111"/>
      <c r="J37" s="111"/>
      <c r="K37" s="111"/>
      <c r="L37" s="111"/>
      <c r="M37" s="111"/>
      <c r="N37" s="111"/>
      <c r="O37" s="111"/>
      <c r="P37" s="111"/>
      <c r="Q37" s="111"/>
      <c r="R37" s="111"/>
      <c r="S37" s="111"/>
      <c r="T37" s="111"/>
      <c r="U37" s="111"/>
      <c r="V37" s="111"/>
      <c r="W37" s="111"/>
      <c r="X37" s="111"/>
      <c r="Y37" s="111"/>
      <c r="Z37" s="111"/>
      <c r="AA37" s="111"/>
      <c r="AB37" s="111"/>
    </row>
    <row r="38" spans="1:28" ht="15" customHeight="1">
      <c r="A38" s="111"/>
      <c r="B38" s="125"/>
      <c r="C38" s="108"/>
      <c r="D38" s="108"/>
      <c r="E38" s="108"/>
      <c r="F38" s="40"/>
      <c r="G38" s="40"/>
      <c r="H38" s="126"/>
      <c r="I38" s="111"/>
      <c r="J38" s="111"/>
      <c r="K38" s="111"/>
      <c r="L38" s="111"/>
      <c r="M38" s="111"/>
      <c r="N38" s="111"/>
      <c r="O38" s="111"/>
      <c r="P38" s="111"/>
      <c r="Q38" s="111"/>
      <c r="R38" s="111"/>
      <c r="S38" s="111"/>
      <c r="T38" s="111"/>
      <c r="U38" s="111"/>
      <c r="V38" s="111"/>
      <c r="W38" s="111"/>
      <c r="X38" s="111"/>
      <c r="Y38" s="111"/>
      <c r="Z38" s="111"/>
      <c r="AA38" s="111"/>
      <c r="AB38" s="111"/>
    </row>
    <row r="39" spans="1:28" ht="15" customHeight="1">
      <c r="A39" s="111"/>
      <c r="B39" s="125"/>
      <c r="C39" s="108"/>
      <c r="D39" s="108"/>
      <c r="E39" s="108"/>
      <c r="F39" s="40"/>
      <c r="G39" s="40"/>
      <c r="H39" s="126"/>
      <c r="I39" s="111"/>
      <c r="J39" s="111"/>
      <c r="K39" s="111"/>
      <c r="L39" s="111"/>
      <c r="M39" s="111"/>
      <c r="N39" s="111"/>
      <c r="O39" s="111"/>
      <c r="P39" s="111"/>
      <c r="Q39" s="111"/>
      <c r="R39" s="111"/>
      <c r="S39" s="111"/>
      <c r="T39" s="111"/>
      <c r="U39" s="111"/>
      <c r="V39" s="111"/>
      <c r="W39" s="111"/>
      <c r="X39" s="111"/>
      <c r="Y39" s="111"/>
      <c r="Z39" s="111"/>
      <c r="AA39" s="111"/>
      <c r="AB39" s="111"/>
    </row>
    <row r="40" spans="1:28" ht="15" customHeight="1">
      <c r="A40" s="111"/>
      <c r="B40" s="125"/>
      <c r="C40" s="108"/>
      <c r="D40" s="108"/>
      <c r="E40" s="108"/>
      <c r="F40" s="40"/>
      <c r="G40" s="40"/>
      <c r="H40" s="126"/>
      <c r="I40" s="111"/>
      <c r="J40" s="111"/>
      <c r="K40" s="111"/>
      <c r="L40" s="111"/>
      <c r="M40" s="111"/>
      <c r="N40" s="111"/>
      <c r="O40" s="111"/>
      <c r="P40" s="111"/>
      <c r="Q40" s="111"/>
      <c r="R40" s="111"/>
      <c r="S40" s="111"/>
      <c r="T40" s="111"/>
      <c r="U40" s="111"/>
      <c r="V40" s="111"/>
      <c r="W40" s="111"/>
      <c r="X40" s="111"/>
      <c r="Y40" s="111"/>
      <c r="Z40" s="111"/>
      <c r="AA40" s="111"/>
      <c r="AB40" s="111"/>
    </row>
    <row r="41" spans="1:28" ht="15" customHeight="1">
      <c r="A41" s="111"/>
      <c r="B41" s="125"/>
      <c r="C41" s="108"/>
      <c r="D41" s="108"/>
      <c r="E41" s="108"/>
      <c r="F41" s="40"/>
      <c r="G41" s="40"/>
      <c r="H41" s="126"/>
      <c r="I41" s="111"/>
      <c r="J41" s="111"/>
      <c r="K41" s="111"/>
      <c r="L41" s="111"/>
      <c r="M41" s="111"/>
      <c r="N41" s="111"/>
      <c r="O41" s="111"/>
      <c r="P41" s="111"/>
      <c r="Q41" s="111"/>
      <c r="R41" s="111"/>
      <c r="S41" s="111"/>
      <c r="T41" s="111"/>
      <c r="U41" s="111"/>
      <c r="V41" s="111"/>
      <c r="W41" s="111"/>
      <c r="X41" s="111"/>
      <c r="Y41" s="111"/>
      <c r="Z41" s="111"/>
      <c r="AA41" s="111"/>
      <c r="AB41" s="111"/>
    </row>
    <row r="42" spans="1:28" ht="15" customHeight="1">
      <c r="A42" s="111"/>
      <c r="B42" s="125"/>
      <c r="C42" s="108"/>
      <c r="D42" s="108"/>
      <c r="E42" s="108"/>
      <c r="F42" s="40"/>
      <c r="G42" s="40"/>
      <c r="H42" s="126"/>
      <c r="I42" s="128"/>
      <c r="J42" s="111"/>
      <c r="K42" s="111"/>
      <c r="L42" s="111"/>
      <c r="M42" s="111"/>
      <c r="N42" s="111"/>
      <c r="O42" s="111"/>
      <c r="P42" s="111"/>
      <c r="Q42" s="111"/>
      <c r="R42" s="111"/>
      <c r="S42" s="111"/>
      <c r="T42" s="111"/>
      <c r="U42" s="111"/>
      <c r="V42" s="111"/>
      <c r="W42" s="111"/>
      <c r="X42" s="111"/>
      <c r="Y42" s="111"/>
      <c r="Z42" s="111"/>
      <c r="AA42" s="111"/>
      <c r="AB42" s="111"/>
    </row>
    <row r="43" spans="1:28" ht="15" customHeight="1">
      <c r="A43" s="111"/>
      <c r="B43" s="125"/>
      <c r="C43" s="108"/>
      <c r="D43" s="108"/>
      <c r="E43" s="108"/>
      <c r="F43" s="40"/>
      <c r="G43" s="40"/>
      <c r="H43" s="126"/>
      <c r="I43" s="111"/>
      <c r="J43" s="111"/>
      <c r="K43" s="111"/>
      <c r="L43" s="111"/>
      <c r="M43" s="111"/>
      <c r="N43" s="111"/>
      <c r="O43" s="111"/>
      <c r="P43" s="111"/>
      <c r="Q43" s="111"/>
      <c r="R43" s="111"/>
      <c r="S43" s="111"/>
      <c r="T43" s="111"/>
      <c r="U43" s="111"/>
      <c r="V43" s="111"/>
      <c r="W43" s="111"/>
      <c r="X43" s="111"/>
      <c r="Y43" s="111"/>
      <c r="Z43" s="111"/>
      <c r="AA43" s="111"/>
      <c r="AB43" s="111"/>
    </row>
    <row r="44" spans="1:28" ht="15" customHeight="1">
      <c r="A44" s="111"/>
      <c r="B44" s="125"/>
      <c r="C44" s="108"/>
      <c r="D44" s="108"/>
      <c r="E44" s="108"/>
      <c r="F44" s="40"/>
      <c r="G44" s="40"/>
      <c r="H44" s="126"/>
      <c r="I44" s="111"/>
      <c r="J44" s="111"/>
      <c r="K44" s="111"/>
      <c r="L44" s="111"/>
      <c r="M44" s="111"/>
      <c r="N44" s="111"/>
      <c r="O44" s="111"/>
      <c r="P44" s="111"/>
      <c r="Q44" s="111"/>
      <c r="R44" s="111"/>
      <c r="S44" s="111"/>
      <c r="T44" s="111"/>
      <c r="U44" s="111"/>
      <c r="V44" s="111"/>
      <c r="W44" s="111"/>
      <c r="X44" s="111"/>
      <c r="Y44" s="111"/>
      <c r="Z44" s="111"/>
      <c r="AA44" s="111"/>
      <c r="AB44" s="111"/>
    </row>
    <row r="45" spans="1:28" ht="15" customHeight="1">
      <c r="A45" s="111"/>
      <c r="B45" s="125"/>
      <c r="C45" s="108"/>
      <c r="D45" s="108"/>
      <c r="E45" s="108"/>
      <c r="F45" s="40"/>
      <c r="G45" s="40"/>
      <c r="H45" s="126"/>
      <c r="I45" s="111"/>
      <c r="J45" s="111"/>
      <c r="K45" s="111"/>
      <c r="L45" s="111"/>
      <c r="M45" s="111"/>
      <c r="N45" s="111"/>
      <c r="O45" s="111"/>
      <c r="P45" s="111"/>
      <c r="Q45" s="111"/>
      <c r="R45" s="111"/>
      <c r="S45" s="111"/>
      <c r="T45" s="111"/>
      <c r="U45" s="111"/>
      <c r="V45" s="111"/>
      <c r="W45" s="111"/>
      <c r="X45" s="111"/>
      <c r="Y45" s="111"/>
      <c r="Z45" s="111"/>
      <c r="AA45" s="111"/>
      <c r="AB45" s="111"/>
    </row>
    <row r="46" spans="1:28" ht="15" customHeight="1">
      <c r="A46" s="111"/>
      <c r="B46" s="125"/>
      <c r="C46" s="108"/>
      <c r="D46" s="108"/>
      <c r="E46" s="108"/>
      <c r="F46" s="40"/>
      <c r="G46" s="40"/>
      <c r="H46" s="126"/>
      <c r="I46" s="111"/>
      <c r="J46" s="111"/>
      <c r="K46" s="111"/>
      <c r="L46" s="111"/>
      <c r="M46" s="111"/>
      <c r="N46" s="111"/>
      <c r="O46" s="111"/>
      <c r="P46" s="111"/>
      <c r="Q46" s="111"/>
      <c r="R46" s="111"/>
      <c r="S46" s="111"/>
      <c r="T46" s="111"/>
      <c r="U46" s="111"/>
      <c r="V46" s="111"/>
      <c r="W46" s="111"/>
      <c r="X46" s="111"/>
      <c r="Y46" s="111"/>
      <c r="Z46" s="111"/>
      <c r="AA46" s="111"/>
      <c r="AB46" s="111"/>
    </row>
    <row r="47" spans="1:28" ht="15" customHeight="1">
      <c r="A47" s="111"/>
      <c r="B47" s="125"/>
      <c r="C47" s="108"/>
      <c r="D47" s="108"/>
      <c r="E47" s="108"/>
      <c r="F47" s="40"/>
      <c r="G47" s="40"/>
      <c r="H47" s="126"/>
      <c r="I47" s="111"/>
      <c r="J47" s="111"/>
      <c r="K47" s="111"/>
      <c r="L47" s="111"/>
      <c r="M47" s="111"/>
      <c r="N47" s="111"/>
      <c r="O47" s="111"/>
      <c r="P47" s="111"/>
      <c r="Q47" s="111"/>
      <c r="R47" s="111"/>
      <c r="S47" s="111"/>
      <c r="T47" s="111"/>
      <c r="U47" s="111"/>
      <c r="V47" s="111"/>
      <c r="W47" s="111"/>
      <c r="X47" s="111"/>
      <c r="Y47" s="111"/>
      <c r="Z47" s="111"/>
      <c r="AA47" s="111"/>
      <c r="AB47" s="111"/>
    </row>
    <row r="48" spans="1:28" ht="15" customHeight="1">
      <c r="A48" s="111"/>
      <c r="B48" s="125"/>
      <c r="C48" s="108"/>
      <c r="D48" s="108"/>
      <c r="E48" s="108"/>
      <c r="F48" s="40"/>
      <c r="G48" s="40"/>
      <c r="H48" s="126"/>
      <c r="I48" s="111"/>
      <c r="J48" s="111"/>
      <c r="K48" s="111"/>
      <c r="L48" s="111"/>
      <c r="M48" s="111"/>
      <c r="N48" s="111"/>
      <c r="O48" s="111"/>
      <c r="P48" s="111"/>
      <c r="Q48" s="111"/>
      <c r="R48" s="111"/>
      <c r="S48" s="111"/>
      <c r="T48" s="111"/>
      <c r="U48" s="111"/>
      <c r="V48" s="111"/>
      <c r="W48" s="111"/>
      <c r="X48" s="111"/>
      <c r="Y48" s="111"/>
      <c r="Z48" s="111"/>
      <c r="AA48" s="111"/>
      <c r="AB48" s="111"/>
    </row>
    <row r="49" spans="1:28" ht="15" customHeight="1">
      <c r="A49" s="111"/>
      <c r="B49" s="125"/>
      <c r="C49" s="108"/>
      <c r="D49" s="108"/>
      <c r="E49" s="108"/>
      <c r="F49" s="40"/>
      <c r="G49" s="40"/>
      <c r="H49" s="126"/>
      <c r="I49" s="111"/>
      <c r="J49" s="111"/>
      <c r="K49" s="111"/>
      <c r="L49" s="111"/>
      <c r="M49" s="111"/>
      <c r="N49" s="111"/>
      <c r="O49" s="111"/>
      <c r="P49" s="111"/>
      <c r="Q49" s="111"/>
      <c r="R49" s="111"/>
      <c r="S49" s="111"/>
      <c r="T49" s="111"/>
      <c r="U49" s="111"/>
      <c r="V49" s="111"/>
      <c r="W49" s="111"/>
      <c r="X49" s="111"/>
      <c r="Y49" s="111"/>
      <c r="Z49" s="111"/>
      <c r="AA49" s="111"/>
      <c r="AB49" s="111"/>
    </row>
    <row r="50" spans="1:28" ht="15" customHeight="1">
      <c r="A50" s="111"/>
      <c r="B50" s="125"/>
      <c r="C50" s="108"/>
      <c r="D50" s="108"/>
      <c r="E50" s="108"/>
      <c r="F50" s="40"/>
      <c r="G50" s="40"/>
      <c r="H50" s="126"/>
      <c r="I50" s="111"/>
      <c r="J50" s="111"/>
      <c r="K50" s="111"/>
      <c r="L50" s="111"/>
      <c r="M50" s="111"/>
      <c r="N50" s="111"/>
      <c r="O50" s="111"/>
      <c r="P50" s="111"/>
      <c r="Q50" s="111"/>
      <c r="R50" s="111"/>
      <c r="S50" s="111"/>
      <c r="T50" s="111"/>
      <c r="U50" s="111"/>
      <c r="V50" s="111"/>
      <c r="W50" s="111"/>
      <c r="X50" s="111"/>
      <c r="Y50" s="111"/>
      <c r="Z50" s="111"/>
      <c r="AA50" s="111"/>
      <c r="AB50" s="111"/>
    </row>
    <row r="51" spans="1:28" ht="15" customHeight="1">
      <c r="A51" s="111"/>
      <c r="B51" s="125"/>
      <c r="C51" s="108"/>
      <c r="D51" s="108"/>
      <c r="E51" s="108"/>
      <c r="F51" s="40"/>
      <c r="G51" s="40"/>
      <c r="H51" s="126"/>
      <c r="I51" s="111"/>
      <c r="J51" s="111"/>
      <c r="K51" s="111"/>
      <c r="L51" s="111"/>
      <c r="M51" s="111"/>
      <c r="N51" s="111"/>
      <c r="O51" s="111"/>
      <c r="P51" s="111"/>
      <c r="Q51" s="111"/>
      <c r="R51" s="111"/>
      <c r="S51" s="111"/>
      <c r="T51" s="111"/>
      <c r="U51" s="111"/>
      <c r="V51" s="111"/>
      <c r="W51" s="111"/>
      <c r="X51" s="111"/>
      <c r="Y51" s="111"/>
      <c r="Z51" s="111"/>
      <c r="AA51" s="111"/>
      <c r="AB51" s="111"/>
    </row>
    <row r="52" spans="1:28" ht="15" customHeight="1">
      <c r="A52" s="111"/>
      <c r="B52" s="125"/>
      <c r="C52" s="108"/>
      <c r="D52" s="108"/>
      <c r="E52" s="108"/>
      <c r="F52" s="40"/>
      <c r="G52" s="40"/>
      <c r="H52" s="126"/>
      <c r="I52" s="111"/>
      <c r="J52" s="111"/>
      <c r="K52" s="111"/>
      <c r="L52" s="111"/>
      <c r="M52" s="111"/>
      <c r="N52" s="111"/>
      <c r="O52" s="111"/>
      <c r="P52" s="111"/>
      <c r="Q52" s="111"/>
      <c r="R52" s="111"/>
      <c r="S52" s="111"/>
      <c r="T52" s="111"/>
      <c r="U52" s="111"/>
      <c r="V52" s="111"/>
      <c r="W52" s="111"/>
      <c r="X52" s="111"/>
      <c r="Y52" s="111"/>
      <c r="Z52" s="111"/>
      <c r="AA52" s="111"/>
      <c r="AB52" s="111"/>
    </row>
    <row r="53" spans="1:28" ht="15" customHeight="1">
      <c r="A53" s="111"/>
      <c r="B53" s="125"/>
      <c r="C53" s="108"/>
      <c r="D53" s="108"/>
      <c r="E53" s="108"/>
      <c r="F53" s="40"/>
      <c r="G53" s="40"/>
      <c r="H53" s="126"/>
      <c r="I53" s="111"/>
      <c r="J53" s="111"/>
      <c r="K53" s="111"/>
      <c r="L53" s="111"/>
      <c r="M53" s="111"/>
      <c r="N53" s="111"/>
      <c r="O53" s="111"/>
      <c r="P53" s="111"/>
      <c r="Q53" s="111"/>
      <c r="R53" s="111"/>
      <c r="S53" s="111"/>
      <c r="T53" s="111"/>
      <c r="U53" s="111"/>
      <c r="V53" s="111"/>
      <c r="W53" s="111"/>
      <c r="X53" s="111"/>
      <c r="Y53" s="111"/>
      <c r="Z53" s="111"/>
      <c r="AA53" s="111"/>
      <c r="AB53" s="111"/>
    </row>
    <row r="54" spans="1:28" ht="15" customHeight="1">
      <c r="A54" s="111"/>
      <c r="B54" s="125"/>
      <c r="C54" s="108"/>
      <c r="D54" s="108"/>
      <c r="E54" s="108"/>
      <c r="F54" s="40"/>
      <c r="G54" s="40"/>
      <c r="H54" s="126"/>
      <c r="I54" s="111"/>
      <c r="J54" s="111"/>
      <c r="K54" s="111"/>
      <c r="L54" s="111"/>
      <c r="M54" s="111"/>
      <c r="N54" s="111"/>
      <c r="O54" s="111"/>
      <c r="P54" s="111"/>
      <c r="Q54" s="111"/>
      <c r="R54" s="111"/>
      <c r="S54" s="111"/>
      <c r="T54" s="111"/>
      <c r="U54" s="111"/>
      <c r="V54" s="111"/>
      <c r="W54" s="111"/>
      <c r="X54" s="111"/>
      <c r="Y54" s="111"/>
      <c r="Z54" s="111"/>
      <c r="AA54" s="111"/>
      <c r="AB54" s="111"/>
    </row>
    <row r="55" spans="1:28" ht="15" customHeight="1">
      <c r="A55" s="111"/>
      <c r="B55" s="125"/>
      <c r="C55" s="108"/>
      <c r="D55" s="108"/>
      <c r="E55" s="108"/>
      <c r="F55" s="40"/>
      <c r="G55" s="40"/>
      <c r="H55" s="126"/>
      <c r="I55" s="111"/>
      <c r="J55" s="111"/>
      <c r="K55" s="111"/>
      <c r="L55" s="111"/>
      <c r="M55" s="111"/>
      <c r="N55" s="111"/>
      <c r="O55" s="111"/>
      <c r="P55" s="111"/>
      <c r="Q55" s="111"/>
      <c r="R55" s="111"/>
      <c r="S55" s="111"/>
      <c r="T55" s="111"/>
      <c r="U55" s="111"/>
      <c r="V55" s="111"/>
      <c r="W55" s="111"/>
      <c r="X55" s="111"/>
      <c r="Y55" s="111"/>
      <c r="Z55" s="111"/>
      <c r="AA55" s="111"/>
      <c r="AB55" s="111"/>
    </row>
    <row r="56" spans="1:28" ht="15" customHeight="1">
      <c r="A56" s="111"/>
      <c r="B56" s="125"/>
      <c r="C56" s="108"/>
      <c r="D56" s="108"/>
      <c r="E56" s="108"/>
      <c r="F56" s="40"/>
      <c r="G56" s="40"/>
      <c r="H56" s="126"/>
      <c r="I56" s="111"/>
      <c r="J56" s="111"/>
      <c r="K56" s="111"/>
      <c r="L56" s="111"/>
      <c r="M56" s="111"/>
      <c r="N56" s="111"/>
      <c r="O56" s="111"/>
      <c r="P56" s="111"/>
      <c r="Q56" s="111"/>
      <c r="R56" s="111"/>
      <c r="S56" s="111"/>
      <c r="T56" s="111"/>
      <c r="U56" s="111"/>
      <c r="V56" s="111"/>
      <c r="W56" s="111"/>
      <c r="X56" s="111"/>
      <c r="Y56" s="111"/>
      <c r="Z56" s="111"/>
      <c r="AA56" s="111"/>
      <c r="AB56" s="111"/>
    </row>
    <row r="57" spans="1:28" ht="15" customHeight="1">
      <c r="A57" s="111"/>
      <c r="B57" s="125"/>
      <c r="C57" s="108"/>
      <c r="D57" s="108"/>
      <c r="E57" s="108"/>
      <c r="F57" s="40"/>
      <c r="G57" s="40"/>
      <c r="H57" s="126"/>
      <c r="I57" s="111"/>
      <c r="J57" s="111"/>
      <c r="K57" s="111"/>
      <c r="L57" s="111"/>
      <c r="M57" s="111"/>
      <c r="N57" s="111"/>
      <c r="O57" s="111"/>
      <c r="P57" s="111"/>
      <c r="Q57" s="111"/>
      <c r="R57" s="111"/>
      <c r="S57" s="111"/>
      <c r="T57" s="111"/>
      <c r="U57" s="111"/>
      <c r="V57" s="111"/>
      <c r="W57" s="111"/>
      <c r="X57" s="111"/>
      <c r="Y57" s="111"/>
      <c r="Z57" s="111"/>
      <c r="AA57" s="111"/>
      <c r="AB57" s="111"/>
    </row>
    <row r="58" spans="1:28" ht="15" customHeight="1">
      <c r="A58" s="111"/>
      <c r="B58" s="125"/>
      <c r="C58" s="108"/>
      <c r="D58" s="108"/>
      <c r="E58" s="108"/>
      <c r="F58" s="40"/>
      <c r="G58" s="40"/>
      <c r="H58" s="126"/>
      <c r="I58" s="111"/>
      <c r="J58" s="111"/>
      <c r="K58" s="111"/>
      <c r="L58" s="111"/>
      <c r="M58" s="111"/>
      <c r="N58" s="111"/>
      <c r="O58" s="111"/>
      <c r="P58" s="111"/>
      <c r="Q58" s="111"/>
      <c r="R58" s="111"/>
      <c r="S58" s="111"/>
      <c r="T58" s="111"/>
      <c r="U58" s="111"/>
      <c r="V58" s="111"/>
      <c r="W58" s="111"/>
      <c r="X58" s="111"/>
      <c r="Y58" s="111"/>
      <c r="Z58" s="111"/>
      <c r="AA58" s="111"/>
      <c r="AB58" s="111"/>
    </row>
    <row r="59" spans="1:28" ht="15" customHeight="1">
      <c r="A59" s="111"/>
      <c r="B59" s="129"/>
      <c r="C59" s="108"/>
      <c r="D59" s="108"/>
      <c r="E59" s="108"/>
      <c r="F59" s="40"/>
      <c r="G59" s="40"/>
      <c r="H59" s="126"/>
      <c r="I59" s="111"/>
      <c r="J59" s="111"/>
      <c r="K59" s="111"/>
      <c r="L59" s="111"/>
      <c r="M59" s="111"/>
      <c r="N59" s="111"/>
      <c r="O59" s="111"/>
      <c r="P59" s="111"/>
      <c r="Q59" s="111"/>
      <c r="R59" s="111"/>
      <c r="S59" s="111"/>
      <c r="T59" s="111"/>
      <c r="U59" s="111"/>
      <c r="V59" s="111"/>
      <c r="W59" s="111"/>
      <c r="X59" s="111"/>
      <c r="Y59" s="111"/>
      <c r="Z59" s="111"/>
      <c r="AA59" s="111"/>
      <c r="AB59" s="111"/>
    </row>
    <row r="60" spans="1:28" ht="15" customHeight="1">
      <c r="A60" s="111"/>
      <c r="B60" s="129"/>
      <c r="C60" s="108"/>
      <c r="D60" s="108"/>
      <c r="E60" s="108"/>
      <c r="F60" s="40"/>
      <c r="G60" s="40"/>
      <c r="H60" s="126"/>
      <c r="I60" s="111"/>
      <c r="J60" s="111"/>
      <c r="K60" s="111"/>
      <c r="L60" s="111"/>
      <c r="M60" s="111"/>
      <c r="N60" s="111"/>
      <c r="O60" s="111"/>
      <c r="P60" s="111"/>
      <c r="Q60" s="111"/>
      <c r="R60" s="111"/>
      <c r="S60" s="111"/>
      <c r="T60" s="111"/>
      <c r="U60" s="111"/>
      <c r="V60" s="111"/>
      <c r="W60" s="111"/>
      <c r="X60" s="111"/>
      <c r="Y60" s="111"/>
      <c r="Z60" s="111"/>
      <c r="AA60" s="111"/>
      <c r="AB60" s="111"/>
    </row>
    <row r="61" spans="1:28" ht="15" customHeight="1">
      <c r="A61" s="111"/>
      <c r="B61" s="129"/>
      <c r="C61" s="108"/>
      <c r="D61" s="108"/>
      <c r="E61" s="108"/>
      <c r="F61" s="40"/>
      <c r="G61" s="40"/>
      <c r="H61" s="126"/>
      <c r="I61" s="111"/>
      <c r="J61" s="111"/>
      <c r="K61" s="111"/>
      <c r="L61" s="111"/>
      <c r="M61" s="111"/>
      <c r="N61" s="111"/>
      <c r="O61" s="111"/>
      <c r="P61" s="111"/>
      <c r="Q61" s="111"/>
      <c r="R61" s="111"/>
      <c r="S61" s="111"/>
      <c r="T61" s="111"/>
      <c r="U61" s="111"/>
      <c r="V61" s="111"/>
      <c r="W61" s="111"/>
      <c r="X61" s="111"/>
      <c r="Y61" s="111"/>
      <c r="Z61" s="111"/>
      <c r="AA61" s="111"/>
      <c r="AB61" s="111"/>
    </row>
    <row r="62" spans="1:28" ht="15" customHeight="1">
      <c r="A62" s="111"/>
      <c r="B62" s="129"/>
      <c r="C62" s="108"/>
      <c r="D62" s="108"/>
      <c r="E62" s="108"/>
      <c r="F62" s="40"/>
      <c r="G62" s="40"/>
      <c r="H62" s="126"/>
      <c r="I62" s="111"/>
      <c r="J62" s="111"/>
      <c r="K62" s="111"/>
      <c r="L62" s="111"/>
      <c r="M62" s="111"/>
      <c r="N62" s="111"/>
      <c r="O62" s="111"/>
      <c r="P62" s="111"/>
      <c r="Q62" s="111"/>
      <c r="R62" s="111"/>
      <c r="S62" s="111"/>
      <c r="T62" s="111"/>
      <c r="U62" s="111"/>
      <c r="V62" s="111"/>
      <c r="W62" s="111"/>
      <c r="X62" s="111"/>
      <c r="Y62" s="111"/>
      <c r="Z62" s="111"/>
      <c r="AA62" s="111"/>
      <c r="AB62" s="111"/>
    </row>
    <row r="63" spans="1:28" ht="15" customHeight="1">
      <c r="A63" s="111"/>
      <c r="B63" s="129"/>
      <c r="C63" s="108"/>
      <c r="D63" s="108"/>
      <c r="E63" s="108"/>
      <c r="F63" s="40"/>
      <c r="G63" s="40"/>
      <c r="H63" s="126"/>
      <c r="I63" s="111"/>
      <c r="J63" s="111"/>
      <c r="K63" s="111"/>
      <c r="L63" s="111"/>
      <c r="M63" s="111"/>
      <c r="N63" s="111"/>
      <c r="O63" s="111"/>
      <c r="P63" s="111"/>
      <c r="Q63" s="111"/>
      <c r="R63" s="111"/>
      <c r="S63" s="111"/>
      <c r="T63" s="111"/>
      <c r="U63" s="111"/>
      <c r="V63" s="111"/>
      <c r="W63" s="111"/>
      <c r="X63" s="111"/>
      <c r="Y63" s="111"/>
      <c r="Z63" s="111"/>
      <c r="AA63" s="111"/>
      <c r="AB63" s="111"/>
    </row>
    <row r="64" spans="1:28" ht="15" customHeight="1">
      <c r="A64" s="111"/>
      <c r="B64" s="129"/>
      <c r="C64" s="108"/>
      <c r="D64" s="108"/>
      <c r="E64" s="108"/>
      <c r="F64" s="40"/>
      <c r="G64" s="40"/>
      <c r="H64" s="126"/>
      <c r="I64" s="111"/>
      <c r="J64" s="111"/>
      <c r="K64" s="111"/>
      <c r="L64" s="111"/>
      <c r="M64" s="111"/>
      <c r="N64" s="111"/>
      <c r="O64" s="111"/>
      <c r="P64" s="111"/>
      <c r="Q64" s="111"/>
      <c r="R64" s="111"/>
      <c r="S64" s="111"/>
      <c r="T64" s="111"/>
      <c r="U64" s="111"/>
      <c r="V64" s="111"/>
      <c r="W64" s="111"/>
      <c r="X64" s="111"/>
      <c r="Y64" s="111"/>
      <c r="Z64" s="111"/>
      <c r="AA64" s="111"/>
      <c r="AB64" s="111"/>
    </row>
    <row r="65" spans="1:28" ht="15" customHeight="1">
      <c r="A65" s="111"/>
      <c r="B65" s="129"/>
      <c r="C65" s="108"/>
      <c r="D65" s="108"/>
      <c r="E65" s="108"/>
      <c r="F65" s="40"/>
      <c r="G65" s="40"/>
      <c r="H65" s="126"/>
      <c r="I65" s="111"/>
      <c r="J65" s="111"/>
      <c r="K65" s="111"/>
      <c r="L65" s="111"/>
      <c r="M65" s="111"/>
      <c r="N65" s="111"/>
      <c r="O65" s="111"/>
      <c r="P65" s="111"/>
      <c r="Q65" s="111"/>
      <c r="R65" s="111"/>
      <c r="S65" s="111"/>
      <c r="T65" s="111"/>
      <c r="U65" s="111"/>
      <c r="V65" s="111"/>
      <c r="W65" s="111"/>
      <c r="X65" s="111"/>
      <c r="Y65" s="111"/>
      <c r="Z65" s="111"/>
      <c r="AA65" s="111"/>
      <c r="AB65" s="111"/>
    </row>
    <row r="66" spans="1:28" ht="15" customHeight="1">
      <c r="A66" s="111"/>
      <c r="B66" s="129"/>
      <c r="C66" s="108"/>
      <c r="D66" s="108"/>
      <c r="E66" s="108"/>
      <c r="F66" s="40"/>
      <c r="G66" s="40"/>
      <c r="H66" s="126"/>
      <c r="I66" s="111"/>
      <c r="J66" s="111"/>
      <c r="K66" s="111"/>
      <c r="L66" s="111"/>
      <c r="M66" s="111"/>
      <c r="N66" s="111"/>
      <c r="O66" s="111"/>
      <c r="P66" s="111"/>
      <c r="Q66" s="111"/>
      <c r="R66" s="111"/>
      <c r="S66" s="111"/>
      <c r="T66" s="111"/>
      <c r="U66" s="111"/>
      <c r="V66" s="111"/>
      <c r="W66" s="111"/>
      <c r="X66" s="111"/>
      <c r="Y66" s="111"/>
      <c r="Z66" s="111"/>
      <c r="AA66" s="111"/>
      <c r="AB66" s="111"/>
    </row>
    <row r="67" spans="1:28" ht="15" customHeight="1">
      <c r="A67" s="111"/>
      <c r="B67" s="129"/>
      <c r="C67" s="108"/>
      <c r="D67" s="108"/>
      <c r="E67" s="108"/>
      <c r="F67" s="40"/>
      <c r="G67" s="40"/>
      <c r="H67" s="126"/>
      <c r="I67" s="111"/>
      <c r="J67" s="111"/>
      <c r="K67" s="111"/>
      <c r="L67" s="111"/>
      <c r="M67" s="111"/>
      <c r="N67" s="111"/>
      <c r="O67" s="111"/>
      <c r="P67" s="111"/>
      <c r="Q67" s="111"/>
      <c r="R67" s="111"/>
      <c r="S67" s="111"/>
      <c r="T67" s="111"/>
      <c r="U67" s="111"/>
      <c r="V67" s="111"/>
      <c r="W67" s="111"/>
      <c r="X67" s="111"/>
      <c r="Y67" s="111"/>
      <c r="Z67" s="111"/>
      <c r="AA67" s="111"/>
      <c r="AB67" s="111"/>
    </row>
    <row r="68" spans="1:28" ht="15" customHeight="1">
      <c r="A68" s="111"/>
      <c r="B68" s="129"/>
      <c r="C68" s="108"/>
      <c r="D68" s="108"/>
      <c r="E68" s="108"/>
      <c r="F68" s="40"/>
      <c r="G68" s="40"/>
      <c r="H68" s="126"/>
      <c r="I68" s="111"/>
      <c r="J68" s="111"/>
      <c r="K68" s="111"/>
      <c r="L68" s="111"/>
      <c r="M68" s="111"/>
      <c r="N68" s="111"/>
      <c r="O68" s="111"/>
      <c r="P68" s="111"/>
      <c r="Q68" s="111"/>
      <c r="R68" s="111"/>
      <c r="S68" s="111"/>
      <c r="T68" s="111"/>
      <c r="U68" s="111"/>
      <c r="V68" s="111"/>
      <c r="W68" s="111"/>
      <c r="X68" s="111"/>
      <c r="Y68" s="111"/>
      <c r="Z68" s="111"/>
      <c r="AA68" s="111"/>
      <c r="AB68" s="111"/>
    </row>
    <row r="69" spans="1:28" ht="15" customHeight="1">
      <c r="A69" s="111"/>
      <c r="B69" s="129"/>
      <c r="C69" s="108"/>
      <c r="D69" s="108"/>
      <c r="E69" s="108"/>
      <c r="F69" s="40"/>
      <c r="G69" s="40"/>
      <c r="H69" s="126"/>
      <c r="I69" s="111"/>
      <c r="J69" s="111"/>
      <c r="K69" s="111"/>
      <c r="L69" s="111"/>
      <c r="M69" s="111"/>
      <c r="N69" s="111"/>
      <c r="O69" s="111"/>
      <c r="P69" s="111"/>
      <c r="Q69" s="111"/>
      <c r="R69" s="111"/>
      <c r="S69" s="111"/>
      <c r="T69" s="111"/>
      <c r="U69" s="111"/>
      <c r="V69" s="111"/>
      <c r="W69" s="111"/>
      <c r="X69" s="111"/>
      <c r="Y69" s="111"/>
      <c r="Z69" s="111"/>
      <c r="AA69" s="111"/>
      <c r="AB69" s="111"/>
    </row>
    <row r="70" spans="1:28" ht="15" customHeight="1">
      <c r="A70" s="111"/>
      <c r="B70" s="129"/>
      <c r="C70" s="108"/>
      <c r="D70" s="108"/>
      <c r="E70" s="108"/>
      <c r="F70" s="40"/>
      <c r="G70" s="40"/>
      <c r="H70" s="126"/>
      <c r="I70" s="111"/>
      <c r="J70" s="111"/>
      <c r="K70" s="111"/>
      <c r="L70" s="111"/>
      <c r="M70" s="111"/>
      <c r="N70" s="111"/>
      <c r="O70" s="111"/>
      <c r="P70" s="111"/>
      <c r="Q70" s="111"/>
      <c r="R70" s="111"/>
      <c r="S70" s="111"/>
      <c r="T70" s="111"/>
      <c r="U70" s="111"/>
      <c r="V70" s="111"/>
      <c r="W70" s="111"/>
      <c r="X70" s="111"/>
      <c r="Y70" s="111"/>
      <c r="Z70" s="111"/>
      <c r="AA70" s="111"/>
      <c r="AB70" s="111"/>
    </row>
    <row r="71" spans="1:28" ht="15" customHeight="1">
      <c r="A71" s="111"/>
      <c r="B71" s="129"/>
      <c r="C71" s="108"/>
      <c r="D71" s="108"/>
      <c r="E71" s="108"/>
      <c r="F71" s="40"/>
      <c r="G71" s="40"/>
      <c r="H71" s="126"/>
      <c r="I71" s="111"/>
      <c r="J71" s="111"/>
      <c r="K71" s="111"/>
      <c r="L71" s="111"/>
      <c r="M71" s="111"/>
      <c r="N71" s="111"/>
      <c r="O71" s="111"/>
      <c r="P71" s="111"/>
      <c r="Q71" s="111"/>
      <c r="R71" s="111"/>
      <c r="S71" s="111"/>
      <c r="T71" s="111"/>
      <c r="U71" s="111"/>
      <c r="V71" s="111"/>
      <c r="W71" s="111"/>
      <c r="X71" s="111"/>
      <c r="Y71" s="111"/>
      <c r="Z71" s="111"/>
      <c r="AA71" s="111"/>
      <c r="AB71" s="111"/>
    </row>
    <row r="72" spans="1:28" ht="15" customHeight="1">
      <c r="A72" s="111"/>
      <c r="B72" s="129"/>
      <c r="C72" s="108"/>
      <c r="D72" s="108"/>
      <c r="E72" s="108"/>
      <c r="F72" s="40"/>
      <c r="G72" s="40"/>
      <c r="H72" s="126"/>
      <c r="I72" s="111"/>
      <c r="J72" s="111"/>
      <c r="K72" s="111"/>
      <c r="L72" s="111"/>
      <c r="M72" s="111"/>
      <c r="N72" s="111"/>
      <c r="O72" s="111"/>
      <c r="P72" s="111"/>
      <c r="Q72" s="111"/>
      <c r="R72" s="111"/>
      <c r="S72" s="111"/>
      <c r="T72" s="111"/>
      <c r="U72" s="111"/>
      <c r="V72" s="111"/>
      <c r="W72" s="111"/>
      <c r="X72" s="111"/>
      <c r="Y72" s="111"/>
      <c r="Z72" s="111"/>
      <c r="AA72" s="111"/>
      <c r="AB72" s="111"/>
    </row>
    <row r="73" spans="1:28" ht="15" customHeight="1">
      <c r="A73" s="111"/>
      <c r="B73" s="129"/>
      <c r="C73" s="108"/>
      <c r="D73" s="108"/>
      <c r="E73" s="108"/>
      <c r="F73" s="40"/>
      <c r="G73" s="40"/>
      <c r="H73" s="126"/>
      <c r="I73" s="111"/>
      <c r="J73" s="111"/>
      <c r="K73" s="111"/>
      <c r="L73" s="111"/>
      <c r="M73" s="111"/>
      <c r="N73" s="111"/>
      <c r="O73" s="111"/>
      <c r="P73" s="111"/>
      <c r="Q73" s="111"/>
      <c r="R73" s="111"/>
      <c r="S73" s="111"/>
      <c r="T73" s="111"/>
      <c r="U73" s="111"/>
      <c r="V73" s="111"/>
      <c r="W73" s="111"/>
      <c r="X73" s="111"/>
      <c r="Y73" s="111"/>
      <c r="Z73" s="111"/>
      <c r="AA73" s="111"/>
      <c r="AB73" s="111"/>
    </row>
    <row r="74" spans="1:28" ht="15" customHeight="1">
      <c r="A74" s="111"/>
      <c r="B74" s="129"/>
      <c r="C74" s="108"/>
      <c r="D74" s="108"/>
      <c r="E74" s="108"/>
      <c r="F74" s="40"/>
      <c r="G74" s="40"/>
      <c r="H74" s="126"/>
      <c r="I74" s="111"/>
      <c r="J74" s="111"/>
      <c r="K74" s="111"/>
      <c r="L74" s="111"/>
      <c r="M74" s="111"/>
      <c r="N74" s="111"/>
      <c r="O74" s="111"/>
      <c r="P74" s="111"/>
      <c r="Q74" s="111"/>
      <c r="R74" s="111"/>
      <c r="S74" s="111"/>
      <c r="T74" s="111"/>
      <c r="U74" s="111"/>
      <c r="V74" s="111"/>
      <c r="W74" s="111"/>
      <c r="X74" s="111"/>
      <c r="Y74" s="111"/>
      <c r="Z74" s="111"/>
      <c r="AA74" s="111"/>
      <c r="AB74" s="111"/>
    </row>
    <row r="75" spans="1:28" ht="15" customHeight="1">
      <c r="A75" s="111"/>
      <c r="B75" s="129"/>
      <c r="C75" s="108"/>
      <c r="D75" s="108"/>
      <c r="E75" s="108"/>
      <c r="F75" s="40"/>
      <c r="G75" s="40"/>
      <c r="H75" s="126"/>
      <c r="I75" s="111"/>
      <c r="J75" s="111"/>
      <c r="K75" s="111"/>
      <c r="L75" s="111"/>
      <c r="M75" s="111"/>
      <c r="N75" s="111"/>
      <c r="O75" s="111"/>
      <c r="P75" s="111"/>
      <c r="Q75" s="111"/>
      <c r="R75" s="111"/>
      <c r="S75" s="111"/>
      <c r="T75" s="111"/>
      <c r="U75" s="111"/>
      <c r="V75" s="111"/>
      <c r="W75" s="111"/>
      <c r="X75" s="111"/>
      <c r="Y75" s="111"/>
      <c r="Z75" s="111"/>
      <c r="AA75" s="111"/>
      <c r="AB75" s="111"/>
    </row>
    <row r="76" spans="1:28" ht="15" customHeight="1">
      <c r="A76" s="111"/>
      <c r="B76" s="129"/>
      <c r="C76" s="108"/>
      <c r="D76" s="108"/>
      <c r="E76" s="108"/>
      <c r="F76" s="40"/>
      <c r="G76" s="40"/>
      <c r="H76" s="126"/>
      <c r="I76" s="111"/>
      <c r="J76" s="111"/>
      <c r="K76" s="111"/>
      <c r="L76" s="111"/>
      <c r="M76" s="111"/>
      <c r="N76" s="111"/>
      <c r="O76" s="111"/>
      <c r="P76" s="111"/>
      <c r="Q76" s="111"/>
      <c r="R76" s="111"/>
      <c r="S76" s="111"/>
      <c r="T76" s="111"/>
      <c r="U76" s="111"/>
      <c r="V76" s="111"/>
      <c r="W76" s="111"/>
      <c r="X76" s="111"/>
      <c r="Y76" s="111"/>
      <c r="Z76" s="111"/>
      <c r="AA76" s="111"/>
      <c r="AB76" s="111"/>
    </row>
    <row r="77" spans="1:28" ht="15" customHeight="1">
      <c r="A77" s="111"/>
      <c r="B77" s="129"/>
      <c r="C77" s="108"/>
      <c r="D77" s="108"/>
      <c r="E77" s="108"/>
      <c r="F77" s="40"/>
      <c r="G77" s="40"/>
      <c r="H77" s="126"/>
      <c r="I77" s="111"/>
      <c r="J77" s="111"/>
      <c r="K77" s="111"/>
      <c r="L77" s="111"/>
      <c r="M77" s="111"/>
      <c r="N77" s="111"/>
      <c r="O77" s="111"/>
      <c r="P77" s="111"/>
      <c r="Q77" s="111"/>
      <c r="R77" s="111"/>
      <c r="S77" s="111"/>
      <c r="T77" s="111"/>
      <c r="U77" s="111"/>
      <c r="V77" s="111"/>
      <c r="W77" s="111"/>
      <c r="X77" s="111"/>
      <c r="Y77" s="111"/>
      <c r="Z77" s="111"/>
      <c r="AA77" s="111"/>
      <c r="AB77" s="111"/>
    </row>
    <row r="78" spans="1:28" ht="15" customHeight="1">
      <c r="A78" s="111"/>
      <c r="B78" s="129"/>
      <c r="C78" s="108"/>
      <c r="D78" s="108"/>
      <c r="E78" s="108"/>
      <c r="F78" s="40"/>
      <c r="G78" s="40"/>
      <c r="H78" s="126"/>
      <c r="I78" s="111"/>
      <c r="J78" s="111"/>
      <c r="K78" s="111"/>
      <c r="L78" s="111"/>
      <c r="M78" s="111"/>
      <c r="N78" s="111"/>
      <c r="O78" s="111"/>
      <c r="P78" s="111"/>
      <c r="Q78" s="111"/>
      <c r="R78" s="111"/>
      <c r="S78" s="111"/>
      <c r="T78" s="111"/>
      <c r="U78" s="111"/>
      <c r="V78" s="111"/>
      <c r="W78" s="111"/>
      <c r="X78" s="111"/>
      <c r="Y78" s="111"/>
      <c r="Z78" s="111"/>
      <c r="AA78" s="111"/>
      <c r="AB78" s="111"/>
    </row>
    <row r="79" spans="1:28" ht="15" customHeight="1">
      <c r="A79" s="111"/>
      <c r="B79" s="129"/>
      <c r="C79" s="108"/>
      <c r="D79" s="108"/>
      <c r="E79" s="108"/>
      <c r="F79" s="40"/>
      <c r="G79" s="40"/>
      <c r="H79" s="126"/>
      <c r="I79" s="111"/>
      <c r="J79" s="111"/>
      <c r="K79" s="111"/>
      <c r="L79" s="111"/>
      <c r="M79" s="111"/>
      <c r="N79" s="111"/>
      <c r="O79" s="111"/>
      <c r="P79" s="111"/>
      <c r="Q79" s="111"/>
      <c r="R79" s="111"/>
      <c r="S79" s="111"/>
      <c r="T79" s="111"/>
      <c r="U79" s="111"/>
      <c r="V79" s="111"/>
      <c r="W79" s="111"/>
      <c r="X79" s="111"/>
      <c r="Y79" s="111"/>
      <c r="Z79" s="111"/>
      <c r="AA79" s="111"/>
      <c r="AB79" s="111"/>
    </row>
    <row r="80" spans="1:28" ht="15" customHeight="1">
      <c r="A80" s="111"/>
      <c r="B80" s="129"/>
      <c r="C80" s="108"/>
      <c r="D80" s="108"/>
      <c r="E80" s="108"/>
      <c r="F80" s="40"/>
      <c r="G80" s="40"/>
      <c r="H80" s="126"/>
      <c r="I80" s="111"/>
      <c r="J80" s="111"/>
      <c r="K80" s="111"/>
      <c r="L80" s="111"/>
      <c r="M80" s="111"/>
      <c r="N80" s="111"/>
      <c r="O80" s="111"/>
      <c r="P80" s="111"/>
      <c r="Q80" s="111"/>
      <c r="R80" s="111"/>
      <c r="S80" s="111"/>
      <c r="T80" s="111"/>
      <c r="U80" s="111"/>
      <c r="V80" s="111"/>
      <c r="W80" s="111"/>
      <c r="X80" s="111"/>
      <c r="Y80" s="111"/>
      <c r="Z80" s="111"/>
      <c r="AA80" s="111"/>
      <c r="AB80" s="111"/>
    </row>
    <row r="81" spans="1:28" ht="15" customHeight="1">
      <c r="A81" s="111"/>
      <c r="B81" s="129"/>
      <c r="C81" s="108"/>
      <c r="D81" s="108"/>
      <c r="E81" s="108"/>
      <c r="F81" s="40"/>
      <c r="G81" s="40"/>
      <c r="H81" s="126"/>
      <c r="I81" s="111"/>
      <c r="J81" s="111"/>
      <c r="K81" s="111"/>
      <c r="L81" s="111"/>
      <c r="M81" s="111"/>
      <c r="N81" s="111"/>
      <c r="O81" s="111"/>
      <c r="P81" s="111"/>
      <c r="Q81" s="111"/>
      <c r="R81" s="111"/>
      <c r="S81" s="111"/>
      <c r="T81" s="111"/>
      <c r="U81" s="111"/>
      <c r="V81" s="111"/>
      <c r="W81" s="111"/>
      <c r="X81" s="111"/>
      <c r="Y81" s="111"/>
      <c r="Z81" s="111"/>
      <c r="AA81" s="111"/>
      <c r="AB81" s="111"/>
    </row>
    <row r="82" spans="1:28" ht="15" customHeight="1">
      <c r="A82" s="111"/>
      <c r="B82" s="129"/>
      <c r="C82" s="108"/>
      <c r="D82" s="108"/>
      <c r="E82" s="108"/>
      <c r="F82" s="40"/>
      <c r="G82" s="40"/>
      <c r="H82" s="126"/>
      <c r="I82" s="111"/>
      <c r="J82" s="111"/>
      <c r="K82" s="111"/>
      <c r="L82" s="111"/>
      <c r="M82" s="111"/>
      <c r="N82" s="111"/>
      <c r="O82" s="111"/>
      <c r="P82" s="111"/>
      <c r="Q82" s="111"/>
      <c r="R82" s="111"/>
      <c r="S82" s="111"/>
      <c r="T82" s="111"/>
      <c r="U82" s="111"/>
      <c r="V82" s="111"/>
      <c r="W82" s="111"/>
      <c r="X82" s="111"/>
      <c r="Y82" s="111"/>
      <c r="Z82" s="111"/>
      <c r="AA82" s="111"/>
      <c r="AB82" s="111"/>
    </row>
    <row r="83" spans="1:28" ht="15" customHeight="1">
      <c r="A83" s="111"/>
      <c r="B83" s="129"/>
      <c r="C83" s="108"/>
      <c r="D83" s="108"/>
      <c r="E83" s="108"/>
      <c r="F83" s="40"/>
      <c r="G83" s="40"/>
      <c r="H83" s="126"/>
      <c r="I83" s="111"/>
      <c r="J83" s="111"/>
      <c r="K83" s="111"/>
      <c r="L83" s="111"/>
      <c r="M83" s="111"/>
      <c r="N83" s="111"/>
      <c r="O83" s="111"/>
      <c r="P83" s="111"/>
      <c r="Q83" s="111"/>
      <c r="R83" s="111"/>
      <c r="S83" s="111"/>
      <c r="T83" s="111"/>
      <c r="U83" s="111"/>
      <c r="V83" s="111"/>
      <c r="W83" s="111"/>
      <c r="X83" s="111"/>
      <c r="Y83" s="111"/>
      <c r="Z83" s="111"/>
      <c r="AA83" s="111"/>
      <c r="AB83" s="111"/>
    </row>
    <row r="84" spans="1:28" ht="15" customHeight="1">
      <c r="A84" s="111"/>
      <c r="B84" s="129"/>
      <c r="C84" s="108"/>
      <c r="D84" s="108"/>
      <c r="E84" s="108"/>
      <c r="F84" s="40"/>
      <c r="G84" s="40"/>
      <c r="H84" s="126"/>
      <c r="I84" s="111"/>
      <c r="J84" s="111"/>
      <c r="K84" s="111"/>
      <c r="L84" s="111"/>
      <c r="M84" s="111"/>
      <c r="N84" s="111"/>
      <c r="O84" s="111"/>
      <c r="P84" s="111"/>
      <c r="Q84" s="111"/>
      <c r="R84" s="111"/>
      <c r="S84" s="111"/>
      <c r="T84" s="111"/>
      <c r="U84" s="111"/>
      <c r="V84" s="111"/>
      <c r="W84" s="111"/>
      <c r="X84" s="111"/>
      <c r="Y84" s="111"/>
      <c r="Z84" s="111"/>
      <c r="AA84" s="111"/>
      <c r="AB84" s="111"/>
    </row>
    <row r="85" spans="1:28" ht="15" customHeight="1">
      <c r="A85" s="111"/>
      <c r="B85" s="129"/>
      <c r="C85" s="108"/>
      <c r="D85" s="108"/>
      <c r="E85" s="108"/>
      <c r="F85" s="40"/>
      <c r="G85" s="40"/>
      <c r="H85" s="126"/>
      <c r="I85" s="111"/>
      <c r="J85" s="111"/>
      <c r="K85" s="111"/>
      <c r="L85" s="111"/>
      <c r="M85" s="111"/>
      <c r="N85" s="111"/>
      <c r="O85" s="111"/>
      <c r="P85" s="111"/>
      <c r="Q85" s="111"/>
      <c r="R85" s="111"/>
      <c r="S85" s="111"/>
      <c r="T85" s="111"/>
      <c r="U85" s="111"/>
      <c r="V85" s="111"/>
      <c r="W85" s="111"/>
      <c r="X85" s="111"/>
      <c r="Y85" s="111"/>
      <c r="Z85" s="111"/>
      <c r="AA85" s="111"/>
      <c r="AB85" s="111"/>
    </row>
    <row r="86" spans="1:28" ht="15" customHeight="1">
      <c r="A86" s="111"/>
      <c r="B86" s="129"/>
      <c r="C86" s="108"/>
      <c r="D86" s="108"/>
      <c r="E86" s="108"/>
      <c r="F86" s="40"/>
      <c r="G86" s="40"/>
      <c r="H86" s="126"/>
      <c r="I86" s="111"/>
      <c r="J86" s="111"/>
      <c r="K86" s="111"/>
      <c r="L86" s="111"/>
      <c r="M86" s="111"/>
      <c r="N86" s="111"/>
      <c r="O86" s="111"/>
      <c r="P86" s="111"/>
      <c r="Q86" s="111"/>
      <c r="R86" s="111"/>
      <c r="S86" s="111"/>
      <c r="T86" s="111"/>
      <c r="U86" s="111"/>
      <c r="V86" s="111"/>
      <c r="W86" s="111"/>
      <c r="X86" s="111"/>
      <c r="Y86" s="111"/>
      <c r="Z86" s="111"/>
      <c r="AA86" s="111"/>
      <c r="AB86" s="111"/>
    </row>
    <row r="87" spans="1:28" ht="15" customHeight="1">
      <c r="A87" s="111"/>
      <c r="B87" s="129"/>
      <c r="C87" s="108"/>
      <c r="D87" s="108"/>
      <c r="E87" s="108"/>
      <c r="F87" s="40"/>
      <c r="G87" s="40"/>
      <c r="H87" s="126"/>
      <c r="I87" s="111"/>
      <c r="J87" s="111"/>
      <c r="K87" s="111"/>
      <c r="L87" s="111"/>
      <c r="M87" s="111"/>
      <c r="N87" s="111"/>
      <c r="O87" s="111"/>
      <c r="P87" s="111"/>
      <c r="Q87" s="111"/>
      <c r="R87" s="111"/>
      <c r="S87" s="111"/>
      <c r="T87" s="111"/>
      <c r="U87" s="111"/>
      <c r="V87" s="111"/>
      <c r="W87" s="111"/>
      <c r="X87" s="111"/>
      <c r="Y87" s="111"/>
      <c r="Z87" s="111"/>
      <c r="AA87" s="111"/>
      <c r="AB87" s="111"/>
    </row>
    <row r="88" spans="1:28" ht="15" customHeight="1">
      <c r="A88" s="111"/>
      <c r="B88" s="129"/>
      <c r="C88" s="108"/>
      <c r="D88" s="108"/>
      <c r="E88" s="108"/>
      <c r="F88" s="40"/>
      <c r="G88" s="40"/>
      <c r="H88" s="126"/>
      <c r="I88" s="111"/>
      <c r="J88" s="111"/>
      <c r="K88" s="111"/>
      <c r="L88" s="111"/>
      <c r="M88" s="111"/>
      <c r="N88" s="111"/>
      <c r="O88" s="111"/>
      <c r="P88" s="111"/>
      <c r="Q88" s="111"/>
      <c r="R88" s="111"/>
      <c r="S88" s="111"/>
      <c r="T88" s="111"/>
      <c r="U88" s="111"/>
      <c r="V88" s="111"/>
      <c r="W88" s="111"/>
      <c r="X88" s="111"/>
      <c r="Y88" s="111"/>
      <c r="Z88" s="111"/>
      <c r="AA88" s="111"/>
      <c r="AB88" s="111"/>
    </row>
    <row r="89" spans="1:28" ht="15" customHeight="1">
      <c r="A89" s="111"/>
      <c r="B89" s="129"/>
      <c r="C89" s="108"/>
      <c r="D89" s="108"/>
      <c r="E89" s="108"/>
      <c r="F89" s="40"/>
      <c r="G89" s="40"/>
      <c r="H89" s="126"/>
      <c r="I89" s="111"/>
      <c r="J89" s="111"/>
      <c r="K89" s="111"/>
      <c r="L89" s="111"/>
      <c r="M89" s="111"/>
      <c r="N89" s="111"/>
      <c r="O89" s="111"/>
      <c r="P89" s="111"/>
      <c r="Q89" s="111"/>
      <c r="R89" s="111"/>
      <c r="S89" s="111"/>
      <c r="T89" s="111"/>
      <c r="U89" s="111"/>
      <c r="V89" s="111"/>
      <c r="W89" s="111"/>
      <c r="X89" s="111"/>
      <c r="Y89" s="111"/>
      <c r="Z89" s="111"/>
      <c r="AA89" s="111"/>
      <c r="AB89" s="111"/>
    </row>
    <row r="90" spans="1:28" ht="15" customHeight="1">
      <c r="A90" s="111"/>
      <c r="B90" s="129"/>
      <c r="C90" s="108"/>
      <c r="D90" s="108"/>
      <c r="E90" s="108"/>
      <c r="F90" s="40"/>
      <c r="G90" s="40"/>
      <c r="H90" s="126"/>
      <c r="I90" s="111"/>
      <c r="J90" s="111"/>
      <c r="K90" s="111"/>
      <c r="L90" s="111"/>
      <c r="M90" s="111"/>
      <c r="N90" s="111"/>
      <c r="O90" s="111"/>
      <c r="P90" s="111"/>
      <c r="Q90" s="111"/>
      <c r="R90" s="111"/>
      <c r="S90" s="111"/>
      <c r="T90" s="111"/>
      <c r="U90" s="111"/>
      <c r="V90" s="111"/>
      <c r="W90" s="111"/>
      <c r="X90" s="111"/>
      <c r="Y90" s="111"/>
      <c r="Z90" s="111"/>
      <c r="AA90" s="111"/>
      <c r="AB90" s="111"/>
    </row>
    <row r="91" spans="1:28" ht="15" customHeight="1">
      <c r="A91" s="111"/>
      <c r="B91" s="129"/>
      <c r="C91" s="108"/>
      <c r="D91" s="108"/>
      <c r="E91" s="108"/>
      <c r="F91" s="40"/>
      <c r="G91" s="40"/>
      <c r="H91" s="126"/>
      <c r="I91" s="111"/>
      <c r="J91" s="111"/>
      <c r="K91" s="111"/>
      <c r="L91" s="111"/>
      <c r="M91" s="111"/>
      <c r="N91" s="111"/>
      <c r="O91" s="111"/>
      <c r="P91" s="111"/>
      <c r="Q91" s="111"/>
      <c r="R91" s="111"/>
      <c r="S91" s="111"/>
      <c r="T91" s="111"/>
      <c r="U91" s="111"/>
      <c r="V91" s="111"/>
      <c r="W91" s="111"/>
      <c r="X91" s="111"/>
      <c r="Y91" s="111"/>
      <c r="Z91" s="111"/>
      <c r="AA91" s="111"/>
      <c r="AB91" s="111"/>
    </row>
    <row r="92" spans="1:28" ht="15" customHeight="1">
      <c r="A92" s="111"/>
      <c r="B92" s="129"/>
      <c r="C92" s="108"/>
      <c r="D92" s="108"/>
      <c r="E92" s="108"/>
      <c r="F92" s="40"/>
      <c r="G92" s="40"/>
      <c r="H92" s="126"/>
      <c r="I92" s="111"/>
      <c r="J92" s="111"/>
      <c r="K92" s="111"/>
      <c r="L92" s="111"/>
      <c r="M92" s="111"/>
      <c r="N92" s="111"/>
      <c r="O92" s="111"/>
      <c r="P92" s="111"/>
      <c r="Q92" s="111"/>
      <c r="R92" s="111"/>
      <c r="S92" s="111"/>
      <c r="T92" s="111"/>
      <c r="U92" s="111"/>
      <c r="V92" s="111"/>
      <c r="W92" s="111"/>
      <c r="X92" s="111"/>
      <c r="Y92" s="111"/>
      <c r="Z92" s="111"/>
      <c r="AA92" s="111"/>
      <c r="AB92" s="111"/>
    </row>
    <row r="93" spans="1:28" ht="15" customHeight="1">
      <c r="A93" s="111"/>
      <c r="B93" s="129"/>
      <c r="C93" s="108"/>
      <c r="D93" s="108"/>
      <c r="E93" s="108"/>
      <c r="F93" s="40"/>
      <c r="G93" s="40"/>
      <c r="H93" s="126"/>
      <c r="I93" s="111"/>
      <c r="J93" s="111"/>
      <c r="K93" s="111"/>
      <c r="L93" s="111"/>
      <c r="M93" s="111"/>
      <c r="N93" s="111"/>
      <c r="O93" s="111"/>
      <c r="P93" s="111"/>
      <c r="Q93" s="111"/>
      <c r="R93" s="111"/>
      <c r="S93" s="111"/>
      <c r="T93" s="111"/>
      <c r="U93" s="111"/>
      <c r="V93" s="111"/>
      <c r="W93" s="111"/>
      <c r="X93" s="111"/>
      <c r="Y93" s="111"/>
      <c r="Z93" s="111"/>
      <c r="AA93" s="111"/>
      <c r="AB93" s="111"/>
    </row>
    <row r="94" spans="1:28" ht="15" customHeight="1">
      <c r="A94" s="111"/>
      <c r="B94" s="129"/>
      <c r="C94" s="108"/>
      <c r="D94" s="108"/>
      <c r="E94" s="108"/>
      <c r="F94" s="40"/>
      <c r="G94" s="40"/>
      <c r="H94" s="126"/>
      <c r="I94" s="111"/>
      <c r="J94" s="111"/>
      <c r="K94" s="111"/>
      <c r="L94" s="111"/>
      <c r="M94" s="111"/>
      <c r="N94" s="111"/>
      <c r="O94" s="111"/>
      <c r="P94" s="111"/>
      <c r="Q94" s="111"/>
      <c r="R94" s="111"/>
      <c r="S94" s="111"/>
      <c r="T94" s="111"/>
      <c r="U94" s="111"/>
      <c r="V94" s="111"/>
      <c r="W94" s="111"/>
      <c r="X94" s="111"/>
      <c r="Y94" s="111"/>
      <c r="Z94" s="111"/>
      <c r="AA94" s="111"/>
      <c r="AB94" s="111"/>
    </row>
    <row r="95" spans="1:28" ht="15" customHeight="1">
      <c r="A95" s="111"/>
      <c r="B95" s="129"/>
      <c r="C95" s="108"/>
      <c r="D95" s="108"/>
      <c r="E95" s="108"/>
      <c r="F95" s="40"/>
      <c r="G95" s="40"/>
      <c r="H95" s="126"/>
      <c r="I95" s="111"/>
      <c r="J95" s="111"/>
      <c r="K95" s="111"/>
      <c r="L95" s="111"/>
      <c r="M95" s="111"/>
      <c r="N95" s="111"/>
      <c r="O95" s="111"/>
      <c r="P95" s="111"/>
      <c r="Q95" s="111"/>
      <c r="R95" s="111"/>
      <c r="S95" s="111"/>
      <c r="T95" s="111"/>
      <c r="U95" s="111"/>
      <c r="V95" s="111"/>
      <c r="W95" s="111"/>
      <c r="X95" s="111"/>
      <c r="Y95" s="111"/>
      <c r="Z95" s="111"/>
      <c r="AA95" s="111"/>
      <c r="AB95" s="111"/>
    </row>
    <row r="96" spans="1:28" ht="15" customHeight="1">
      <c r="A96" s="111"/>
      <c r="B96" s="129"/>
      <c r="C96" s="108"/>
      <c r="D96" s="108"/>
      <c r="E96" s="108"/>
      <c r="F96" s="40"/>
      <c r="G96" s="40"/>
      <c r="H96" s="126"/>
      <c r="I96" s="111"/>
      <c r="J96" s="111"/>
      <c r="K96" s="111"/>
      <c r="L96" s="111"/>
      <c r="M96" s="111"/>
      <c r="N96" s="111"/>
      <c r="O96" s="111"/>
      <c r="P96" s="111"/>
      <c r="Q96" s="111"/>
      <c r="R96" s="111"/>
      <c r="S96" s="111"/>
      <c r="T96" s="111"/>
      <c r="U96" s="111"/>
      <c r="V96" s="111"/>
      <c r="W96" s="111"/>
      <c r="X96" s="111"/>
      <c r="Y96" s="111"/>
      <c r="Z96" s="111"/>
      <c r="AA96" s="111"/>
      <c r="AB96" s="111"/>
    </row>
    <row r="97" spans="1:28" ht="15" customHeight="1">
      <c r="A97" s="111"/>
      <c r="B97" s="129"/>
      <c r="C97" s="108"/>
      <c r="D97" s="108"/>
      <c r="E97" s="108"/>
      <c r="F97" s="40"/>
      <c r="G97" s="40"/>
      <c r="H97" s="126"/>
      <c r="I97" s="111"/>
      <c r="J97" s="111"/>
      <c r="K97" s="111"/>
      <c r="L97" s="111"/>
      <c r="M97" s="111"/>
      <c r="N97" s="111"/>
      <c r="O97" s="111"/>
      <c r="P97" s="111"/>
      <c r="Q97" s="111"/>
      <c r="R97" s="111"/>
      <c r="S97" s="111"/>
      <c r="T97" s="111"/>
      <c r="U97" s="111"/>
      <c r="V97" s="111"/>
      <c r="W97" s="111"/>
      <c r="X97" s="111"/>
      <c r="Y97" s="111"/>
      <c r="Z97" s="111"/>
      <c r="AA97" s="111"/>
      <c r="AB97" s="111"/>
    </row>
    <row r="98" spans="1:28" ht="15" customHeight="1">
      <c r="A98" s="111"/>
      <c r="B98" s="129"/>
      <c r="C98" s="108"/>
      <c r="D98" s="108"/>
      <c r="E98" s="108"/>
      <c r="F98" s="40"/>
      <c r="G98" s="40"/>
      <c r="H98" s="126"/>
      <c r="I98" s="111"/>
      <c r="J98" s="111"/>
      <c r="K98" s="111"/>
      <c r="L98" s="111"/>
      <c r="M98" s="111"/>
      <c r="N98" s="111"/>
      <c r="O98" s="111"/>
      <c r="P98" s="111"/>
      <c r="Q98" s="111"/>
      <c r="R98" s="111"/>
      <c r="S98" s="111"/>
      <c r="T98" s="111"/>
      <c r="U98" s="111"/>
      <c r="V98" s="111"/>
      <c r="W98" s="111"/>
      <c r="X98" s="111"/>
      <c r="Y98" s="111"/>
      <c r="Z98" s="111"/>
      <c r="AA98" s="111"/>
      <c r="AB98" s="111"/>
    </row>
    <row r="99" spans="1:28" ht="15" customHeight="1">
      <c r="A99" s="111"/>
      <c r="B99" s="129"/>
      <c r="C99" s="108"/>
      <c r="D99" s="108"/>
      <c r="E99" s="108"/>
      <c r="F99" s="40"/>
      <c r="G99" s="40"/>
      <c r="H99" s="126"/>
      <c r="I99" s="111"/>
      <c r="J99" s="111"/>
      <c r="K99" s="111"/>
      <c r="L99" s="111"/>
      <c r="M99" s="111"/>
      <c r="N99" s="111"/>
      <c r="O99" s="111"/>
      <c r="P99" s="111"/>
      <c r="Q99" s="111"/>
      <c r="R99" s="111"/>
      <c r="S99" s="111"/>
      <c r="T99" s="111"/>
      <c r="U99" s="111"/>
      <c r="V99" s="111"/>
      <c r="W99" s="111"/>
      <c r="X99" s="111"/>
      <c r="Y99" s="111"/>
      <c r="Z99" s="111"/>
      <c r="AA99" s="111"/>
      <c r="AB99" s="111"/>
    </row>
    <row r="100" spans="1:28" ht="15" customHeight="1">
      <c r="A100" s="111"/>
      <c r="B100" s="129"/>
      <c r="C100" s="108"/>
      <c r="D100" s="108"/>
      <c r="E100" s="108"/>
      <c r="F100" s="40"/>
      <c r="G100" s="40"/>
      <c r="H100" s="126"/>
      <c r="I100" s="111"/>
      <c r="J100" s="111"/>
      <c r="K100" s="111"/>
      <c r="L100" s="111"/>
      <c r="M100" s="111"/>
      <c r="N100" s="111"/>
      <c r="O100" s="111"/>
      <c r="P100" s="111"/>
      <c r="Q100" s="111"/>
      <c r="R100" s="111"/>
      <c r="S100" s="111"/>
      <c r="T100" s="111"/>
      <c r="U100" s="111"/>
      <c r="V100" s="111"/>
      <c r="W100" s="111"/>
      <c r="X100" s="111"/>
      <c r="Y100" s="111"/>
      <c r="Z100" s="111"/>
      <c r="AA100" s="111"/>
      <c r="AB100" s="111"/>
    </row>
    <row r="101" spans="1:28" ht="15" customHeight="1">
      <c r="A101" s="111"/>
      <c r="B101" s="129"/>
      <c r="C101" s="108"/>
      <c r="D101" s="108"/>
      <c r="E101" s="108"/>
      <c r="F101" s="40"/>
      <c r="G101" s="40"/>
      <c r="H101" s="126"/>
      <c r="I101" s="111"/>
      <c r="J101" s="111"/>
      <c r="K101" s="111"/>
      <c r="L101" s="111"/>
      <c r="M101" s="111"/>
      <c r="N101" s="111"/>
      <c r="O101" s="111"/>
      <c r="P101" s="111"/>
      <c r="Q101" s="111"/>
      <c r="R101" s="111"/>
      <c r="S101" s="111"/>
      <c r="T101" s="111"/>
      <c r="U101" s="111"/>
      <c r="V101" s="111"/>
      <c r="W101" s="111"/>
      <c r="X101" s="111"/>
      <c r="Y101" s="111"/>
      <c r="Z101" s="111"/>
      <c r="AA101" s="111"/>
      <c r="AB101" s="111"/>
    </row>
    <row r="102" spans="1:28" ht="15" customHeight="1">
      <c r="A102" s="111"/>
      <c r="B102" s="129"/>
      <c r="C102" s="108"/>
      <c r="D102" s="108"/>
      <c r="E102" s="108"/>
      <c r="F102" s="40"/>
      <c r="G102" s="40"/>
      <c r="H102" s="126"/>
      <c r="I102" s="111"/>
      <c r="J102" s="111"/>
      <c r="K102" s="111"/>
      <c r="L102" s="111"/>
      <c r="M102" s="111"/>
      <c r="N102" s="111"/>
      <c r="O102" s="111"/>
      <c r="P102" s="111"/>
      <c r="Q102" s="111"/>
      <c r="R102" s="111"/>
      <c r="S102" s="111"/>
      <c r="T102" s="111"/>
      <c r="U102" s="111"/>
      <c r="V102" s="111"/>
      <c r="W102" s="111"/>
      <c r="X102" s="111"/>
      <c r="Y102" s="111"/>
      <c r="Z102" s="111"/>
      <c r="AA102" s="111"/>
      <c r="AB102" s="111"/>
    </row>
    <row r="103" spans="1:28" ht="15" customHeight="1">
      <c r="A103" s="111"/>
      <c r="B103" s="129"/>
      <c r="C103" s="108"/>
      <c r="D103" s="108"/>
      <c r="E103" s="108"/>
      <c r="F103" s="40"/>
      <c r="G103" s="40"/>
      <c r="H103" s="126"/>
      <c r="I103" s="111"/>
      <c r="J103" s="111"/>
      <c r="K103" s="111"/>
      <c r="L103" s="111"/>
      <c r="M103" s="111"/>
      <c r="N103" s="111"/>
      <c r="O103" s="111"/>
      <c r="P103" s="111"/>
      <c r="Q103" s="111"/>
      <c r="R103" s="111"/>
      <c r="S103" s="111"/>
      <c r="T103" s="111"/>
      <c r="U103" s="111"/>
      <c r="V103" s="111"/>
      <c r="W103" s="111"/>
      <c r="X103" s="111"/>
      <c r="Y103" s="111"/>
      <c r="Z103" s="111"/>
      <c r="AA103" s="111"/>
      <c r="AB103" s="111"/>
    </row>
    <row r="104" spans="1:28" ht="15" customHeight="1">
      <c r="A104" s="111"/>
      <c r="B104" s="129"/>
      <c r="C104" s="108"/>
      <c r="D104" s="108"/>
      <c r="E104" s="108"/>
      <c r="F104" s="40"/>
      <c r="G104" s="40"/>
      <c r="H104" s="126"/>
      <c r="I104" s="111"/>
      <c r="J104" s="111"/>
      <c r="K104" s="111"/>
      <c r="L104" s="111"/>
      <c r="M104" s="111"/>
      <c r="N104" s="111"/>
      <c r="O104" s="111"/>
      <c r="P104" s="111"/>
      <c r="Q104" s="111"/>
      <c r="R104" s="111"/>
      <c r="S104" s="111"/>
      <c r="T104" s="111"/>
      <c r="U104" s="111"/>
      <c r="V104" s="111"/>
      <c r="W104" s="111"/>
      <c r="X104" s="111"/>
      <c r="Y104" s="111"/>
      <c r="Z104" s="111"/>
      <c r="AA104" s="111"/>
      <c r="AB104" s="111"/>
    </row>
    <row r="105" spans="1:28" ht="15" customHeight="1">
      <c r="A105" s="111"/>
      <c r="B105" s="129"/>
      <c r="C105" s="108"/>
      <c r="D105" s="108"/>
      <c r="E105" s="108"/>
      <c r="F105" s="40"/>
      <c r="G105" s="40"/>
      <c r="H105" s="126"/>
      <c r="I105" s="111"/>
      <c r="J105" s="111"/>
      <c r="K105" s="111"/>
      <c r="L105" s="111"/>
      <c r="M105" s="111"/>
      <c r="N105" s="111"/>
      <c r="O105" s="111"/>
      <c r="P105" s="111"/>
      <c r="Q105" s="111"/>
      <c r="R105" s="111"/>
      <c r="S105" s="111"/>
      <c r="T105" s="111"/>
      <c r="U105" s="111"/>
      <c r="V105" s="111"/>
      <c r="W105" s="111"/>
      <c r="X105" s="111"/>
      <c r="Y105" s="111"/>
      <c r="Z105" s="111"/>
      <c r="AA105" s="111"/>
      <c r="AB105" s="111"/>
    </row>
    <row r="106" spans="1:28" ht="15" customHeight="1">
      <c r="A106" s="111"/>
      <c r="B106" s="129"/>
      <c r="C106" s="108"/>
      <c r="D106" s="108"/>
      <c r="E106" s="108"/>
      <c r="F106" s="40"/>
      <c r="G106" s="40"/>
      <c r="H106" s="126"/>
      <c r="I106" s="111"/>
      <c r="J106" s="111"/>
      <c r="K106" s="111"/>
      <c r="L106" s="111"/>
      <c r="M106" s="111"/>
      <c r="N106" s="111"/>
      <c r="O106" s="111"/>
      <c r="P106" s="111"/>
      <c r="Q106" s="111"/>
      <c r="R106" s="111"/>
      <c r="S106" s="111"/>
      <c r="T106" s="111"/>
      <c r="U106" s="111"/>
      <c r="V106" s="111"/>
      <c r="W106" s="111"/>
      <c r="X106" s="111"/>
      <c r="Y106" s="111"/>
      <c r="Z106" s="111"/>
      <c r="AA106" s="111"/>
      <c r="AB106" s="111"/>
    </row>
    <row r="107" spans="1:28" ht="15" customHeight="1">
      <c r="A107" s="111"/>
      <c r="B107" s="129"/>
      <c r="C107" s="108"/>
      <c r="D107" s="108"/>
      <c r="E107" s="108"/>
      <c r="F107" s="40"/>
      <c r="G107" s="40"/>
      <c r="H107" s="126"/>
      <c r="I107" s="111"/>
      <c r="J107" s="111"/>
      <c r="K107" s="111"/>
      <c r="L107" s="111"/>
      <c r="M107" s="111"/>
      <c r="N107" s="111"/>
      <c r="O107" s="111"/>
      <c r="P107" s="111"/>
      <c r="Q107" s="111"/>
      <c r="R107" s="111"/>
      <c r="S107" s="111"/>
      <c r="T107" s="111"/>
      <c r="U107" s="111"/>
      <c r="V107" s="111"/>
      <c r="W107" s="111"/>
      <c r="X107" s="111"/>
      <c r="Y107" s="111"/>
      <c r="Z107" s="111"/>
      <c r="AA107" s="111"/>
      <c r="AB107" s="111"/>
    </row>
    <row r="108" spans="1:28" ht="15" customHeight="1">
      <c r="A108" s="111"/>
      <c r="B108" s="129"/>
      <c r="C108" s="108"/>
      <c r="D108" s="108"/>
      <c r="E108" s="108"/>
      <c r="F108" s="40"/>
      <c r="G108" s="40"/>
      <c r="H108" s="126"/>
      <c r="I108" s="111"/>
      <c r="J108" s="111"/>
      <c r="K108" s="111"/>
      <c r="L108" s="111"/>
      <c r="M108" s="111"/>
      <c r="N108" s="111"/>
      <c r="O108" s="111"/>
      <c r="P108" s="111"/>
      <c r="Q108" s="111"/>
      <c r="R108" s="111"/>
      <c r="S108" s="111"/>
      <c r="T108" s="111"/>
      <c r="U108" s="111"/>
      <c r="V108" s="111"/>
      <c r="W108" s="111"/>
      <c r="X108" s="111"/>
      <c r="Y108" s="111"/>
      <c r="Z108" s="111"/>
      <c r="AA108" s="111"/>
      <c r="AB108" s="111"/>
    </row>
    <row r="109" spans="1:28" ht="15" customHeight="1">
      <c r="A109" s="111"/>
      <c r="B109" s="129"/>
      <c r="C109" s="108"/>
      <c r="D109" s="108"/>
      <c r="E109" s="108"/>
      <c r="F109" s="40"/>
      <c r="G109" s="40"/>
      <c r="H109" s="126"/>
      <c r="I109" s="111"/>
      <c r="J109" s="111"/>
      <c r="K109" s="111"/>
      <c r="L109" s="111"/>
      <c r="M109" s="111"/>
      <c r="N109" s="111"/>
      <c r="O109" s="111"/>
      <c r="P109" s="111"/>
      <c r="Q109" s="111"/>
      <c r="R109" s="111"/>
      <c r="S109" s="111"/>
      <c r="T109" s="111"/>
      <c r="U109" s="111"/>
      <c r="V109" s="111"/>
      <c r="W109" s="111"/>
      <c r="X109" s="111"/>
      <c r="Y109" s="111"/>
      <c r="Z109" s="111"/>
      <c r="AA109" s="111"/>
      <c r="AB109" s="111"/>
    </row>
    <row r="110" spans="1:28" ht="15" customHeight="1">
      <c r="A110" s="111"/>
      <c r="B110" s="129"/>
      <c r="C110" s="108"/>
      <c r="D110" s="108"/>
      <c r="E110" s="108"/>
      <c r="F110" s="40"/>
      <c r="G110" s="40"/>
      <c r="H110" s="126"/>
      <c r="I110" s="111"/>
      <c r="J110" s="111"/>
      <c r="K110" s="111"/>
      <c r="L110" s="111"/>
      <c r="M110" s="111"/>
      <c r="N110" s="111"/>
      <c r="O110" s="111"/>
      <c r="P110" s="111"/>
      <c r="Q110" s="111"/>
      <c r="R110" s="111"/>
      <c r="S110" s="111"/>
      <c r="T110" s="111"/>
      <c r="U110" s="111"/>
      <c r="V110" s="111"/>
      <c r="W110" s="111"/>
      <c r="X110" s="111"/>
      <c r="Y110" s="111"/>
      <c r="Z110" s="111"/>
      <c r="AA110" s="111"/>
      <c r="AB110" s="111"/>
    </row>
    <row r="111" spans="1:28" ht="15" customHeight="1">
      <c r="A111" s="111"/>
      <c r="B111" s="129"/>
      <c r="C111" s="108"/>
      <c r="D111" s="108"/>
      <c r="E111" s="108"/>
      <c r="F111" s="40"/>
      <c r="G111" s="40"/>
      <c r="H111" s="126"/>
      <c r="I111" s="111"/>
      <c r="J111" s="111"/>
      <c r="K111" s="111"/>
      <c r="L111" s="111"/>
      <c r="M111" s="111"/>
      <c r="N111" s="111"/>
      <c r="O111" s="111"/>
      <c r="P111" s="111"/>
      <c r="Q111" s="111"/>
      <c r="R111" s="111"/>
      <c r="S111" s="111"/>
      <c r="T111" s="111"/>
      <c r="U111" s="111"/>
      <c r="V111" s="111"/>
      <c r="W111" s="111"/>
      <c r="X111" s="111"/>
      <c r="Y111" s="111"/>
      <c r="Z111" s="111"/>
      <c r="AA111" s="111"/>
      <c r="AB111" s="111"/>
    </row>
    <row r="112" spans="1:28" ht="15" customHeight="1">
      <c r="A112" s="111"/>
      <c r="B112" s="129"/>
      <c r="C112" s="108"/>
      <c r="D112" s="108"/>
      <c r="E112" s="108"/>
      <c r="F112" s="40"/>
      <c r="G112" s="40"/>
      <c r="H112" s="126"/>
      <c r="I112" s="111"/>
      <c r="J112" s="111"/>
      <c r="K112" s="111"/>
      <c r="L112" s="111"/>
      <c r="M112" s="111"/>
      <c r="N112" s="111"/>
      <c r="O112" s="111"/>
      <c r="P112" s="111"/>
      <c r="Q112" s="111"/>
      <c r="R112" s="111"/>
      <c r="S112" s="111"/>
      <c r="T112" s="111"/>
      <c r="U112" s="111"/>
      <c r="V112" s="111"/>
      <c r="W112" s="111"/>
      <c r="X112" s="111"/>
      <c r="Y112" s="111"/>
      <c r="Z112" s="111"/>
      <c r="AA112" s="111"/>
      <c r="AB112" s="111"/>
    </row>
    <row r="113" spans="1:28" ht="15" customHeight="1">
      <c r="A113" s="111"/>
      <c r="B113" s="129"/>
      <c r="C113" s="108"/>
      <c r="D113" s="108"/>
      <c r="E113" s="108"/>
      <c r="F113" s="40"/>
      <c r="G113" s="40"/>
      <c r="H113" s="126"/>
      <c r="I113" s="111"/>
      <c r="J113" s="111"/>
      <c r="K113" s="111"/>
      <c r="L113" s="111"/>
      <c r="M113" s="111"/>
      <c r="N113" s="111"/>
      <c r="O113" s="111"/>
      <c r="P113" s="111"/>
      <c r="Q113" s="111"/>
      <c r="R113" s="111"/>
      <c r="S113" s="111"/>
      <c r="T113" s="111"/>
      <c r="U113" s="111"/>
      <c r="V113" s="111"/>
      <c r="W113" s="111"/>
      <c r="X113" s="111"/>
      <c r="Y113" s="111"/>
      <c r="Z113" s="111"/>
      <c r="AA113" s="111"/>
      <c r="AB113" s="111"/>
    </row>
    <row r="114" spans="1:28" ht="15" customHeight="1">
      <c r="A114" s="111"/>
      <c r="B114" s="129"/>
      <c r="C114" s="108"/>
      <c r="D114" s="108"/>
      <c r="E114" s="108"/>
      <c r="F114" s="40"/>
      <c r="G114" s="40"/>
      <c r="H114" s="126"/>
      <c r="I114" s="111"/>
      <c r="J114" s="111"/>
      <c r="K114" s="111"/>
      <c r="L114" s="111"/>
      <c r="M114" s="111"/>
      <c r="N114" s="111"/>
      <c r="O114" s="111"/>
      <c r="P114" s="111"/>
      <c r="Q114" s="111"/>
      <c r="R114" s="111"/>
      <c r="S114" s="111"/>
      <c r="T114" s="111"/>
      <c r="U114" s="111"/>
      <c r="V114" s="111"/>
      <c r="W114" s="111"/>
      <c r="X114" s="111"/>
      <c r="Y114" s="111"/>
      <c r="Z114" s="111"/>
      <c r="AA114" s="111"/>
      <c r="AB114" s="111"/>
    </row>
    <row r="115" spans="1:28" ht="15" customHeight="1">
      <c r="A115" s="111"/>
      <c r="B115" s="129"/>
      <c r="C115" s="108"/>
      <c r="D115" s="108"/>
      <c r="E115" s="108"/>
      <c r="F115" s="40"/>
      <c r="G115" s="40"/>
      <c r="H115" s="126"/>
      <c r="I115" s="111"/>
      <c r="J115" s="111"/>
      <c r="K115" s="111"/>
      <c r="L115" s="111"/>
      <c r="M115" s="111"/>
      <c r="N115" s="111"/>
      <c r="O115" s="111"/>
      <c r="P115" s="111"/>
      <c r="Q115" s="111"/>
      <c r="R115" s="111"/>
      <c r="S115" s="111"/>
      <c r="T115" s="111"/>
      <c r="U115" s="111"/>
      <c r="V115" s="111"/>
      <c r="W115" s="111"/>
      <c r="X115" s="111"/>
      <c r="Y115" s="111"/>
      <c r="Z115" s="111"/>
      <c r="AA115" s="111"/>
      <c r="AB115" s="111"/>
    </row>
    <row r="116" spans="1:28" ht="15" customHeight="1">
      <c r="A116" s="111"/>
      <c r="B116" s="129"/>
      <c r="C116" s="108"/>
      <c r="D116" s="108"/>
      <c r="E116" s="108"/>
      <c r="F116" s="40"/>
      <c r="G116" s="40"/>
      <c r="H116" s="126"/>
      <c r="I116" s="111"/>
      <c r="J116" s="111"/>
      <c r="K116" s="111"/>
      <c r="L116" s="111"/>
      <c r="M116" s="111"/>
      <c r="N116" s="111"/>
      <c r="O116" s="111"/>
      <c r="P116" s="111"/>
      <c r="Q116" s="111"/>
      <c r="R116" s="111"/>
      <c r="S116" s="111"/>
      <c r="T116" s="111"/>
      <c r="U116" s="111"/>
      <c r="V116" s="111"/>
      <c r="W116" s="111"/>
      <c r="X116" s="111"/>
      <c r="Y116" s="111"/>
      <c r="Z116" s="111"/>
      <c r="AA116" s="111"/>
      <c r="AB116" s="111"/>
    </row>
    <row r="117" spans="1:28" ht="15" customHeight="1">
      <c r="A117" s="111"/>
      <c r="B117" s="129"/>
      <c r="C117" s="108"/>
      <c r="D117" s="108"/>
      <c r="E117" s="108"/>
      <c r="F117" s="40"/>
      <c r="G117" s="40"/>
      <c r="H117" s="126"/>
      <c r="I117" s="111"/>
      <c r="J117" s="111"/>
      <c r="K117" s="111"/>
      <c r="L117" s="111"/>
      <c r="M117" s="111"/>
      <c r="N117" s="111"/>
      <c r="O117" s="111"/>
      <c r="P117" s="111"/>
      <c r="Q117" s="111"/>
      <c r="R117" s="111"/>
      <c r="S117" s="111"/>
      <c r="T117" s="111"/>
      <c r="U117" s="111"/>
      <c r="V117" s="111"/>
      <c r="W117" s="111"/>
      <c r="X117" s="111"/>
      <c r="Y117" s="111"/>
      <c r="Z117" s="111"/>
      <c r="AA117" s="111"/>
      <c r="AB117" s="111"/>
    </row>
    <row r="118" spans="1:28" ht="15" customHeight="1">
      <c r="A118" s="111"/>
      <c r="B118" s="129"/>
      <c r="C118" s="108"/>
      <c r="D118" s="108"/>
      <c r="E118" s="108"/>
      <c r="F118" s="40"/>
      <c r="G118" s="40"/>
      <c r="H118" s="126"/>
      <c r="I118" s="111"/>
      <c r="J118" s="111"/>
      <c r="K118" s="111"/>
      <c r="L118" s="111"/>
      <c r="M118" s="111"/>
      <c r="N118" s="111"/>
      <c r="O118" s="111"/>
      <c r="P118" s="111"/>
      <c r="Q118" s="111"/>
      <c r="R118" s="111"/>
      <c r="S118" s="111"/>
      <c r="T118" s="111"/>
      <c r="U118" s="111"/>
      <c r="V118" s="111"/>
      <c r="W118" s="111"/>
      <c r="X118" s="111"/>
      <c r="Y118" s="111"/>
      <c r="Z118" s="111"/>
      <c r="AA118" s="111"/>
      <c r="AB118" s="111"/>
    </row>
    <row r="119" spans="1:28" ht="15" customHeight="1">
      <c r="A119" s="111"/>
      <c r="B119" s="129"/>
      <c r="C119" s="108"/>
      <c r="D119" s="108"/>
      <c r="E119" s="108"/>
      <c r="F119" s="40"/>
      <c r="G119" s="40"/>
      <c r="H119" s="126"/>
      <c r="I119" s="111"/>
      <c r="J119" s="111"/>
      <c r="K119" s="111"/>
      <c r="L119" s="111"/>
      <c r="M119" s="111"/>
      <c r="N119" s="111"/>
      <c r="O119" s="111"/>
      <c r="P119" s="111"/>
      <c r="Q119" s="111"/>
      <c r="R119" s="111"/>
      <c r="S119" s="111"/>
      <c r="T119" s="111"/>
      <c r="U119" s="111"/>
      <c r="V119" s="111"/>
      <c r="W119" s="111"/>
      <c r="X119" s="111"/>
      <c r="Y119" s="111"/>
      <c r="Z119" s="111"/>
      <c r="AA119" s="111"/>
      <c r="AB119" s="111"/>
    </row>
    <row r="120" spans="1:28" ht="15" customHeight="1">
      <c r="A120" s="111"/>
      <c r="B120" s="129"/>
      <c r="C120" s="108"/>
      <c r="D120" s="108"/>
      <c r="E120" s="108"/>
      <c r="F120" s="40"/>
      <c r="G120" s="40"/>
      <c r="H120" s="126"/>
      <c r="I120" s="111"/>
      <c r="J120" s="111"/>
      <c r="K120" s="111"/>
      <c r="L120" s="111"/>
      <c r="M120" s="111"/>
      <c r="N120" s="111"/>
      <c r="O120" s="111"/>
      <c r="P120" s="111"/>
      <c r="Q120" s="111"/>
      <c r="R120" s="111"/>
      <c r="S120" s="111"/>
      <c r="T120" s="111"/>
      <c r="U120" s="111"/>
      <c r="V120" s="111"/>
      <c r="W120" s="111"/>
      <c r="X120" s="111"/>
      <c r="Y120" s="111"/>
      <c r="Z120" s="111"/>
      <c r="AA120" s="111"/>
      <c r="AB120" s="111"/>
    </row>
    <row r="121" spans="1:28" ht="15" customHeight="1">
      <c r="A121" s="111"/>
      <c r="B121" s="129"/>
      <c r="C121" s="108"/>
      <c r="D121" s="108"/>
      <c r="E121" s="108"/>
      <c r="F121" s="40"/>
      <c r="G121" s="40"/>
      <c r="H121" s="126"/>
      <c r="I121" s="111"/>
      <c r="J121" s="111"/>
      <c r="K121" s="111"/>
      <c r="L121" s="111"/>
      <c r="M121" s="111"/>
      <c r="N121" s="111"/>
      <c r="O121" s="111"/>
      <c r="P121" s="111"/>
      <c r="Q121" s="111"/>
      <c r="R121" s="111"/>
      <c r="S121" s="111"/>
      <c r="T121" s="111"/>
      <c r="U121" s="111"/>
      <c r="V121" s="111"/>
      <c r="W121" s="111"/>
      <c r="X121" s="111"/>
      <c r="Y121" s="111"/>
      <c r="Z121" s="111"/>
      <c r="AA121" s="111"/>
      <c r="AB121" s="111"/>
    </row>
    <row r="122" spans="1:28" ht="15" customHeight="1">
      <c r="A122" s="111"/>
      <c r="B122" s="129"/>
      <c r="C122" s="108"/>
      <c r="D122" s="108"/>
      <c r="E122" s="108"/>
      <c r="F122" s="40"/>
      <c r="G122" s="40"/>
      <c r="H122" s="126"/>
      <c r="I122" s="111"/>
      <c r="J122" s="111"/>
      <c r="K122" s="111"/>
      <c r="L122" s="111"/>
      <c r="M122" s="111"/>
      <c r="N122" s="111"/>
      <c r="O122" s="111"/>
      <c r="P122" s="111"/>
      <c r="Q122" s="111"/>
      <c r="R122" s="111"/>
      <c r="S122" s="111"/>
      <c r="T122" s="111"/>
      <c r="U122" s="111"/>
      <c r="V122" s="111"/>
      <c r="W122" s="111"/>
      <c r="X122" s="111"/>
      <c r="Y122" s="111"/>
      <c r="Z122" s="111"/>
      <c r="AA122" s="111"/>
      <c r="AB122" s="111"/>
    </row>
    <row r="123" spans="1:28" ht="15" customHeight="1">
      <c r="A123" s="111"/>
      <c r="B123" s="129"/>
      <c r="C123" s="108"/>
      <c r="D123" s="108"/>
      <c r="E123" s="108"/>
      <c r="F123" s="40"/>
      <c r="G123" s="40"/>
      <c r="H123" s="126"/>
      <c r="I123" s="111"/>
      <c r="J123" s="111"/>
      <c r="K123" s="111"/>
      <c r="L123" s="111"/>
      <c r="M123" s="111"/>
      <c r="N123" s="111"/>
      <c r="O123" s="111"/>
      <c r="P123" s="111"/>
      <c r="Q123" s="111"/>
      <c r="R123" s="111"/>
      <c r="S123" s="111"/>
      <c r="T123" s="111"/>
      <c r="U123" s="111"/>
      <c r="V123" s="111"/>
      <c r="W123" s="111"/>
      <c r="X123" s="111"/>
      <c r="Y123" s="111"/>
      <c r="Z123" s="111"/>
      <c r="AA123" s="111"/>
      <c r="AB123" s="111"/>
    </row>
    <row r="124" spans="1:28" ht="15" customHeight="1">
      <c r="A124" s="111"/>
      <c r="B124" s="129"/>
      <c r="C124" s="108"/>
      <c r="D124" s="108"/>
      <c r="E124" s="108"/>
      <c r="F124" s="40"/>
      <c r="G124" s="40"/>
      <c r="H124" s="126"/>
      <c r="I124" s="111"/>
      <c r="J124" s="111"/>
      <c r="K124" s="111"/>
      <c r="L124" s="111"/>
      <c r="M124" s="111"/>
      <c r="N124" s="111"/>
      <c r="O124" s="111"/>
      <c r="P124" s="111"/>
      <c r="Q124" s="111"/>
      <c r="R124" s="111"/>
      <c r="S124" s="111"/>
      <c r="T124" s="111"/>
      <c r="U124" s="111"/>
      <c r="V124" s="111"/>
      <c r="W124" s="111"/>
      <c r="X124" s="111"/>
      <c r="Y124" s="111"/>
      <c r="Z124" s="111"/>
      <c r="AA124" s="111"/>
      <c r="AB124" s="111"/>
    </row>
    <row r="125" spans="1:28" ht="15" customHeight="1">
      <c r="A125" s="111"/>
      <c r="B125" s="129"/>
      <c r="C125" s="108"/>
      <c r="D125" s="108"/>
      <c r="E125" s="108"/>
      <c r="F125" s="40"/>
      <c r="G125" s="40"/>
      <c r="H125" s="126"/>
      <c r="I125" s="111"/>
      <c r="J125" s="111"/>
      <c r="K125" s="111"/>
      <c r="L125" s="111"/>
      <c r="M125" s="111"/>
      <c r="N125" s="111"/>
      <c r="O125" s="111"/>
      <c r="P125" s="111"/>
      <c r="Q125" s="111"/>
      <c r="R125" s="111"/>
      <c r="S125" s="111"/>
      <c r="T125" s="111"/>
      <c r="U125" s="111"/>
      <c r="V125" s="111"/>
      <c r="W125" s="111"/>
      <c r="X125" s="111"/>
      <c r="Y125" s="111"/>
      <c r="Z125" s="111"/>
      <c r="AA125" s="111"/>
      <c r="AB125" s="111"/>
    </row>
    <row r="126" spans="1:28" ht="15" customHeight="1">
      <c r="A126" s="111"/>
      <c r="B126" s="129"/>
      <c r="C126" s="108"/>
      <c r="D126" s="108"/>
      <c r="E126" s="108"/>
      <c r="F126" s="40"/>
      <c r="G126" s="40"/>
      <c r="H126" s="126"/>
      <c r="I126" s="111"/>
      <c r="J126" s="111"/>
      <c r="K126" s="111"/>
      <c r="L126" s="111"/>
      <c r="M126" s="111"/>
      <c r="N126" s="111"/>
      <c r="O126" s="111"/>
      <c r="P126" s="111"/>
      <c r="Q126" s="111"/>
      <c r="R126" s="111"/>
      <c r="S126" s="111"/>
      <c r="T126" s="111"/>
      <c r="U126" s="111"/>
      <c r="V126" s="111"/>
      <c r="W126" s="111"/>
      <c r="X126" s="111"/>
      <c r="Y126" s="111"/>
      <c r="Z126" s="111"/>
      <c r="AA126" s="111"/>
      <c r="AB126" s="111"/>
    </row>
    <row r="127" spans="1:28" ht="15" customHeight="1">
      <c r="A127" s="111"/>
      <c r="B127" s="129"/>
      <c r="C127" s="108"/>
      <c r="D127" s="108"/>
      <c r="E127" s="108"/>
      <c r="F127" s="40"/>
      <c r="G127" s="40"/>
      <c r="H127" s="126"/>
      <c r="I127" s="111"/>
      <c r="J127" s="111"/>
      <c r="K127" s="111"/>
      <c r="L127" s="111"/>
      <c r="M127" s="111"/>
      <c r="N127" s="111"/>
      <c r="O127" s="111"/>
      <c r="P127" s="111"/>
      <c r="Q127" s="111"/>
      <c r="R127" s="111"/>
      <c r="S127" s="111"/>
      <c r="T127" s="111"/>
      <c r="U127" s="111"/>
      <c r="V127" s="111"/>
      <c r="W127" s="111"/>
      <c r="X127" s="111"/>
      <c r="Y127" s="111"/>
      <c r="Z127" s="111"/>
      <c r="AA127" s="111"/>
      <c r="AB127" s="111"/>
    </row>
    <row r="128" spans="1:28" ht="15" customHeight="1">
      <c r="A128" s="111"/>
      <c r="B128" s="129"/>
      <c r="C128" s="108"/>
      <c r="D128" s="108"/>
      <c r="E128" s="108"/>
      <c r="F128" s="40"/>
      <c r="G128" s="40"/>
      <c r="H128" s="126"/>
      <c r="I128" s="111"/>
      <c r="J128" s="111"/>
      <c r="K128" s="111"/>
      <c r="L128" s="111"/>
      <c r="M128" s="111"/>
      <c r="N128" s="111"/>
      <c r="O128" s="111"/>
      <c r="P128" s="111"/>
      <c r="Q128" s="111"/>
      <c r="R128" s="111"/>
      <c r="S128" s="111"/>
      <c r="T128" s="111"/>
      <c r="U128" s="111"/>
      <c r="V128" s="111"/>
      <c r="W128" s="111"/>
      <c r="X128" s="111"/>
      <c r="Y128" s="111"/>
      <c r="Z128" s="111"/>
      <c r="AA128" s="111"/>
      <c r="AB128" s="111"/>
    </row>
    <row r="129" spans="1:28" ht="15" customHeight="1">
      <c r="A129" s="111"/>
      <c r="B129" s="129"/>
      <c r="C129" s="108"/>
      <c r="D129" s="108"/>
      <c r="E129" s="108"/>
      <c r="F129" s="40"/>
      <c r="G129" s="40"/>
      <c r="H129" s="126"/>
      <c r="I129" s="111"/>
      <c r="J129" s="111"/>
      <c r="K129" s="111"/>
      <c r="L129" s="111"/>
      <c r="M129" s="111"/>
      <c r="N129" s="111"/>
      <c r="O129" s="111"/>
      <c r="P129" s="111"/>
      <c r="Q129" s="111"/>
      <c r="R129" s="111"/>
      <c r="S129" s="111"/>
      <c r="T129" s="111"/>
      <c r="U129" s="111"/>
      <c r="V129" s="111"/>
      <c r="W129" s="111"/>
      <c r="X129" s="111"/>
      <c r="Y129" s="111"/>
      <c r="Z129" s="111"/>
      <c r="AA129" s="111"/>
      <c r="AB129" s="111"/>
    </row>
    <row r="130" spans="1:28" ht="15" customHeight="1">
      <c r="A130" s="111"/>
      <c r="B130" s="129"/>
      <c r="C130" s="108"/>
      <c r="D130" s="108"/>
      <c r="E130" s="108"/>
      <c r="F130" s="40"/>
      <c r="G130" s="40"/>
      <c r="H130" s="126"/>
      <c r="I130" s="111"/>
      <c r="J130" s="111"/>
      <c r="K130" s="111"/>
      <c r="L130" s="111"/>
      <c r="M130" s="111"/>
      <c r="N130" s="111"/>
      <c r="O130" s="111"/>
      <c r="P130" s="111"/>
      <c r="Q130" s="111"/>
      <c r="R130" s="111"/>
      <c r="S130" s="111"/>
      <c r="T130" s="111"/>
      <c r="U130" s="111"/>
      <c r="V130" s="111"/>
      <c r="W130" s="111"/>
      <c r="X130" s="111"/>
      <c r="Y130" s="111"/>
      <c r="Z130" s="111"/>
      <c r="AA130" s="111"/>
      <c r="AB130" s="111"/>
    </row>
    <row r="131" spans="1:28" ht="15" customHeight="1">
      <c r="A131" s="111"/>
      <c r="B131" s="129"/>
      <c r="C131" s="108"/>
      <c r="D131" s="108"/>
      <c r="E131" s="108"/>
      <c r="F131" s="40"/>
      <c r="G131" s="40"/>
      <c r="H131" s="126"/>
      <c r="I131" s="111"/>
      <c r="J131" s="111"/>
      <c r="K131" s="111"/>
      <c r="L131" s="111"/>
      <c r="M131" s="111"/>
      <c r="N131" s="111"/>
      <c r="O131" s="111"/>
      <c r="P131" s="111"/>
      <c r="Q131" s="111"/>
      <c r="R131" s="111"/>
      <c r="S131" s="111"/>
      <c r="T131" s="111"/>
      <c r="U131" s="111"/>
      <c r="V131" s="111"/>
      <c r="W131" s="111"/>
      <c r="X131" s="111"/>
      <c r="Y131" s="111"/>
      <c r="Z131" s="111"/>
      <c r="AA131" s="111"/>
      <c r="AB131" s="111"/>
    </row>
    <row r="132" spans="1:28" ht="15" customHeight="1">
      <c r="A132" s="111"/>
      <c r="B132" s="129"/>
      <c r="C132" s="108"/>
      <c r="D132" s="108"/>
      <c r="E132" s="108"/>
      <c r="F132" s="40"/>
      <c r="G132" s="40"/>
      <c r="H132" s="126"/>
      <c r="I132" s="111"/>
      <c r="J132" s="111"/>
      <c r="K132" s="111"/>
      <c r="L132" s="111"/>
      <c r="M132" s="111"/>
      <c r="N132" s="111"/>
      <c r="O132" s="111"/>
      <c r="P132" s="111"/>
      <c r="Q132" s="111"/>
      <c r="R132" s="111"/>
      <c r="S132" s="111"/>
      <c r="T132" s="111"/>
      <c r="U132" s="111"/>
      <c r="V132" s="111"/>
      <c r="W132" s="111"/>
      <c r="X132" s="111"/>
      <c r="Y132" s="111"/>
      <c r="Z132" s="111"/>
      <c r="AA132" s="111"/>
      <c r="AB132" s="111"/>
    </row>
    <row r="133" spans="1:28" ht="15" customHeight="1">
      <c r="A133" s="111"/>
      <c r="B133" s="129"/>
      <c r="C133" s="108"/>
      <c r="D133" s="108"/>
      <c r="E133" s="108"/>
      <c r="F133" s="40"/>
      <c r="G133" s="40"/>
      <c r="H133" s="126"/>
      <c r="I133" s="111"/>
      <c r="J133" s="111"/>
      <c r="K133" s="111"/>
      <c r="L133" s="111"/>
      <c r="M133" s="111"/>
      <c r="N133" s="111"/>
      <c r="O133" s="111"/>
      <c r="P133" s="111"/>
      <c r="Q133" s="111"/>
      <c r="R133" s="111"/>
      <c r="S133" s="111"/>
      <c r="T133" s="111"/>
      <c r="U133" s="111"/>
      <c r="V133" s="111"/>
      <c r="W133" s="111"/>
      <c r="X133" s="111"/>
      <c r="Y133" s="111"/>
      <c r="Z133" s="111"/>
      <c r="AA133" s="111"/>
      <c r="AB133" s="111"/>
    </row>
    <row r="134" spans="1:28" ht="15" customHeight="1">
      <c r="A134" s="111"/>
      <c r="B134" s="129"/>
      <c r="C134" s="108"/>
      <c r="D134" s="108"/>
      <c r="E134" s="108"/>
      <c r="F134" s="40"/>
      <c r="G134" s="40"/>
      <c r="H134" s="126"/>
      <c r="I134" s="111"/>
      <c r="J134" s="111"/>
      <c r="K134" s="111"/>
      <c r="L134" s="111"/>
      <c r="M134" s="111"/>
      <c r="N134" s="111"/>
      <c r="O134" s="111"/>
      <c r="P134" s="111"/>
      <c r="Q134" s="111"/>
      <c r="R134" s="111"/>
      <c r="S134" s="111"/>
      <c r="T134" s="111"/>
      <c r="U134" s="111"/>
      <c r="V134" s="111"/>
      <c r="W134" s="111"/>
      <c r="X134" s="111"/>
      <c r="Y134" s="111"/>
      <c r="Z134" s="111"/>
      <c r="AA134" s="111"/>
      <c r="AB134" s="111"/>
    </row>
    <row r="135" spans="1:28" ht="15" customHeight="1">
      <c r="A135" s="111"/>
      <c r="B135" s="129"/>
      <c r="C135" s="108"/>
      <c r="D135" s="108"/>
      <c r="E135" s="108"/>
      <c r="F135" s="40"/>
      <c r="G135" s="40"/>
      <c r="H135" s="126"/>
      <c r="I135" s="111"/>
      <c r="J135" s="111"/>
      <c r="K135" s="111"/>
      <c r="L135" s="111"/>
      <c r="M135" s="111"/>
      <c r="N135" s="111"/>
      <c r="O135" s="111"/>
      <c r="P135" s="111"/>
      <c r="Q135" s="111"/>
      <c r="R135" s="111"/>
      <c r="S135" s="111"/>
      <c r="T135" s="111"/>
      <c r="U135" s="111"/>
      <c r="V135" s="111"/>
      <c r="W135" s="111"/>
      <c r="X135" s="111"/>
      <c r="Y135" s="111"/>
      <c r="Z135" s="111"/>
      <c r="AA135" s="111"/>
      <c r="AB135" s="111"/>
    </row>
    <row r="136" spans="1:28" ht="15" customHeight="1">
      <c r="A136" s="111"/>
      <c r="B136" s="129"/>
      <c r="C136" s="108"/>
      <c r="D136" s="108"/>
      <c r="E136" s="108"/>
      <c r="F136" s="40"/>
      <c r="G136" s="40"/>
      <c r="H136" s="126"/>
      <c r="I136" s="111"/>
      <c r="J136" s="111"/>
      <c r="K136" s="111"/>
      <c r="L136" s="111"/>
      <c r="M136" s="111"/>
      <c r="N136" s="111"/>
      <c r="O136" s="111"/>
      <c r="P136" s="111"/>
      <c r="Q136" s="111"/>
      <c r="R136" s="111"/>
      <c r="S136" s="111"/>
      <c r="T136" s="111"/>
      <c r="U136" s="111"/>
      <c r="V136" s="111"/>
      <c r="W136" s="111"/>
      <c r="X136" s="111"/>
      <c r="Y136" s="111"/>
      <c r="Z136" s="111"/>
      <c r="AA136" s="111"/>
      <c r="AB136" s="111"/>
    </row>
    <row r="137" spans="1:28" ht="15" customHeight="1">
      <c r="A137" s="111"/>
      <c r="B137" s="129"/>
      <c r="C137" s="108"/>
      <c r="D137" s="108"/>
      <c r="E137" s="108"/>
      <c r="F137" s="40"/>
      <c r="G137" s="40"/>
      <c r="H137" s="126"/>
      <c r="I137" s="111"/>
      <c r="J137" s="111"/>
      <c r="K137" s="111"/>
      <c r="L137" s="111"/>
      <c r="M137" s="111"/>
      <c r="N137" s="111"/>
      <c r="O137" s="111"/>
      <c r="P137" s="111"/>
      <c r="Q137" s="111"/>
      <c r="R137" s="111"/>
      <c r="S137" s="111"/>
      <c r="T137" s="111"/>
      <c r="U137" s="111"/>
      <c r="V137" s="111"/>
      <c r="W137" s="111"/>
      <c r="X137" s="111"/>
      <c r="Y137" s="111"/>
      <c r="Z137" s="111"/>
      <c r="AA137" s="111"/>
      <c r="AB137" s="111"/>
    </row>
    <row r="138" spans="1:28" ht="15" customHeight="1">
      <c r="A138" s="111"/>
      <c r="B138" s="129"/>
      <c r="C138" s="108"/>
      <c r="D138" s="108"/>
      <c r="E138" s="108"/>
      <c r="F138" s="40"/>
      <c r="G138" s="40"/>
      <c r="H138" s="126"/>
      <c r="I138" s="111"/>
      <c r="J138" s="111"/>
      <c r="K138" s="111"/>
      <c r="L138" s="111"/>
      <c r="M138" s="111"/>
      <c r="N138" s="111"/>
      <c r="O138" s="111"/>
      <c r="P138" s="111"/>
      <c r="Q138" s="111"/>
      <c r="R138" s="111"/>
      <c r="S138" s="111"/>
      <c r="T138" s="111"/>
      <c r="U138" s="111"/>
      <c r="V138" s="111"/>
      <c r="W138" s="111"/>
      <c r="X138" s="111"/>
      <c r="Y138" s="111"/>
      <c r="Z138" s="111"/>
      <c r="AA138" s="111"/>
      <c r="AB138" s="111"/>
    </row>
    <row r="139" spans="1:28" ht="15" customHeight="1">
      <c r="A139" s="111"/>
      <c r="B139" s="129"/>
      <c r="C139" s="108"/>
      <c r="D139" s="108"/>
      <c r="E139" s="108"/>
      <c r="F139" s="40"/>
      <c r="G139" s="40"/>
      <c r="H139" s="126"/>
      <c r="I139" s="111"/>
      <c r="J139" s="111"/>
      <c r="K139" s="111"/>
      <c r="L139" s="111"/>
      <c r="M139" s="111"/>
      <c r="N139" s="111"/>
      <c r="O139" s="111"/>
      <c r="P139" s="111"/>
      <c r="Q139" s="111"/>
      <c r="R139" s="111"/>
      <c r="S139" s="111"/>
      <c r="T139" s="111"/>
      <c r="U139" s="111"/>
      <c r="V139" s="111"/>
      <c r="W139" s="111"/>
      <c r="X139" s="111"/>
      <c r="Y139" s="111"/>
      <c r="Z139" s="111"/>
      <c r="AA139" s="111"/>
      <c r="AB139" s="111"/>
    </row>
    <row r="140" spans="1:28" ht="15" customHeight="1">
      <c r="A140" s="111"/>
      <c r="B140" s="129"/>
      <c r="C140" s="108"/>
      <c r="D140" s="108"/>
      <c r="E140" s="108"/>
      <c r="F140" s="40"/>
      <c r="G140" s="40"/>
      <c r="H140" s="126"/>
      <c r="I140" s="111"/>
      <c r="J140" s="111"/>
      <c r="K140" s="111"/>
      <c r="L140" s="111"/>
      <c r="M140" s="111"/>
      <c r="N140" s="111"/>
      <c r="O140" s="111"/>
      <c r="P140" s="111"/>
      <c r="Q140" s="111"/>
      <c r="R140" s="111"/>
      <c r="S140" s="111"/>
      <c r="T140" s="111"/>
      <c r="U140" s="111"/>
      <c r="V140" s="111"/>
      <c r="W140" s="111"/>
      <c r="X140" s="111"/>
      <c r="Y140" s="111"/>
      <c r="Z140" s="111"/>
      <c r="AA140" s="111"/>
      <c r="AB140" s="111"/>
    </row>
    <row r="141" spans="1:28" ht="15" customHeight="1">
      <c r="A141" s="111"/>
      <c r="B141" s="129"/>
      <c r="C141" s="108"/>
      <c r="D141" s="108"/>
      <c r="E141" s="108"/>
      <c r="F141" s="40"/>
      <c r="G141" s="40"/>
      <c r="H141" s="126"/>
      <c r="I141" s="111"/>
      <c r="J141" s="111"/>
      <c r="K141" s="111"/>
      <c r="L141" s="111"/>
      <c r="M141" s="111"/>
      <c r="N141" s="111"/>
      <c r="O141" s="111"/>
      <c r="P141" s="111"/>
      <c r="Q141" s="111"/>
      <c r="R141" s="111"/>
      <c r="S141" s="111"/>
      <c r="T141" s="111"/>
      <c r="U141" s="111"/>
      <c r="V141" s="111"/>
      <c r="W141" s="111"/>
      <c r="X141" s="111"/>
      <c r="Y141" s="111"/>
      <c r="Z141" s="111"/>
      <c r="AA141" s="111"/>
      <c r="AB141" s="111"/>
    </row>
    <row r="142" spans="1:28" ht="15" customHeight="1">
      <c r="A142" s="111"/>
      <c r="B142" s="129"/>
      <c r="C142" s="108"/>
      <c r="D142" s="108"/>
      <c r="E142" s="108"/>
      <c r="F142" s="40"/>
      <c r="G142" s="40"/>
      <c r="H142" s="126"/>
      <c r="I142" s="111"/>
      <c r="J142" s="111"/>
      <c r="K142" s="111"/>
      <c r="L142" s="111"/>
      <c r="M142" s="111"/>
      <c r="N142" s="111"/>
      <c r="O142" s="111"/>
      <c r="P142" s="111"/>
      <c r="Q142" s="111"/>
      <c r="R142" s="111"/>
      <c r="S142" s="111"/>
      <c r="T142" s="111"/>
      <c r="U142" s="111"/>
      <c r="V142" s="111"/>
      <c r="W142" s="111"/>
      <c r="X142" s="111"/>
      <c r="Y142" s="111"/>
      <c r="Z142" s="111"/>
      <c r="AA142" s="111"/>
      <c r="AB142" s="111"/>
    </row>
    <row r="143" spans="1:28" ht="15" customHeight="1">
      <c r="A143" s="111"/>
      <c r="B143" s="129"/>
      <c r="C143" s="108"/>
      <c r="D143" s="108"/>
      <c r="E143" s="108"/>
      <c r="F143" s="40"/>
      <c r="G143" s="40"/>
      <c r="H143" s="126"/>
      <c r="I143" s="111"/>
      <c r="J143" s="111"/>
      <c r="K143" s="111"/>
      <c r="L143" s="111"/>
      <c r="M143" s="111"/>
      <c r="N143" s="111"/>
      <c r="O143" s="111"/>
      <c r="P143" s="111"/>
      <c r="Q143" s="111"/>
      <c r="R143" s="111"/>
      <c r="S143" s="111"/>
      <c r="T143" s="111"/>
      <c r="U143" s="111"/>
      <c r="V143" s="111"/>
      <c r="W143" s="111"/>
      <c r="X143" s="111"/>
      <c r="Y143" s="111"/>
      <c r="Z143" s="111"/>
      <c r="AA143" s="111"/>
      <c r="AB143" s="111"/>
    </row>
    <row r="144" spans="1:28" ht="15" customHeight="1">
      <c r="A144" s="111"/>
      <c r="B144" s="129"/>
      <c r="C144" s="108"/>
      <c r="D144" s="108"/>
      <c r="E144" s="108"/>
      <c r="F144" s="40"/>
      <c r="G144" s="40"/>
      <c r="H144" s="126"/>
      <c r="I144" s="111"/>
      <c r="J144" s="111"/>
      <c r="K144" s="111"/>
      <c r="L144" s="111"/>
      <c r="M144" s="111"/>
      <c r="N144" s="111"/>
      <c r="O144" s="111"/>
      <c r="P144" s="111"/>
      <c r="Q144" s="111"/>
      <c r="R144" s="111"/>
      <c r="S144" s="111"/>
      <c r="T144" s="111"/>
      <c r="U144" s="111"/>
      <c r="V144" s="111"/>
      <c r="W144" s="111"/>
      <c r="X144" s="111"/>
      <c r="Y144" s="111"/>
      <c r="Z144" s="111"/>
      <c r="AA144" s="111"/>
      <c r="AB144" s="111"/>
    </row>
    <row r="145" spans="1:28" ht="15" customHeight="1">
      <c r="A145" s="111"/>
      <c r="B145" s="129"/>
      <c r="C145" s="108"/>
      <c r="D145" s="108"/>
      <c r="E145" s="108"/>
      <c r="F145" s="40"/>
      <c r="G145" s="40"/>
      <c r="H145" s="126"/>
      <c r="I145" s="111"/>
      <c r="J145" s="111"/>
      <c r="K145" s="111"/>
      <c r="L145" s="111"/>
      <c r="M145" s="111"/>
      <c r="N145" s="111"/>
      <c r="O145" s="111"/>
      <c r="P145" s="111"/>
      <c r="Q145" s="111"/>
      <c r="R145" s="111"/>
      <c r="S145" s="111"/>
      <c r="T145" s="111"/>
      <c r="U145" s="111"/>
      <c r="V145" s="111"/>
      <c r="W145" s="111"/>
      <c r="X145" s="111"/>
      <c r="Y145" s="111"/>
      <c r="Z145" s="111"/>
      <c r="AA145" s="111"/>
      <c r="AB145" s="111"/>
    </row>
    <row r="146" spans="1:28" ht="15" customHeight="1">
      <c r="A146" s="111"/>
      <c r="B146" s="129"/>
      <c r="C146" s="108"/>
      <c r="D146" s="108"/>
      <c r="E146" s="108"/>
      <c r="F146" s="40"/>
      <c r="G146" s="40"/>
      <c r="H146" s="126"/>
      <c r="I146" s="111"/>
      <c r="J146" s="111"/>
      <c r="K146" s="111"/>
      <c r="L146" s="111"/>
      <c r="M146" s="111"/>
      <c r="N146" s="111"/>
      <c r="O146" s="111"/>
      <c r="P146" s="111"/>
      <c r="Q146" s="111"/>
      <c r="R146" s="111"/>
      <c r="S146" s="111"/>
      <c r="T146" s="111"/>
      <c r="U146" s="111"/>
      <c r="V146" s="111"/>
      <c r="W146" s="111"/>
      <c r="X146" s="111"/>
      <c r="Y146" s="111"/>
      <c r="Z146" s="111"/>
      <c r="AA146" s="111"/>
      <c r="AB146" s="111"/>
    </row>
    <row r="147" spans="1:28" ht="15" customHeight="1">
      <c r="A147" s="111"/>
      <c r="B147" s="129"/>
      <c r="C147" s="108"/>
      <c r="D147" s="108"/>
      <c r="E147" s="108"/>
      <c r="F147" s="40"/>
      <c r="G147" s="40"/>
      <c r="H147" s="126"/>
      <c r="I147" s="111"/>
      <c r="J147" s="111"/>
      <c r="K147" s="111"/>
      <c r="L147" s="111"/>
      <c r="M147" s="111"/>
      <c r="N147" s="111"/>
      <c r="O147" s="111"/>
      <c r="P147" s="111"/>
      <c r="Q147" s="111"/>
      <c r="R147" s="111"/>
      <c r="S147" s="111"/>
      <c r="T147" s="111"/>
      <c r="U147" s="111"/>
      <c r="V147" s="111"/>
      <c r="W147" s="111"/>
      <c r="X147" s="111"/>
      <c r="Y147" s="111"/>
      <c r="Z147" s="111"/>
      <c r="AA147" s="111"/>
      <c r="AB147" s="111"/>
    </row>
    <row r="148" spans="1:28" ht="15" customHeight="1">
      <c r="A148" s="111"/>
      <c r="B148" s="129"/>
      <c r="C148" s="108"/>
      <c r="D148" s="108"/>
      <c r="E148" s="108"/>
      <c r="F148" s="40"/>
      <c r="G148" s="40"/>
      <c r="H148" s="126"/>
      <c r="I148" s="111"/>
      <c r="J148" s="111"/>
      <c r="K148" s="111"/>
      <c r="L148" s="111"/>
      <c r="M148" s="111"/>
      <c r="N148" s="111"/>
      <c r="O148" s="111"/>
      <c r="P148" s="111"/>
      <c r="Q148" s="111"/>
      <c r="R148" s="111"/>
      <c r="S148" s="111"/>
      <c r="T148" s="111"/>
      <c r="U148" s="111"/>
      <c r="V148" s="111"/>
      <c r="W148" s="111"/>
      <c r="X148" s="111"/>
      <c r="Y148" s="111"/>
      <c r="Z148" s="111"/>
      <c r="AA148" s="111"/>
      <c r="AB148" s="111"/>
    </row>
    <row r="149" spans="1:28" ht="15" customHeight="1">
      <c r="A149" s="111"/>
      <c r="B149" s="129"/>
      <c r="C149" s="108"/>
      <c r="D149" s="108"/>
      <c r="E149" s="108"/>
      <c r="F149" s="40"/>
      <c r="G149" s="40"/>
      <c r="H149" s="126"/>
      <c r="I149" s="111"/>
      <c r="J149" s="111"/>
      <c r="K149" s="111"/>
      <c r="L149" s="111"/>
      <c r="M149" s="111"/>
      <c r="N149" s="111"/>
      <c r="O149" s="111"/>
      <c r="P149" s="111"/>
      <c r="Q149" s="111"/>
      <c r="R149" s="111"/>
      <c r="S149" s="111"/>
      <c r="T149" s="111"/>
      <c r="U149" s="111"/>
      <c r="V149" s="111"/>
      <c r="W149" s="111"/>
      <c r="X149" s="111"/>
      <c r="Y149" s="111"/>
      <c r="Z149" s="111"/>
      <c r="AA149" s="111"/>
      <c r="AB149" s="111"/>
    </row>
    <row r="150" spans="1:28" ht="15" customHeight="1">
      <c r="A150" s="111"/>
      <c r="B150" s="129"/>
      <c r="C150" s="108"/>
      <c r="D150" s="108"/>
      <c r="E150" s="108"/>
      <c r="F150" s="40"/>
      <c r="G150" s="40"/>
      <c r="H150" s="126"/>
      <c r="I150" s="111"/>
      <c r="J150" s="111"/>
      <c r="K150" s="111"/>
      <c r="L150" s="111"/>
      <c r="M150" s="111"/>
      <c r="N150" s="111"/>
      <c r="O150" s="111"/>
      <c r="P150" s="111"/>
      <c r="Q150" s="111"/>
      <c r="R150" s="111"/>
      <c r="S150" s="111"/>
      <c r="T150" s="111"/>
      <c r="U150" s="111"/>
      <c r="V150" s="111"/>
      <c r="W150" s="111"/>
      <c r="X150" s="111"/>
      <c r="Y150" s="111"/>
      <c r="Z150" s="111"/>
      <c r="AA150" s="111"/>
      <c r="AB150" s="111"/>
    </row>
    <row r="151" spans="1:28" ht="15" customHeight="1">
      <c r="A151" s="111"/>
      <c r="B151" s="129"/>
      <c r="C151" s="108"/>
      <c r="D151" s="108"/>
      <c r="E151" s="108"/>
      <c r="F151" s="40"/>
      <c r="G151" s="40"/>
      <c r="H151" s="126"/>
      <c r="I151" s="111"/>
      <c r="J151" s="111"/>
      <c r="K151" s="111"/>
      <c r="L151" s="111"/>
      <c r="M151" s="111"/>
      <c r="N151" s="111"/>
      <c r="O151" s="111"/>
      <c r="P151" s="111"/>
      <c r="Q151" s="111"/>
      <c r="R151" s="111"/>
      <c r="S151" s="111"/>
      <c r="T151" s="111"/>
      <c r="U151" s="111"/>
      <c r="V151" s="111"/>
      <c r="W151" s="111"/>
      <c r="X151" s="111"/>
      <c r="Y151" s="111"/>
      <c r="Z151" s="111"/>
      <c r="AA151" s="111"/>
      <c r="AB151" s="111"/>
    </row>
    <row r="152" spans="1:28" ht="15" customHeight="1">
      <c r="A152" s="111"/>
      <c r="B152" s="129"/>
      <c r="C152" s="108"/>
      <c r="D152" s="108"/>
      <c r="E152" s="108"/>
      <c r="F152" s="40"/>
      <c r="G152" s="40"/>
      <c r="H152" s="126"/>
      <c r="I152" s="111"/>
      <c r="J152" s="111"/>
      <c r="K152" s="111"/>
      <c r="L152" s="111"/>
      <c r="M152" s="111"/>
      <c r="N152" s="111"/>
      <c r="O152" s="111"/>
      <c r="P152" s="111"/>
      <c r="Q152" s="111"/>
      <c r="R152" s="111"/>
      <c r="S152" s="111"/>
      <c r="T152" s="111"/>
      <c r="U152" s="111"/>
      <c r="V152" s="111"/>
      <c r="W152" s="111"/>
      <c r="X152" s="111"/>
      <c r="Y152" s="111"/>
      <c r="Z152" s="111"/>
      <c r="AA152" s="111"/>
      <c r="AB152" s="111"/>
    </row>
    <row r="153" spans="1:28" ht="15" customHeight="1">
      <c r="A153" s="111"/>
      <c r="B153" s="129"/>
      <c r="C153" s="108"/>
      <c r="D153" s="108"/>
      <c r="E153" s="108"/>
      <c r="F153" s="40"/>
      <c r="G153" s="40"/>
      <c r="H153" s="126"/>
      <c r="I153" s="111"/>
      <c r="J153" s="111"/>
      <c r="K153" s="111"/>
      <c r="L153" s="111"/>
      <c r="M153" s="111"/>
      <c r="N153" s="111"/>
      <c r="O153" s="111"/>
      <c r="P153" s="111"/>
      <c r="Q153" s="111"/>
      <c r="R153" s="111"/>
      <c r="S153" s="111"/>
      <c r="T153" s="111"/>
      <c r="U153" s="111"/>
      <c r="V153" s="111"/>
      <c r="W153" s="111"/>
      <c r="X153" s="111"/>
      <c r="Y153" s="111"/>
      <c r="Z153" s="111"/>
      <c r="AA153" s="111"/>
      <c r="AB153" s="111"/>
    </row>
    <row r="154" spans="1:28" ht="15" customHeight="1">
      <c r="A154" s="111"/>
      <c r="B154" s="129"/>
      <c r="C154" s="108"/>
      <c r="D154" s="108"/>
      <c r="E154" s="108"/>
      <c r="F154" s="40"/>
      <c r="G154" s="40"/>
      <c r="H154" s="126"/>
      <c r="I154" s="111"/>
      <c r="J154" s="111"/>
      <c r="K154" s="111"/>
      <c r="L154" s="111"/>
      <c r="M154" s="111"/>
      <c r="N154" s="111"/>
      <c r="O154" s="111"/>
      <c r="P154" s="111"/>
      <c r="Q154" s="111"/>
      <c r="R154" s="111"/>
      <c r="S154" s="111"/>
      <c r="T154" s="111"/>
      <c r="U154" s="111"/>
      <c r="V154" s="111"/>
      <c r="W154" s="111"/>
      <c r="X154" s="111"/>
      <c r="Y154" s="111"/>
      <c r="Z154" s="111"/>
      <c r="AA154" s="111"/>
      <c r="AB154" s="111"/>
    </row>
    <row r="155" spans="1:28" ht="15" customHeight="1">
      <c r="A155" s="111"/>
      <c r="B155" s="129"/>
      <c r="C155" s="108"/>
      <c r="D155" s="108"/>
      <c r="E155" s="108"/>
      <c r="F155" s="40"/>
      <c r="G155" s="40"/>
      <c r="H155" s="126"/>
      <c r="I155" s="111"/>
      <c r="J155" s="111"/>
      <c r="K155" s="111"/>
      <c r="L155" s="111"/>
      <c r="M155" s="111"/>
      <c r="N155" s="111"/>
      <c r="O155" s="111"/>
      <c r="P155" s="111"/>
      <c r="Q155" s="111"/>
      <c r="R155" s="111"/>
      <c r="S155" s="111"/>
      <c r="T155" s="111"/>
      <c r="U155" s="111"/>
      <c r="V155" s="111"/>
      <c r="W155" s="111"/>
      <c r="X155" s="111"/>
      <c r="Y155" s="111"/>
      <c r="Z155" s="111"/>
      <c r="AA155" s="111"/>
      <c r="AB155" s="111"/>
    </row>
    <row r="156" spans="1:28" ht="15" customHeight="1">
      <c r="A156" s="111"/>
      <c r="B156" s="129"/>
      <c r="C156" s="108"/>
      <c r="D156" s="108"/>
      <c r="E156" s="108"/>
      <c r="F156" s="40"/>
      <c r="G156" s="40"/>
      <c r="H156" s="126"/>
      <c r="I156" s="111"/>
      <c r="J156" s="111"/>
      <c r="K156" s="111"/>
      <c r="L156" s="111"/>
      <c r="M156" s="111"/>
      <c r="N156" s="111"/>
      <c r="O156" s="111"/>
      <c r="P156" s="111"/>
      <c r="Q156" s="111"/>
      <c r="R156" s="111"/>
      <c r="S156" s="111"/>
      <c r="T156" s="111"/>
      <c r="U156" s="111"/>
      <c r="V156" s="111"/>
      <c r="W156" s="111"/>
      <c r="X156" s="111"/>
      <c r="Y156" s="111"/>
      <c r="Z156" s="111"/>
      <c r="AA156" s="111"/>
      <c r="AB156" s="111"/>
    </row>
    <row r="157" spans="1:28" ht="15" customHeight="1">
      <c r="A157" s="111"/>
      <c r="B157" s="129"/>
      <c r="C157" s="108"/>
      <c r="D157" s="108"/>
      <c r="E157" s="108"/>
      <c r="F157" s="40"/>
      <c r="G157" s="40"/>
      <c r="H157" s="126"/>
      <c r="I157" s="111"/>
      <c r="J157" s="111"/>
      <c r="K157" s="111"/>
      <c r="L157" s="111"/>
      <c r="M157" s="111"/>
      <c r="N157" s="111"/>
      <c r="O157" s="111"/>
      <c r="P157" s="111"/>
      <c r="Q157" s="111"/>
      <c r="R157" s="111"/>
      <c r="S157" s="111"/>
      <c r="T157" s="111"/>
      <c r="U157" s="111"/>
      <c r="V157" s="111"/>
      <c r="W157" s="111"/>
      <c r="X157" s="111"/>
      <c r="Y157" s="111"/>
      <c r="Z157" s="111"/>
      <c r="AA157" s="111"/>
      <c r="AB157" s="111"/>
    </row>
    <row r="158" spans="1:28" ht="15" customHeight="1">
      <c r="A158" s="111"/>
      <c r="B158" s="129"/>
      <c r="C158" s="108"/>
      <c r="D158" s="108"/>
      <c r="E158" s="108"/>
      <c r="F158" s="40"/>
      <c r="G158" s="40"/>
      <c r="H158" s="126"/>
      <c r="I158" s="111"/>
      <c r="J158" s="111"/>
      <c r="K158" s="111"/>
      <c r="L158" s="111"/>
      <c r="M158" s="111"/>
      <c r="N158" s="111"/>
      <c r="O158" s="111"/>
      <c r="P158" s="111"/>
      <c r="Q158" s="111"/>
      <c r="R158" s="111"/>
      <c r="S158" s="111"/>
      <c r="T158" s="111"/>
      <c r="U158" s="111"/>
      <c r="V158" s="111"/>
      <c r="W158" s="111"/>
      <c r="X158" s="111"/>
      <c r="Y158" s="111"/>
      <c r="Z158" s="111"/>
      <c r="AA158" s="111"/>
      <c r="AB158" s="111"/>
    </row>
    <row r="159" spans="1:28" ht="15" customHeight="1">
      <c r="A159" s="111"/>
      <c r="B159" s="129"/>
      <c r="C159" s="108"/>
      <c r="D159" s="108"/>
      <c r="E159" s="108"/>
      <c r="F159" s="40"/>
      <c r="G159" s="40"/>
      <c r="H159" s="126"/>
      <c r="I159" s="111"/>
      <c r="J159" s="111"/>
      <c r="K159" s="111"/>
      <c r="L159" s="111"/>
      <c r="M159" s="111"/>
      <c r="N159" s="111"/>
      <c r="O159" s="111"/>
      <c r="P159" s="111"/>
      <c r="Q159" s="111"/>
      <c r="R159" s="111"/>
      <c r="S159" s="111"/>
      <c r="T159" s="111"/>
      <c r="U159" s="111"/>
      <c r="V159" s="111"/>
      <c r="W159" s="111"/>
      <c r="X159" s="111"/>
      <c r="Y159" s="111"/>
      <c r="Z159" s="111"/>
      <c r="AA159" s="111"/>
      <c r="AB159" s="111"/>
    </row>
    <row r="160" spans="1:28" ht="15" customHeight="1">
      <c r="A160" s="111"/>
      <c r="B160" s="129"/>
      <c r="C160" s="108"/>
      <c r="D160" s="108"/>
      <c r="E160" s="108"/>
      <c r="F160" s="40"/>
      <c r="G160" s="40"/>
      <c r="H160" s="126"/>
      <c r="I160" s="111"/>
      <c r="J160" s="111"/>
      <c r="K160" s="111"/>
      <c r="L160" s="111"/>
      <c r="M160" s="111"/>
      <c r="N160" s="111"/>
      <c r="O160" s="111"/>
      <c r="P160" s="111"/>
      <c r="Q160" s="111"/>
      <c r="R160" s="111"/>
      <c r="S160" s="111"/>
      <c r="T160" s="111"/>
      <c r="U160" s="111"/>
      <c r="V160" s="111"/>
      <c r="W160" s="111"/>
      <c r="X160" s="111"/>
      <c r="Y160" s="111"/>
      <c r="Z160" s="111"/>
      <c r="AA160" s="111"/>
      <c r="AB160" s="111"/>
    </row>
    <row r="161" spans="1:28" ht="15" customHeight="1">
      <c r="A161" s="111"/>
      <c r="B161" s="129"/>
      <c r="C161" s="108"/>
      <c r="D161" s="108"/>
      <c r="E161" s="108"/>
      <c r="F161" s="40"/>
      <c r="G161" s="40"/>
      <c r="H161" s="126"/>
      <c r="I161" s="111"/>
      <c r="J161" s="111"/>
      <c r="K161" s="111"/>
      <c r="L161" s="111"/>
      <c r="M161" s="111"/>
      <c r="N161" s="111"/>
      <c r="O161" s="111"/>
      <c r="P161" s="111"/>
      <c r="Q161" s="111"/>
      <c r="R161" s="111"/>
      <c r="S161" s="111"/>
      <c r="T161" s="111"/>
      <c r="U161" s="111"/>
      <c r="V161" s="111"/>
      <c r="W161" s="111"/>
      <c r="X161" s="111"/>
      <c r="Y161" s="111"/>
      <c r="Z161" s="111"/>
      <c r="AA161" s="111"/>
      <c r="AB161" s="111"/>
    </row>
    <row r="162" spans="1:28" ht="15" customHeight="1">
      <c r="A162" s="111"/>
      <c r="B162" s="129"/>
      <c r="C162" s="108"/>
      <c r="D162" s="108"/>
      <c r="E162" s="108"/>
      <c r="F162" s="40"/>
      <c r="G162" s="40"/>
      <c r="H162" s="126"/>
      <c r="I162" s="111"/>
      <c r="J162" s="111"/>
      <c r="K162" s="111"/>
      <c r="L162" s="111"/>
      <c r="M162" s="111"/>
      <c r="N162" s="111"/>
      <c r="O162" s="111"/>
      <c r="P162" s="111"/>
      <c r="Q162" s="111"/>
      <c r="R162" s="111"/>
      <c r="S162" s="111"/>
      <c r="T162" s="111"/>
      <c r="U162" s="111"/>
      <c r="V162" s="111"/>
      <c r="W162" s="111"/>
      <c r="X162" s="111"/>
      <c r="Y162" s="111"/>
      <c r="Z162" s="111"/>
      <c r="AA162" s="111"/>
      <c r="AB162" s="111"/>
    </row>
    <row r="163" spans="1:28" ht="15" customHeight="1">
      <c r="A163" s="111"/>
      <c r="B163" s="129"/>
      <c r="C163" s="108"/>
      <c r="D163" s="108"/>
      <c r="E163" s="108"/>
      <c r="F163" s="40"/>
      <c r="G163" s="40"/>
      <c r="H163" s="126"/>
      <c r="I163" s="111"/>
      <c r="J163" s="111"/>
      <c r="K163" s="111"/>
      <c r="L163" s="111"/>
      <c r="M163" s="111"/>
      <c r="N163" s="111"/>
      <c r="O163" s="111"/>
      <c r="P163" s="111"/>
      <c r="Q163" s="111"/>
      <c r="R163" s="111"/>
      <c r="S163" s="111"/>
      <c r="T163" s="111"/>
      <c r="U163" s="111"/>
      <c r="V163" s="111"/>
      <c r="W163" s="111"/>
      <c r="X163" s="111"/>
      <c r="Y163" s="111"/>
      <c r="Z163" s="111"/>
      <c r="AA163" s="111"/>
      <c r="AB163" s="111"/>
    </row>
    <row r="164" spans="1:28" ht="15" customHeight="1">
      <c r="A164" s="111"/>
      <c r="B164" s="129"/>
      <c r="C164" s="108"/>
      <c r="D164" s="108"/>
      <c r="E164" s="108"/>
      <c r="F164" s="40"/>
      <c r="G164" s="40"/>
      <c r="H164" s="126"/>
      <c r="I164" s="111"/>
      <c r="J164" s="111"/>
      <c r="K164" s="111"/>
      <c r="L164" s="111"/>
      <c r="M164" s="111"/>
      <c r="N164" s="111"/>
      <c r="O164" s="111"/>
      <c r="P164" s="111"/>
      <c r="Q164" s="111"/>
      <c r="R164" s="111"/>
      <c r="S164" s="111"/>
      <c r="T164" s="111"/>
      <c r="U164" s="111"/>
      <c r="V164" s="111"/>
      <c r="W164" s="111"/>
      <c r="X164" s="111"/>
      <c r="Y164" s="111"/>
      <c r="Z164" s="111"/>
      <c r="AA164" s="111"/>
      <c r="AB164" s="111"/>
    </row>
    <row r="165" spans="1:28" ht="15" customHeight="1">
      <c r="A165" s="111"/>
      <c r="B165" s="129"/>
      <c r="C165" s="108"/>
      <c r="D165" s="108"/>
      <c r="E165" s="108"/>
      <c r="F165" s="40"/>
      <c r="G165" s="40"/>
      <c r="H165" s="126"/>
      <c r="I165" s="111"/>
      <c r="J165" s="111"/>
      <c r="K165" s="111"/>
      <c r="L165" s="111"/>
      <c r="M165" s="111"/>
      <c r="N165" s="111"/>
      <c r="O165" s="111"/>
      <c r="P165" s="111"/>
      <c r="Q165" s="111"/>
      <c r="R165" s="111"/>
      <c r="S165" s="111"/>
      <c r="T165" s="111"/>
      <c r="U165" s="111"/>
      <c r="V165" s="111"/>
      <c r="W165" s="111"/>
      <c r="X165" s="111"/>
      <c r="Y165" s="111"/>
      <c r="Z165" s="111"/>
      <c r="AA165" s="111"/>
      <c r="AB165" s="111"/>
    </row>
    <row r="166" spans="1:28" ht="15" customHeight="1">
      <c r="A166" s="111"/>
      <c r="B166" s="129"/>
      <c r="C166" s="108"/>
      <c r="D166" s="108"/>
      <c r="E166" s="108"/>
      <c r="F166" s="40"/>
      <c r="G166" s="40"/>
      <c r="H166" s="126"/>
      <c r="I166" s="111"/>
      <c r="J166" s="111"/>
      <c r="K166" s="111"/>
      <c r="L166" s="111"/>
      <c r="M166" s="111"/>
      <c r="N166" s="111"/>
      <c r="O166" s="111"/>
      <c r="P166" s="111"/>
      <c r="Q166" s="111"/>
      <c r="R166" s="111"/>
      <c r="S166" s="111"/>
      <c r="T166" s="111"/>
      <c r="U166" s="111"/>
      <c r="V166" s="111"/>
      <c r="W166" s="111"/>
      <c r="X166" s="111"/>
      <c r="Y166" s="111"/>
      <c r="Z166" s="111"/>
      <c r="AA166" s="111"/>
      <c r="AB166" s="111"/>
    </row>
    <row r="167" spans="1:28" ht="15" customHeight="1">
      <c r="A167" s="111"/>
      <c r="B167" s="129"/>
      <c r="C167" s="108"/>
      <c r="D167" s="108"/>
      <c r="E167" s="108"/>
      <c r="F167" s="40"/>
      <c r="G167" s="40"/>
      <c r="H167" s="126"/>
      <c r="I167" s="111"/>
      <c r="J167" s="111"/>
      <c r="K167" s="111"/>
      <c r="L167" s="111"/>
      <c r="M167" s="111"/>
      <c r="N167" s="111"/>
      <c r="O167" s="111"/>
      <c r="P167" s="111"/>
      <c r="Q167" s="111"/>
      <c r="R167" s="111"/>
      <c r="S167" s="111"/>
      <c r="T167" s="111"/>
      <c r="U167" s="111"/>
      <c r="V167" s="111"/>
      <c r="W167" s="111"/>
      <c r="X167" s="111"/>
      <c r="Y167" s="111"/>
      <c r="Z167" s="111"/>
      <c r="AA167" s="111"/>
      <c r="AB167" s="111"/>
    </row>
    <row r="168" spans="1:28" ht="15" customHeight="1">
      <c r="A168" s="111"/>
      <c r="B168" s="129"/>
      <c r="C168" s="108"/>
      <c r="D168" s="108"/>
      <c r="E168" s="108"/>
      <c r="F168" s="40"/>
      <c r="G168" s="40"/>
      <c r="H168" s="126"/>
      <c r="I168" s="111"/>
      <c r="J168" s="111"/>
      <c r="K168" s="111"/>
      <c r="L168" s="111"/>
      <c r="M168" s="111"/>
      <c r="N168" s="111"/>
      <c r="O168" s="111"/>
      <c r="P168" s="111"/>
      <c r="Q168" s="111"/>
      <c r="R168" s="111"/>
      <c r="S168" s="111"/>
      <c r="T168" s="111"/>
      <c r="U168" s="111"/>
      <c r="V168" s="111"/>
      <c r="W168" s="111"/>
      <c r="X168" s="111"/>
      <c r="Y168" s="111"/>
      <c r="Z168" s="111"/>
      <c r="AA168" s="111"/>
      <c r="AB168" s="111"/>
    </row>
    <row r="169" spans="1:28" ht="15" customHeight="1">
      <c r="A169" s="111"/>
      <c r="B169" s="129"/>
      <c r="C169" s="108"/>
      <c r="D169" s="108"/>
      <c r="E169" s="108"/>
      <c r="F169" s="40"/>
      <c r="G169" s="40"/>
      <c r="H169" s="126"/>
      <c r="I169" s="111"/>
      <c r="J169" s="111"/>
      <c r="K169" s="111"/>
      <c r="L169" s="111"/>
      <c r="M169" s="111"/>
      <c r="N169" s="111"/>
      <c r="O169" s="111"/>
      <c r="P169" s="111"/>
      <c r="Q169" s="111"/>
      <c r="R169" s="111"/>
      <c r="S169" s="111"/>
      <c r="T169" s="111"/>
      <c r="U169" s="111"/>
      <c r="V169" s="111"/>
      <c r="W169" s="111"/>
      <c r="X169" s="111"/>
      <c r="Y169" s="111"/>
      <c r="Z169" s="111"/>
      <c r="AA169" s="111"/>
      <c r="AB169" s="111"/>
    </row>
    <row r="170" spans="1:28" ht="15" customHeight="1">
      <c r="A170" s="111"/>
      <c r="B170" s="129"/>
      <c r="C170" s="108"/>
      <c r="D170" s="108"/>
      <c r="E170" s="108"/>
      <c r="F170" s="40"/>
      <c r="G170" s="40"/>
      <c r="H170" s="126"/>
      <c r="I170" s="111"/>
      <c r="J170" s="111"/>
      <c r="K170" s="111"/>
      <c r="L170" s="111"/>
      <c r="M170" s="111"/>
      <c r="N170" s="111"/>
      <c r="O170" s="111"/>
      <c r="P170" s="111"/>
      <c r="Q170" s="111"/>
      <c r="R170" s="111"/>
      <c r="S170" s="111"/>
      <c r="T170" s="111"/>
      <c r="U170" s="111"/>
      <c r="V170" s="111"/>
      <c r="W170" s="111"/>
      <c r="X170" s="111"/>
      <c r="Y170" s="111"/>
      <c r="Z170" s="111"/>
      <c r="AA170" s="111"/>
      <c r="AB170" s="111"/>
    </row>
    <row r="171" spans="1:28" ht="15" customHeight="1">
      <c r="A171" s="111"/>
      <c r="B171" s="129"/>
      <c r="C171" s="108"/>
      <c r="D171" s="108"/>
      <c r="E171" s="108"/>
      <c r="F171" s="40"/>
      <c r="G171" s="40"/>
      <c r="H171" s="126"/>
      <c r="I171" s="111"/>
      <c r="J171" s="111"/>
      <c r="K171" s="111"/>
      <c r="L171" s="111"/>
      <c r="M171" s="111"/>
      <c r="N171" s="111"/>
      <c r="O171" s="111"/>
      <c r="P171" s="111"/>
      <c r="Q171" s="111"/>
      <c r="R171" s="111"/>
      <c r="S171" s="111"/>
      <c r="T171" s="111"/>
      <c r="U171" s="111"/>
      <c r="V171" s="111"/>
      <c r="W171" s="111"/>
      <c r="X171" s="111"/>
      <c r="Y171" s="111"/>
      <c r="Z171" s="111"/>
      <c r="AA171" s="111"/>
      <c r="AB171" s="111"/>
    </row>
    <row r="172" spans="1:28" ht="15" customHeight="1">
      <c r="A172" s="111"/>
      <c r="B172" s="129"/>
      <c r="C172" s="108"/>
      <c r="D172" s="108"/>
      <c r="E172" s="108"/>
      <c r="F172" s="40"/>
      <c r="G172" s="40"/>
      <c r="H172" s="126"/>
      <c r="I172" s="111"/>
      <c r="J172" s="111"/>
      <c r="K172" s="111"/>
      <c r="L172" s="111"/>
      <c r="M172" s="111"/>
      <c r="N172" s="111"/>
      <c r="O172" s="111"/>
      <c r="P172" s="111"/>
      <c r="Q172" s="111"/>
      <c r="R172" s="111"/>
      <c r="S172" s="111"/>
      <c r="T172" s="111"/>
      <c r="U172" s="111"/>
      <c r="V172" s="111"/>
      <c r="W172" s="111"/>
      <c r="X172" s="111"/>
      <c r="Y172" s="111"/>
      <c r="Z172" s="111"/>
      <c r="AA172" s="111"/>
      <c r="AB172" s="111"/>
    </row>
    <row r="173" spans="1:28" ht="15" customHeight="1">
      <c r="A173" s="111"/>
      <c r="B173" s="129"/>
      <c r="C173" s="108"/>
      <c r="D173" s="108"/>
      <c r="E173" s="108"/>
      <c r="F173" s="40"/>
      <c r="G173" s="40"/>
      <c r="H173" s="126"/>
      <c r="I173" s="111"/>
      <c r="J173" s="111"/>
      <c r="K173" s="111"/>
      <c r="L173" s="111"/>
      <c r="M173" s="111"/>
      <c r="N173" s="111"/>
      <c r="O173" s="111"/>
      <c r="P173" s="111"/>
      <c r="Q173" s="111"/>
      <c r="R173" s="111"/>
      <c r="S173" s="111"/>
      <c r="T173" s="111"/>
      <c r="U173" s="111"/>
      <c r="V173" s="111"/>
      <c r="W173" s="111"/>
      <c r="X173" s="111"/>
      <c r="Y173" s="111"/>
      <c r="Z173" s="111"/>
      <c r="AA173" s="111"/>
      <c r="AB173" s="111"/>
    </row>
    <row r="174" spans="1:28" ht="15" customHeight="1">
      <c r="A174" s="111"/>
      <c r="B174" s="129"/>
      <c r="C174" s="108"/>
      <c r="D174" s="108"/>
      <c r="E174" s="108"/>
      <c r="F174" s="40"/>
      <c r="G174" s="40"/>
      <c r="H174" s="126"/>
      <c r="I174" s="111"/>
      <c r="J174" s="111"/>
      <c r="K174" s="111"/>
      <c r="L174" s="111"/>
      <c r="M174" s="111"/>
      <c r="N174" s="111"/>
      <c r="O174" s="111"/>
      <c r="P174" s="111"/>
      <c r="Q174" s="111"/>
      <c r="R174" s="111"/>
      <c r="S174" s="111"/>
      <c r="T174" s="111"/>
      <c r="U174" s="111"/>
      <c r="V174" s="111"/>
      <c r="W174" s="111"/>
      <c r="X174" s="111"/>
      <c r="Y174" s="111"/>
      <c r="Z174" s="111"/>
      <c r="AA174" s="111"/>
      <c r="AB174" s="111"/>
    </row>
    <row r="175" spans="1:28" ht="15" customHeight="1">
      <c r="A175" s="111"/>
      <c r="B175" s="129"/>
      <c r="C175" s="108"/>
      <c r="D175" s="108"/>
      <c r="E175" s="108"/>
      <c r="F175" s="40"/>
      <c r="G175" s="40"/>
      <c r="H175" s="126"/>
      <c r="I175" s="111"/>
      <c r="J175" s="111"/>
      <c r="K175" s="111"/>
      <c r="L175" s="111"/>
      <c r="M175" s="111"/>
      <c r="N175" s="111"/>
      <c r="O175" s="111"/>
      <c r="P175" s="111"/>
      <c r="Q175" s="111"/>
      <c r="R175" s="111"/>
      <c r="S175" s="111"/>
      <c r="T175" s="111"/>
      <c r="U175" s="111"/>
      <c r="V175" s="111"/>
      <c r="W175" s="111"/>
      <c r="X175" s="111"/>
      <c r="Y175" s="111"/>
      <c r="Z175" s="111"/>
      <c r="AA175" s="111"/>
      <c r="AB175" s="111"/>
    </row>
    <row r="176" spans="1:28" ht="15" customHeight="1">
      <c r="A176" s="111"/>
      <c r="B176" s="129"/>
      <c r="C176" s="108"/>
      <c r="D176" s="108"/>
      <c r="E176" s="108"/>
      <c r="F176" s="40"/>
      <c r="G176" s="40"/>
      <c r="H176" s="126"/>
      <c r="I176" s="111"/>
      <c r="J176" s="111"/>
      <c r="K176" s="111"/>
      <c r="L176" s="111"/>
      <c r="M176" s="111"/>
      <c r="N176" s="111"/>
      <c r="O176" s="111"/>
      <c r="P176" s="111"/>
      <c r="Q176" s="111"/>
      <c r="R176" s="111"/>
      <c r="S176" s="111"/>
      <c r="T176" s="111"/>
      <c r="U176" s="111"/>
      <c r="V176" s="111"/>
      <c r="W176" s="111"/>
      <c r="X176" s="111"/>
      <c r="Y176" s="111"/>
      <c r="Z176" s="111"/>
      <c r="AA176" s="111"/>
      <c r="AB176" s="111"/>
    </row>
    <row r="177" spans="1:28" ht="15" customHeight="1">
      <c r="A177" s="111"/>
      <c r="B177" s="129"/>
      <c r="C177" s="108"/>
      <c r="D177" s="108"/>
      <c r="E177" s="108"/>
      <c r="F177" s="40"/>
      <c r="G177" s="40"/>
      <c r="H177" s="126"/>
      <c r="I177" s="111"/>
      <c r="J177" s="111"/>
      <c r="K177" s="111"/>
      <c r="L177" s="111"/>
      <c r="M177" s="111"/>
      <c r="N177" s="111"/>
      <c r="O177" s="111"/>
      <c r="P177" s="111"/>
      <c r="Q177" s="111"/>
      <c r="R177" s="111"/>
      <c r="S177" s="111"/>
      <c r="T177" s="111"/>
      <c r="U177" s="111"/>
      <c r="V177" s="111"/>
      <c r="W177" s="111"/>
      <c r="X177" s="111"/>
      <c r="Y177" s="111"/>
      <c r="Z177" s="111"/>
      <c r="AA177" s="111"/>
      <c r="AB177" s="111"/>
    </row>
    <row r="178" spans="1:28" ht="15" customHeight="1">
      <c r="A178" s="111"/>
      <c r="B178" s="129"/>
      <c r="C178" s="108"/>
      <c r="D178" s="108"/>
      <c r="E178" s="108"/>
      <c r="F178" s="40"/>
      <c r="G178" s="40"/>
      <c r="H178" s="126"/>
      <c r="I178" s="111"/>
      <c r="J178" s="111"/>
      <c r="K178" s="111"/>
      <c r="L178" s="111"/>
      <c r="M178" s="111"/>
      <c r="N178" s="111"/>
      <c r="O178" s="111"/>
      <c r="P178" s="111"/>
      <c r="Q178" s="111"/>
      <c r="R178" s="111"/>
      <c r="S178" s="111"/>
      <c r="T178" s="111"/>
      <c r="U178" s="111"/>
      <c r="V178" s="111"/>
      <c r="W178" s="111"/>
      <c r="X178" s="111"/>
      <c r="Y178" s="111"/>
      <c r="Z178" s="111"/>
      <c r="AA178" s="111"/>
      <c r="AB178" s="111"/>
    </row>
    <row r="179" spans="1:28" ht="15" customHeight="1">
      <c r="A179" s="111"/>
      <c r="B179" s="129"/>
      <c r="C179" s="108"/>
      <c r="D179" s="108"/>
      <c r="E179" s="108"/>
      <c r="F179" s="40"/>
      <c r="G179" s="40"/>
      <c r="H179" s="126"/>
      <c r="I179" s="111"/>
      <c r="J179" s="111"/>
      <c r="K179" s="111"/>
      <c r="L179" s="111"/>
      <c r="M179" s="111"/>
      <c r="N179" s="111"/>
      <c r="O179" s="111"/>
      <c r="P179" s="111"/>
      <c r="Q179" s="111"/>
      <c r="R179" s="111"/>
      <c r="S179" s="111"/>
      <c r="T179" s="111"/>
      <c r="U179" s="111"/>
      <c r="V179" s="111"/>
      <c r="W179" s="111"/>
      <c r="X179" s="111"/>
      <c r="Y179" s="111"/>
      <c r="Z179" s="111"/>
      <c r="AA179" s="111"/>
      <c r="AB179" s="111"/>
    </row>
    <row r="180" spans="1:28" ht="15" customHeight="1">
      <c r="A180" s="111"/>
      <c r="B180" s="129"/>
      <c r="C180" s="108"/>
      <c r="D180" s="108"/>
      <c r="E180" s="108"/>
      <c r="F180" s="40"/>
      <c r="G180" s="40"/>
      <c r="H180" s="126"/>
      <c r="I180" s="111"/>
      <c r="J180" s="111"/>
      <c r="K180" s="111"/>
      <c r="L180" s="111"/>
      <c r="M180" s="111"/>
      <c r="N180" s="111"/>
      <c r="O180" s="111"/>
      <c r="P180" s="111"/>
      <c r="Q180" s="111"/>
      <c r="R180" s="111"/>
      <c r="S180" s="111"/>
      <c r="T180" s="111"/>
      <c r="U180" s="111"/>
      <c r="V180" s="111"/>
      <c r="W180" s="111"/>
      <c r="X180" s="111"/>
      <c r="Y180" s="111"/>
      <c r="Z180" s="111"/>
      <c r="AA180" s="111"/>
      <c r="AB180" s="111"/>
    </row>
    <row r="181" spans="1:28" ht="15" customHeight="1">
      <c r="A181" s="111"/>
      <c r="B181" s="129"/>
      <c r="C181" s="108"/>
      <c r="D181" s="108"/>
      <c r="E181" s="108"/>
      <c r="F181" s="40"/>
      <c r="G181" s="40"/>
      <c r="H181" s="126"/>
      <c r="I181" s="111"/>
      <c r="J181" s="111"/>
      <c r="K181" s="111"/>
      <c r="L181" s="111"/>
      <c r="M181" s="111"/>
      <c r="N181" s="111"/>
      <c r="O181" s="111"/>
      <c r="P181" s="111"/>
      <c r="Q181" s="111"/>
      <c r="R181" s="111"/>
      <c r="S181" s="111"/>
      <c r="T181" s="111"/>
      <c r="U181" s="111"/>
      <c r="V181" s="111"/>
      <c r="W181" s="111"/>
      <c r="X181" s="111"/>
      <c r="Y181" s="111"/>
      <c r="Z181" s="111"/>
      <c r="AA181" s="111"/>
      <c r="AB181" s="111"/>
    </row>
    <row r="182" spans="1:28" ht="15" customHeight="1">
      <c r="A182" s="111"/>
      <c r="B182" s="130"/>
      <c r="C182" s="108"/>
      <c r="D182" s="108"/>
      <c r="E182" s="108"/>
      <c r="F182" s="40"/>
      <c r="G182" s="40"/>
      <c r="H182" s="126"/>
      <c r="I182" s="111"/>
      <c r="J182" s="111"/>
      <c r="K182" s="111"/>
      <c r="L182" s="111"/>
      <c r="M182" s="111"/>
      <c r="N182" s="111"/>
      <c r="O182" s="111"/>
      <c r="P182" s="111"/>
      <c r="Q182" s="111"/>
      <c r="R182" s="111"/>
      <c r="S182" s="111"/>
      <c r="T182" s="111"/>
      <c r="U182" s="111"/>
      <c r="V182" s="111"/>
      <c r="W182" s="111"/>
      <c r="X182" s="111"/>
      <c r="Y182" s="111"/>
      <c r="Z182" s="111"/>
      <c r="AA182" s="111"/>
      <c r="AB182" s="111"/>
    </row>
    <row r="183" spans="1:28" ht="15" customHeight="1">
      <c r="A183" s="111"/>
      <c r="B183" s="131"/>
      <c r="C183" s="108"/>
      <c r="D183" s="108"/>
      <c r="E183" s="108"/>
      <c r="F183" s="40"/>
      <c r="G183" s="40"/>
      <c r="H183" s="126"/>
      <c r="I183" s="111"/>
      <c r="J183" s="111"/>
      <c r="K183" s="111"/>
      <c r="L183" s="111"/>
      <c r="M183" s="111"/>
      <c r="N183" s="111"/>
      <c r="O183" s="111"/>
      <c r="P183" s="111"/>
      <c r="Q183" s="111"/>
      <c r="R183" s="111"/>
      <c r="S183" s="111"/>
      <c r="T183" s="111"/>
      <c r="U183" s="111"/>
      <c r="V183" s="111"/>
      <c r="W183" s="111"/>
      <c r="X183" s="111"/>
      <c r="Y183" s="111"/>
      <c r="Z183" s="111"/>
      <c r="AA183" s="111"/>
      <c r="AB183" s="111"/>
    </row>
    <row r="184" spans="1:28" ht="15" customHeight="1">
      <c r="A184" s="111"/>
      <c r="B184" s="131"/>
      <c r="C184" s="108"/>
      <c r="D184" s="108"/>
      <c r="E184" s="108"/>
      <c r="F184" s="40"/>
      <c r="G184" s="40"/>
      <c r="H184" s="126"/>
      <c r="I184" s="111"/>
      <c r="J184" s="111"/>
      <c r="K184" s="111"/>
      <c r="L184" s="111"/>
      <c r="M184" s="111"/>
      <c r="N184" s="111"/>
      <c r="O184" s="111"/>
      <c r="P184" s="111"/>
      <c r="Q184" s="111"/>
      <c r="R184" s="111"/>
      <c r="S184" s="111"/>
      <c r="T184" s="111"/>
      <c r="U184" s="111"/>
      <c r="V184" s="111"/>
      <c r="W184" s="111"/>
      <c r="X184" s="111"/>
      <c r="Y184" s="111"/>
      <c r="Z184" s="111"/>
      <c r="AA184" s="111"/>
      <c r="AB184" s="111"/>
    </row>
    <row r="185" spans="1:28" ht="15" customHeight="1">
      <c r="A185" s="111"/>
      <c r="B185" s="131"/>
      <c r="C185" s="108"/>
      <c r="D185" s="108"/>
      <c r="E185" s="108"/>
      <c r="F185" s="40"/>
      <c r="G185" s="40"/>
      <c r="H185" s="126"/>
      <c r="I185" s="111"/>
      <c r="J185" s="111"/>
      <c r="K185" s="111"/>
      <c r="L185" s="111"/>
      <c r="M185" s="111"/>
      <c r="N185" s="111"/>
      <c r="O185" s="111"/>
      <c r="P185" s="111"/>
      <c r="Q185" s="111"/>
      <c r="R185" s="111"/>
      <c r="S185" s="111"/>
      <c r="T185" s="111"/>
      <c r="U185" s="111"/>
      <c r="V185" s="111"/>
      <c r="W185" s="111"/>
      <c r="X185" s="111"/>
      <c r="Y185" s="111"/>
      <c r="Z185" s="111"/>
      <c r="AA185" s="111"/>
      <c r="AB185" s="111"/>
    </row>
    <row r="186" spans="1:28" ht="15" customHeight="1">
      <c r="A186" s="111"/>
      <c r="B186" s="129"/>
      <c r="C186" s="108"/>
      <c r="D186" s="108"/>
      <c r="E186" s="108"/>
      <c r="F186" s="40"/>
      <c r="G186" s="40"/>
      <c r="H186" s="126"/>
      <c r="I186" s="111"/>
      <c r="J186" s="111"/>
      <c r="K186" s="111"/>
      <c r="L186" s="111"/>
      <c r="M186" s="111"/>
      <c r="N186" s="111"/>
      <c r="O186" s="111"/>
      <c r="P186" s="111"/>
      <c r="Q186" s="111"/>
      <c r="R186" s="111"/>
      <c r="S186" s="111"/>
      <c r="T186" s="111"/>
      <c r="U186" s="111"/>
      <c r="V186" s="111"/>
      <c r="W186" s="111"/>
      <c r="X186" s="111"/>
      <c r="Y186" s="111"/>
      <c r="Z186" s="111"/>
      <c r="AA186" s="111"/>
      <c r="AB186" s="111"/>
    </row>
    <row r="187" spans="1:28" ht="15" customHeight="1">
      <c r="A187" s="111"/>
      <c r="B187" s="129"/>
      <c r="C187" s="108"/>
      <c r="D187" s="108"/>
      <c r="E187" s="108"/>
      <c r="F187" s="40"/>
      <c r="G187" s="40"/>
      <c r="H187" s="126"/>
      <c r="I187" s="111"/>
      <c r="J187" s="111"/>
      <c r="K187" s="111"/>
      <c r="L187" s="111"/>
      <c r="M187" s="111"/>
      <c r="N187" s="111"/>
      <c r="O187" s="111"/>
      <c r="P187" s="111"/>
      <c r="Q187" s="111"/>
      <c r="R187" s="111"/>
      <c r="S187" s="111"/>
      <c r="T187" s="111"/>
      <c r="U187" s="111"/>
      <c r="V187" s="111"/>
      <c r="W187" s="111"/>
      <c r="X187" s="111"/>
      <c r="Y187" s="111"/>
      <c r="Z187" s="111"/>
      <c r="AA187" s="111"/>
      <c r="AB187" s="111"/>
    </row>
    <row r="188" spans="1:28" ht="15" customHeight="1">
      <c r="A188" s="111"/>
      <c r="B188" s="129"/>
      <c r="C188" s="108"/>
      <c r="D188" s="108"/>
      <c r="E188" s="108"/>
      <c r="F188" s="40"/>
      <c r="G188" s="40"/>
      <c r="H188" s="126"/>
      <c r="I188" s="111"/>
      <c r="J188" s="111"/>
      <c r="K188" s="111"/>
      <c r="L188" s="111"/>
      <c r="M188" s="111"/>
      <c r="N188" s="111"/>
      <c r="O188" s="111"/>
      <c r="P188" s="111"/>
      <c r="Q188" s="111"/>
      <c r="R188" s="111"/>
      <c r="S188" s="111"/>
      <c r="T188" s="111"/>
      <c r="U188" s="111"/>
      <c r="V188" s="111"/>
      <c r="W188" s="111"/>
      <c r="X188" s="111"/>
      <c r="Y188" s="111"/>
      <c r="Z188" s="111"/>
      <c r="AA188" s="111"/>
      <c r="AB188" s="111"/>
    </row>
    <row r="189" spans="1:28" ht="15" customHeight="1">
      <c r="A189" s="111"/>
      <c r="B189" s="129"/>
      <c r="C189" s="108"/>
      <c r="D189" s="108"/>
      <c r="E189" s="108"/>
      <c r="F189" s="40"/>
      <c r="G189" s="40"/>
      <c r="H189" s="126"/>
      <c r="I189" s="111"/>
      <c r="J189" s="111"/>
      <c r="K189" s="111"/>
      <c r="L189" s="111"/>
      <c r="M189" s="111"/>
      <c r="N189" s="111"/>
      <c r="O189" s="111"/>
      <c r="P189" s="111"/>
      <c r="Q189" s="111"/>
      <c r="R189" s="111"/>
      <c r="S189" s="111"/>
      <c r="T189" s="111"/>
      <c r="U189" s="111"/>
      <c r="V189" s="111"/>
      <c r="W189" s="111"/>
      <c r="X189" s="111"/>
      <c r="Y189" s="111"/>
      <c r="Z189" s="111"/>
      <c r="AA189" s="111"/>
      <c r="AB189" s="111"/>
    </row>
    <row r="190" spans="1:28" ht="15" customHeight="1">
      <c r="A190" s="111"/>
      <c r="B190" s="129"/>
      <c r="C190" s="108"/>
      <c r="D190" s="108"/>
      <c r="E190" s="108"/>
      <c r="F190" s="40"/>
      <c r="G190" s="40"/>
      <c r="H190" s="126"/>
      <c r="I190" s="111"/>
      <c r="J190" s="111"/>
      <c r="K190" s="111"/>
      <c r="L190" s="111"/>
      <c r="M190" s="111"/>
      <c r="N190" s="111"/>
      <c r="O190" s="111"/>
      <c r="P190" s="111"/>
      <c r="Q190" s="111"/>
      <c r="R190" s="111"/>
      <c r="S190" s="111"/>
      <c r="T190" s="111"/>
      <c r="U190" s="111"/>
      <c r="V190" s="111"/>
      <c r="W190" s="111"/>
      <c r="X190" s="111"/>
      <c r="Y190" s="111"/>
      <c r="Z190" s="111"/>
      <c r="AA190" s="111"/>
      <c r="AB190" s="111"/>
    </row>
    <row r="191" spans="1:28" ht="15" customHeight="1">
      <c r="A191" s="111"/>
      <c r="B191" s="129"/>
      <c r="C191" s="108"/>
      <c r="D191" s="108"/>
      <c r="E191" s="108"/>
      <c r="F191" s="40"/>
      <c r="G191" s="40"/>
      <c r="H191" s="126"/>
      <c r="I191" s="111"/>
      <c r="J191" s="111"/>
      <c r="K191" s="111"/>
      <c r="L191" s="111"/>
      <c r="M191" s="111"/>
      <c r="N191" s="111"/>
      <c r="O191" s="111"/>
      <c r="P191" s="111"/>
      <c r="Q191" s="111"/>
      <c r="R191" s="111"/>
      <c r="S191" s="111"/>
      <c r="T191" s="111"/>
      <c r="U191" s="111"/>
      <c r="V191" s="111"/>
      <c r="W191" s="111"/>
      <c r="X191" s="111"/>
      <c r="Y191" s="111"/>
      <c r="Z191" s="111"/>
      <c r="AA191" s="111"/>
      <c r="AB191" s="111"/>
    </row>
    <row r="192" spans="1:28" ht="15" customHeight="1">
      <c r="A192" s="111"/>
      <c r="B192" s="129"/>
      <c r="C192" s="108"/>
      <c r="D192" s="108"/>
      <c r="E192" s="108"/>
      <c r="F192" s="40"/>
      <c r="G192" s="40"/>
      <c r="H192" s="126"/>
      <c r="I192" s="111"/>
      <c r="J192" s="111"/>
      <c r="K192" s="111"/>
      <c r="L192" s="111"/>
      <c r="M192" s="111"/>
      <c r="N192" s="111"/>
      <c r="O192" s="111"/>
      <c r="P192" s="111"/>
      <c r="Q192" s="111"/>
      <c r="R192" s="111"/>
      <c r="S192" s="111"/>
      <c r="T192" s="111"/>
      <c r="U192" s="111"/>
      <c r="V192" s="111"/>
      <c r="W192" s="111"/>
      <c r="X192" s="111"/>
      <c r="Y192" s="111"/>
      <c r="Z192" s="111"/>
      <c r="AA192" s="111"/>
      <c r="AB192" s="111"/>
    </row>
    <row r="193" spans="1:28" ht="15" customHeight="1">
      <c r="A193" s="111"/>
      <c r="B193" s="129"/>
      <c r="C193" s="108"/>
      <c r="D193" s="108"/>
      <c r="E193" s="108"/>
      <c r="F193" s="40"/>
      <c r="G193" s="40"/>
      <c r="H193" s="126"/>
      <c r="I193" s="111"/>
      <c r="J193" s="111"/>
      <c r="K193" s="111"/>
      <c r="L193" s="111"/>
      <c r="M193" s="111"/>
      <c r="N193" s="111"/>
      <c r="O193" s="111"/>
      <c r="P193" s="111"/>
      <c r="Q193" s="111"/>
      <c r="R193" s="111"/>
      <c r="S193" s="111"/>
      <c r="T193" s="111"/>
      <c r="U193" s="111"/>
      <c r="V193" s="111"/>
      <c r="W193" s="111"/>
      <c r="X193" s="111"/>
      <c r="Y193" s="111"/>
      <c r="Z193" s="111"/>
      <c r="AA193" s="111"/>
      <c r="AB193" s="111"/>
    </row>
    <row r="194" spans="1:28" ht="15" customHeight="1">
      <c r="A194" s="111"/>
      <c r="B194" s="129"/>
      <c r="C194" s="108"/>
      <c r="D194" s="108"/>
      <c r="E194" s="108"/>
      <c r="F194" s="40"/>
      <c r="G194" s="40"/>
      <c r="H194" s="126"/>
      <c r="I194" s="111"/>
      <c r="J194" s="111"/>
      <c r="K194" s="111"/>
      <c r="L194" s="111"/>
      <c r="M194" s="111"/>
      <c r="N194" s="111"/>
      <c r="O194" s="111"/>
      <c r="P194" s="111"/>
      <c r="Q194" s="111"/>
      <c r="R194" s="111"/>
      <c r="S194" s="111"/>
      <c r="T194" s="111"/>
      <c r="U194" s="111"/>
      <c r="V194" s="111"/>
      <c r="W194" s="111"/>
      <c r="X194" s="111"/>
      <c r="Y194" s="111"/>
      <c r="Z194" s="111"/>
      <c r="AA194" s="111"/>
      <c r="AB194" s="111"/>
    </row>
    <row r="195" spans="1:28" ht="15" customHeight="1">
      <c r="A195" s="111"/>
      <c r="B195" s="129"/>
      <c r="C195" s="108"/>
      <c r="D195" s="108"/>
      <c r="E195" s="108"/>
      <c r="F195" s="40"/>
      <c r="G195" s="40"/>
      <c r="H195" s="126"/>
      <c r="I195" s="111"/>
      <c r="J195" s="111"/>
      <c r="K195" s="111"/>
      <c r="L195" s="111"/>
      <c r="M195" s="111"/>
      <c r="N195" s="111"/>
      <c r="O195" s="111"/>
      <c r="P195" s="111"/>
      <c r="Q195" s="111"/>
      <c r="R195" s="111"/>
      <c r="S195" s="111"/>
      <c r="T195" s="111"/>
      <c r="U195" s="111"/>
      <c r="V195" s="111"/>
      <c r="W195" s="111"/>
      <c r="X195" s="111"/>
      <c r="Y195" s="111"/>
      <c r="Z195" s="111"/>
      <c r="AA195" s="111"/>
      <c r="AB195" s="111"/>
    </row>
    <row r="196" spans="1:28" ht="15" customHeight="1">
      <c r="A196" s="111"/>
      <c r="B196" s="129"/>
      <c r="C196" s="108"/>
      <c r="D196" s="108"/>
      <c r="E196" s="108"/>
      <c r="F196" s="40"/>
      <c r="G196" s="40"/>
      <c r="H196" s="126"/>
      <c r="I196" s="111"/>
      <c r="J196" s="111"/>
      <c r="K196" s="111"/>
      <c r="L196" s="111"/>
      <c r="M196" s="111"/>
      <c r="N196" s="111"/>
      <c r="O196" s="111"/>
      <c r="P196" s="111"/>
      <c r="Q196" s="111"/>
      <c r="R196" s="111"/>
      <c r="S196" s="111"/>
      <c r="T196" s="111"/>
      <c r="U196" s="111"/>
      <c r="V196" s="111"/>
      <c r="W196" s="111"/>
      <c r="X196" s="111"/>
      <c r="Y196" s="111"/>
      <c r="Z196" s="111"/>
      <c r="AA196" s="111"/>
      <c r="AB196" s="111"/>
    </row>
    <row r="197" spans="1:28" ht="15" customHeight="1">
      <c r="A197" s="111"/>
      <c r="B197" s="129"/>
      <c r="C197" s="108"/>
      <c r="D197" s="108"/>
      <c r="E197" s="108"/>
      <c r="F197" s="40"/>
      <c r="G197" s="40"/>
      <c r="H197" s="126"/>
      <c r="I197" s="111"/>
      <c r="J197" s="111"/>
      <c r="K197" s="111"/>
      <c r="L197" s="111"/>
      <c r="M197" s="111"/>
      <c r="N197" s="111"/>
      <c r="O197" s="111"/>
      <c r="P197" s="111"/>
      <c r="Q197" s="111"/>
      <c r="R197" s="111"/>
      <c r="S197" s="111"/>
      <c r="T197" s="111"/>
      <c r="U197" s="111"/>
      <c r="V197" s="111"/>
      <c r="W197" s="111"/>
      <c r="X197" s="111"/>
      <c r="Y197" s="111"/>
      <c r="Z197" s="111"/>
      <c r="AA197" s="111"/>
      <c r="AB197" s="111"/>
    </row>
    <row r="198" spans="1:28" ht="15" customHeight="1">
      <c r="A198" s="111"/>
      <c r="B198" s="129"/>
      <c r="C198" s="108"/>
      <c r="D198" s="108"/>
      <c r="E198" s="108"/>
      <c r="F198" s="40"/>
      <c r="G198" s="40"/>
      <c r="H198" s="126"/>
      <c r="I198" s="111"/>
      <c r="J198" s="111"/>
      <c r="K198" s="111"/>
      <c r="L198" s="111"/>
      <c r="M198" s="111"/>
      <c r="N198" s="111"/>
      <c r="O198" s="111"/>
      <c r="P198" s="111"/>
      <c r="Q198" s="111"/>
      <c r="R198" s="111"/>
      <c r="S198" s="111"/>
      <c r="T198" s="111"/>
      <c r="U198" s="111"/>
      <c r="V198" s="111"/>
      <c r="W198" s="111"/>
      <c r="X198" s="111"/>
      <c r="Y198" s="111"/>
      <c r="Z198" s="111"/>
      <c r="AA198" s="111"/>
      <c r="AB198" s="111"/>
    </row>
    <row r="199" spans="1:28" ht="15" customHeight="1">
      <c r="A199" s="111"/>
      <c r="B199" s="129"/>
      <c r="C199" s="108"/>
      <c r="D199" s="108"/>
      <c r="E199" s="108"/>
      <c r="F199" s="40"/>
      <c r="G199" s="40"/>
      <c r="H199" s="126"/>
      <c r="I199" s="111"/>
      <c r="J199" s="111"/>
      <c r="K199" s="111"/>
      <c r="L199" s="111"/>
      <c r="M199" s="111"/>
      <c r="N199" s="111"/>
      <c r="O199" s="111"/>
      <c r="P199" s="111"/>
      <c r="Q199" s="111"/>
      <c r="R199" s="111"/>
      <c r="S199" s="111"/>
      <c r="T199" s="111"/>
      <c r="U199" s="111"/>
      <c r="V199" s="111"/>
      <c r="W199" s="111"/>
      <c r="X199" s="111"/>
      <c r="Y199" s="111"/>
      <c r="Z199" s="111"/>
      <c r="AA199" s="111"/>
      <c r="AB199" s="111"/>
    </row>
    <row r="200" spans="1:28" ht="15" customHeight="1">
      <c r="A200" s="111"/>
      <c r="B200" s="129"/>
      <c r="C200" s="108"/>
      <c r="D200" s="108"/>
      <c r="E200" s="108"/>
      <c r="F200" s="132"/>
      <c r="G200" s="132"/>
      <c r="H200" s="133"/>
      <c r="I200" s="111"/>
      <c r="J200" s="111"/>
      <c r="K200" s="111"/>
      <c r="L200" s="111"/>
      <c r="M200" s="111"/>
      <c r="N200" s="111"/>
      <c r="O200" s="111"/>
      <c r="P200" s="111"/>
      <c r="Q200" s="111"/>
      <c r="R200" s="111"/>
      <c r="S200" s="111"/>
      <c r="T200" s="111"/>
      <c r="U200" s="111"/>
      <c r="V200" s="111"/>
      <c r="W200" s="111"/>
      <c r="X200" s="111"/>
      <c r="Y200" s="111"/>
      <c r="Z200" s="111"/>
      <c r="AA200" s="111"/>
      <c r="AB200" s="111"/>
    </row>
    <row r="201" spans="1:28" ht="15" customHeight="1">
      <c r="A201" s="111"/>
      <c r="B201" s="129"/>
      <c r="C201" s="108"/>
      <c r="D201" s="108"/>
      <c r="E201" s="108"/>
      <c r="F201" s="40"/>
      <c r="G201" s="40"/>
      <c r="H201" s="126"/>
      <c r="I201" s="111"/>
      <c r="J201" s="111"/>
      <c r="K201" s="111"/>
      <c r="L201" s="111"/>
      <c r="M201" s="111"/>
      <c r="N201" s="111"/>
      <c r="O201" s="111"/>
      <c r="P201" s="111"/>
      <c r="Q201" s="111"/>
      <c r="R201" s="111"/>
      <c r="S201" s="111"/>
      <c r="T201" s="111"/>
      <c r="U201" s="111"/>
      <c r="V201" s="111"/>
      <c r="W201" s="111"/>
      <c r="X201" s="111"/>
      <c r="Y201" s="111"/>
      <c r="Z201" s="111"/>
      <c r="AA201" s="111"/>
      <c r="AB201" s="111"/>
    </row>
    <row r="202" spans="1:28" ht="15" customHeight="1">
      <c r="A202" s="111"/>
      <c r="B202" s="129"/>
      <c r="C202" s="108"/>
      <c r="D202" s="108"/>
      <c r="E202" s="108"/>
      <c r="F202" s="40"/>
      <c r="G202" s="40"/>
      <c r="H202" s="126"/>
      <c r="I202" s="111"/>
      <c r="J202" s="111"/>
      <c r="K202" s="111"/>
      <c r="L202" s="111"/>
      <c r="M202" s="111"/>
      <c r="N202" s="111"/>
      <c r="O202" s="111"/>
      <c r="P202" s="111"/>
      <c r="Q202" s="111"/>
      <c r="R202" s="111"/>
      <c r="S202" s="111"/>
      <c r="T202" s="111"/>
      <c r="U202" s="111"/>
      <c r="V202" s="111"/>
      <c r="W202" s="111"/>
      <c r="X202" s="111"/>
      <c r="Y202" s="111"/>
      <c r="Z202" s="111"/>
      <c r="AA202" s="111"/>
      <c r="AB202" s="111"/>
    </row>
    <row r="203" spans="1:28" ht="15" customHeight="1">
      <c r="A203" s="111"/>
      <c r="B203" s="134"/>
      <c r="C203" s="135"/>
      <c r="D203" s="135"/>
      <c r="E203" s="135"/>
      <c r="F203" s="136"/>
      <c r="G203" s="136"/>
      <c r="H203" s="137"/>
      <c r="I203" s="111"/>
      <c r="J203" s="111"/>
      <c r="K203" s="111"/>
      <c r="L203" s="111"/>
      <c r="M203" s="111"/>
      <c r="N203" s="111"/>
      <c r="O203" s="111"/>
      <c r="P203" s="111"/>
      <c r="Q203" s="111"/>
      <c r="R203" s="111"/>
      <c r="S203" s="111"/>
      <c r="T203" s="111"/>
      <c r="U203" s="111"/>
      <c r="V203" s="111"/>
      <c r="W203" s="111"/>
      <c r="X203" s="111"/>
      <c r="Y203" s="111"/>
      <c r="Z203" s="111"/>
      <c r="AA203" s="111"/>
      <c r="AB203" s="111"/>
    </row>
    <row r="204" spans="1:28" ht="15.75" customHeight="1">
      <c r="A204" s="111"/>
      <c r="B204" s="111"/>
      <c r="C204" s="111"/>
      <c r="D204" s="111"/>
      <c r="E204" s="111"/>
      <c r="F204" s="111"/>
      <c r="G204" s="111"/>
      <c r="H204" s="111"/>
      <c r="I204" s="111"/>
      <c r="J204" s="111"/>
      <c r="K204" s="111"/>
      <c r="L204" s="111"/>
      <c r="M204" s="111"/>
      <c r="N204" s="111"/>
      <c r="O204" s="111"/>
      <c r="P204" s="111"/>
      <c r="Q204" s="111"/>
      <c r="R204" s="111"/>
      <c r="S204" s="111"/>
      <c r="T204" s="111"/>
      <c r="U204" s="111"/>
      <c r="V204" s="111"/>
      <c r="W204" s="111"/>
      <c r="X204" s="111"/>
      <c r="Y204" s="111"/>
      <c r="Z204" s="111"/>
      <c r="AA204" s="111"/>
      <c r="AB204" s="111"/>
    </row>
    <row r="205" spans="1:28" ht="15.75" customHeight="1">
      <c r="A205" s="111"/>
      <c r="B205" s="111"/>
      <c r="C205" s="111"/>
      <c r="D205" s="111"/>
      <c r="E205" s="111"/>
      <c r="F205" s="111"/>
      <c r="G205" s="111"/>
      <c r="H205" s="111"/>
      <c r="I205" s="111"/>
      <c r="J205" s="111"/>
      <c r="K205" s="111"/>
      <c r="L205" s="111"/>
      <c r="M205" s="111"/>
      <c r="N205" s="111"/>
      <c r="O205" s="111"/>
      <c r="P205" s="111"/>
      <c r="Q205" s="111"/>
      <c r="R205" s="111"/>
      <c r="S205" s="111"/>
      <c r="T205" s="111"/>
      <c r="U205" s="111"/>
      <c r="V205" s="111"/>
      <c r="W205" s="111"/>
      <c r="X205" s="111"/>
      <c r="Y205" s="111"/>
      <c r="Z205" s="111"/>
      <c r="AA205" s="111"/>
      <c r="AB205" s="111"/>
    </row>
    <row r="206" spans="1:28" ht="15.75" customHeight="1">
      <c r="A206" s="111"/>
      <c r="B206" s="111"/>
      <c r="C206" s="111"/>
      <c r="D206" s="111"/>
      <c r="E206" s="111"/>
      <c r="F206" s="111"/>
      <c r="G206" s="111"/>
      <c r="H206" s="111"/>
      <c r="I206" s="111"/>
      <c r="J206" s="111"/>
      <c r="K206" s="111"/>
      <c r="L206" s="111"/>
      <c r="M206" s="111"/>
      <c r="N206" s="111"/>
      <c r="O206" s="111"/>
      <c r="P206" s="111"/>
      <c r="Q206" s="111"/>
      <c r="R206" s="111"/>
      <c r="S206" s="111"/>
      <c r="T206" s="111"/>
      <c r="U206" s="111"/>
      <c r="V206" s="111"/>
      <c r="W206" s="111"/>
      <c r="X206" s="111"/>
      <c r="Y206" s="111"/>
      <c r="Z206" s="111"/>
      <c r="AA206" s="111"/>
      <c r="AB206" s="111"/>
    </row>
    <row r="207" spans="1:28" ht="15.75" customHeight="1">
      <c r="A207" s="111"/>
      <c r="B207" s="111"/>
      <c r="C207" s="111"/>
      <c r="D207" s="111"/>
      <c r="E207" s="111"/>
      <c r="F207" s="111"/>
      <c r="G207" s="111"/>
      <c r="H207" s="111"/>
      <c r="I207" s="111"/>
      <c r="J207" s="111"/>
      <c r="K207" s="111"/>
      <c r="L207" s="111"/>
      <c r="M207" s="111"/>
      <c r="N207" s="111"/>
      <c r="O207" s="111"/>
      <c r="P207" s="111"/>
      <c r="Q207" s="111"/>
      <c r="R207" s="111"/>
      <c r="S207" s="111"/>
      <c r="T207" s="111"/>
      <c r="U207" s="111"/>
      <c r="V207" s="111"/>
      <c r="W207" s="111"/>
      <c r="X207" s="111"/>
      <c r="Y207" s="111"/>
      <c r="Z207" s="111"/>
      <c r="AA207" s="111"/>
      <c r="AB207" s="111"/>
    </row>
    <row r="208" spans="1:28" ht="15.75" customHeight="1">
      <c r="A208" s="111"/>
      <c r="B208" s="111"/>
      <c r="C208" s="111"/>
      <c r="D208" s="111"/>
      <c r="E208" s="111"/>
      <c r="F208" s="111"/>
      <c r="G208" s="111"/>
      <c r="H208" s="111"/>
      <c r="I208" s="111"/>
      <c r="J208" s="111"/>
      <c r="K208" s="111"/>
      <c r="L208" s="111"/>
      <c r="M208" s="111"/>
      <c r="N208" s="111"/>
      <c r="O208" s="111"/>
      <c r="P208" s="111"/>
      <c r="Q208" s="111"/>
      <c r="R208" s="111"/>
      <c r="S208" s="111"/>
      <c r="T208" s="111"/>
      <c r="U208" s="111"/>
      <c r="V208" s="111"/>
      <c r="W208" s="111"/>
      <c r="X208" s="111"/>
      <c r="Y208" s="111"/>
      <c r="Z208" s="111"/>
      <c r="AA208" s="111"/>
      <c r="AB208" s="111"/>
    </row>
    <row r="209" spans="1:28" ht="15.75" customHeight="1">
      <c r="A209" s="111"/>
      <c r="B209" s="111"/>
      <c r="C209" s="111"/>
      <c r="D209" s="111"/>
      <c r="E209" s="111"/>
      <c r="F209" s="111"/>
      <c r="G209" s="111"/>
      <c r="H209" s="111"/>
      <c r="I209" s="111"/>
      <c r="J209" s="111"/>
      <c r="K209" s="111"/>
      <c r="L209" s="111"/>
      <c r="M209" s="111"/>
      <c r="N209" s="111"/>
      <c r="O209" s="111"/>
      <c r="P209" s="111"/>
      <c r="Q209" s="111"/>
      <c r="R209" s="111"/>
      <c r="S209" s="111"/>
      <c r="T209" s="111"/>
      <c r="U209" s="111"/>
      <c r="V209" s="111"/>
      <c r="W209" s="111"/>
      <c r="X209" s="111"/>
      <c r="Y209" s="111"/>
      <c r="Z209" s="111"/>
      <c r="AA209" s="111"/>
      <c r="AB209" s="111"/>
    </row>
    <row r="210" spans="1:28" ht="15.75" customHeight="1">
      <c r="A210" s="111"/>
      <c r="B210" s="111"/>
      <c r="C210" s="111"/>
      <c r="D210" s="111"/>
      <c r="E210" s="111"/>
      <c r="F210" s="111"/>
      <c r="G210" s="111"/>
      <c r="H210" s="111"/>
      <c r="I210" s="111"/>
      <c r="J210" s="111"/>
      <c r="K210" s="111"/>
      <c r="L210" s="111"/>
      <c r="M210" s="111"/>
      <c r="N210" s="111"/>
      <c r="O210" s="111"/>
      <c r="P210" s="111"/>
      <c r="Q210" s="111"/>
      <c r="R210" s="111"/>
      <c r="S210" s="111"/>
      <c r="T210" s="111"/>
      <c r="U210" s="111"/>
      <c r="V210" s="111"/>
      <c r="W210" s="111"/>
      <c r="X210" s="111"/>
      <c r="Y210" s="111"/>
      <c r="Z210" s="111"/>
      <c r="AA210" s="111"/>
      <c r="AB210" s="111"/>
    </row>
    <row r="211" spans="1:28" ht="15.75" customHeight="1">
      <c r="A211" s="111"/>
      <c r="B211" s="111"/>
      <c r="C211" s="111"/>
      <c r="D211" s="111"/>
      <c r="E211" s="111"/>
      <c r="F211" s="111"/>
      <c r="G211" s="111"/>
      <c r="H211" s="111"/>
      <c r="I211" s="111"/>
      <c r="J211" s="111"/>
      <c r="K211" s="111"/>
      <c r="L211" s="111"/>
      <c r="M211" s="111"/>
      <c r="N211" s="111"/>
      <c r="O211" s="111"/>
      <c r="P211" s="111"/>
      <c r="Q211" s="111"/>
      <c r="R211" s="111"/>
      <c r="S211" s="111"/>
      <c r="T211" s="111"/>
      <c r="U211" s="111"/>
      <c r="V211" s="111"/>
      <c r="W211" s="111"/>
      <c r="X211" s="111"/>
      <c r="Y211" s="111"/>
      <c r="Z211" s="111"/>
      <c r="AA211" s="111"/>
      <c r="AB211" s="111"/>
    </row>
    <row r="212" spans="1:28" ht="15.75" customHeight="1">
      <c r="A212" s="111"/>
      <c r="B212" s="111"/>
      <c r="C212" s="111"/>
      <c r="D212" s="111"/>
      <c r="E212" s="111"/>
      <c r="F212" s="111"/>
      <c r="G212" s="111"/>
      <c r="H212" s="111"/>
      <c r="I212" s="111"/>
      <c r="J212" s="111"/>
      <c r="K212" s="111"/>
      <c r="L212" s="111"/>
      <c r="M212" s="111"/>
      <c r="N212" s="111"/>
      <c r="O212" s="111"/>
      <c r="P212" s="111"/>
      <c r="Q212" s="111"/>
      <c r="R212" s="111"/>
      <c r="S212" s="111"/>
      <c r="T212" s="111"/>
      <c r="U212" s="111"/>
      <c r="V212" s="111"/>
      <c r="W212" s="111"/>
      <c r="X212" s="111"/>
      <c r="Y212" s="111"/>
      <c r="Z212" s="111"/>
      <c r="AA212" s="111"/>
      <c r="AB212" s="111"/>
    </row>
    <row r="213" spans="1:28" ht="15.75" customHeight="1">
      <c r="A213" s="111"/>
      <c r="B213" s="111"/>
      <c r="C213" s="111"/>
      <c r="D213" s="111"/>
      <c r="E213" s="111"/>
      <c r="F213" s="111"/>
      <c r="G213" s="111"/>
      <c r="H213" s="111"/>
      <c r="I213" s="111"/>
      <c r="J213" s="111"/>
      <c r="K213" s="111"/>
      <c r="L213" s="111"/>
      <c r="M213" s="111"/>
      <c r="N213" s="111"/>
      <c r="O213" s="111"/>
      <c r="P213" s="111"/>
      <c r="Q213" s="111"/>
      <c r="R213" s="111"/>
      <c r="S213" s="111"/>
      <c r="T213" s="111"/>
      <c r="U213" s="111"/>
      <c r="V213" s="111"/>
      <c r="W213" s="111"/>
      <c r="X213" s="111"/>
      <c r="Y213" s="111"/>
      <c r="Z213" s="111"/>
      <c r="AA213" s="111"/>
      <c r="AB213" s="111"/>
    </row>
    <row r="214" spans="1:28" ht="15.75" customHeight="1">
      <c r="A214" s="111"/>
      <c r="B214" s="111"/>
      <c r="C214" s="111"/>
      <c r="D214" s="111"/>
      <c r="E214" s="111"/>
      <c r="F214" s="111"/>
      <c r="G214" s="111"/>
      <c r="H214" s="111"/>
      <c r="I214" s="111"/>
      <c r="J214" s="111"/>
      <c r="K214" s="111"/>
      <c r="L214" s="111"/>
      <c r="M214" s="111"/>
      <c r="N214" s="111"/>
      <c r="O214" s="111"/>
      <c r="P214" s="111"/>
      <c r="Q214" s="111"/>
      <c r="R214" s="111"/>
      <c r="S214" s="111"/>
      <c r="T214" s="111"/>
      <c r="U214" s="111"/>
      <c r="V214" s="111"/>
      <c r="W214" s="111"/>
      <c r="X214" s="111"/>
      <c r="Y214" s="111"/>
      <c r="Z214" s="111"/>
      <c r="AA214" s="111"/>
      <c r="AB214" s="111"/>
    </row>
    <row r="215" spans="1:28" ht="15.75" customHeight="1">
      <c r="A215" s="111"/>
      <c r="B215" s="111"/>
      <c r="C215" s="111"/>
      <c r="D215" s="111"/>
      <c r="E215" s="111"/>
      <c r="F215" s="111"/>
      <c r="G215" s="111"/>
      <c r="H215" s="111"/>
      <c r="I215" s="111"/>
      <c r="J215" s="111"/>
      <c r="K215" s="111"/>
      <c r="L215" s="111"/>
      <c r="M215" s="111"/>
      <c r="N215" s="111"/>
      <c r="O215" s="111"/>
      <c r="P215" s="111"/>
      <c r="Q215" s="111"/>
      <c r="R215" s="111"/>
      <c r="S215" s="111"/>
      <c r="T215" s="111"/>
      <c r="U215" s="111"/>
      <c r="V215" s="111"/>
      <c r="W215" s="111"/>
      <c r="X215" s="111"/>
      <c r="Y215" s="111"/>
      <c r="Z215" s="111"/>
      <c r="AA215" s="111"/>
      <c r="AB215" s="111"/>
    </row>
    <row r="216" spans="1:28" ht="15.75" customHeight="1">
      <c r="A216" s="111"/>
      <c r="B216" s="111"/>
      <c r="C216" s="111"/>
      <c r="D216" s="111"/>
      <c r="E216" s="111"/>
      <c r="F216" s="111"/>
      <c r="G216" s="111"/>
      <c r="H216" s="111"/>
      <c r="I216" s="111"/>
      <c r="J216" s="111"/>
      <c r="K216" s="111"/>
      <c r="L216" s="111"/>
      <c r="M216" s="111"/>
      <c r="N216" s="111"/>
      <c r="O216" s="111"/>
      <c r="P216" s="111"/>
      <c r="Q216" s="111"/>
      <c r="R216" s="111"/>
      <c r="S216" s="111"/>
      <c r="T216" s="111"/>
      <c r="U216" s="111"/>
      <c r="V216" s="111"/>
      <c r="W216" s="111"/>
      <c r="X216" s="111"/>
      <c r="Y216" s="111"/>
      <c r="Z216" s="111"/>
      <c r="AA216" s="111"/>
      <c r="AB216" s="111"/>
    </row>
    <row r="217" spans="1:28" ht="15.75" customHeight="1">
      <c r="A217" s="111"/>
      <c r="B217" s="111"/>
      <c r="C217" s="111"/>
      <c r="D217" s="111"/>
      <c r="E217" s="111"/>
      <c r="F217" s="111"/>
      <c r="G217" s="111"/>
      <c r="H217" s="111"/>
      <c r="I217" s="111"/>
      <c r="J217" s="111"/>
      <c r="K217" s="111"/>
      <c r="L217" s="111"/>
      <c r="M217" s="111"/>
      <c r="N217" s="111"/>
      <c r="O217" s="111"/>
      <c r="P217" s="111"/>
      <c r="Q217" s="111"/>
      <c r="R217" s="111"/>
      <c r="S217" s="111"/>
      <c r="T217" s="111"/>
      <c r="U217" s="111"/>
      <c r="V217" s="111"/>
      <c r="W217" s="111"/>
      <c r="X217" s="111"/>
      <c r="Y217" s="111"/>
      <c r="Z217" s="111"/>
      <c r="AA217" s="111"/>
      <c r="AB217" s="111"/>
    </row>
    <row r="218" spans="1:28" ht="15.75" customHeight="1">
      <c r="A218" s="111"/>
      <c r="B218" s="111"/>
      <c r="C218" s="111"/>
      <c r="D218" s="111"/>
      <c r="E218" s="111"/>
      <c r="F218" s="111"/>
      <c r="G218" s="111"/>
      <c r="H218" s="111"/>
      <c r="I218" s="111"/>
      <c r="J218" s="111"/>
      <c r="K218" s="111"/>
      <c r="L218" s="111"/>
      <c r="M218" s="111"/>
      <c r="N218" s="111"/>
      <c r="O218" s="111"/>
      <c r="P218" s="111"/>
      <c r="Q218" s="111"/>
      <c r="R218" s="111"/>
      <c r="S218" s="111"/>
      <c r="T218" s="111"/>
      <c r="U218" s="111"/>
      <c r="V218" s="111"/>
      <c r="W218" s="111"/>
      <c r="X218" s="111"/>
      <c r="Y218" s="111"/>
      <c r="Z218" s="111"/>
      <c r="AA218" s="111"/>
      <c r="AB218" s="111"/>
    </row>
    <row r="219" spans="1:28" ht="15.75" customHeight="1">
      <c r="A219" s="111"/>
      <c r="B219" s="111"/>
      <c r="C219" s="111"/>
      <c r="D219" s="111"/>
      <c r="E219" s="111"/>
      <c r="F219" s="111"/>
      <c r="G219" s="111"/>
      <c r="H219" s="111"/>
      <c r="I219" s="111"/>
      <c r="J219" s="111"/>
      <c r="K219" s="111"/>
      <c r="L219" s="111"/>
      <c r="M219" s="111"/>
      <c r="N219" s="111"/>
      <c r="O219" s="111"/>
      <c r="P219" s="111"/>
      <c r="Q219" s="111"/>
      <c r="R219" s="111"/>
      <c r="S219" s="111"/>
      <c r="T219" s="111"/>
      <c r="U219" s="111"/>
      <c r="V219" s="111"/>
      <c r="W219" s="111"/>
      <c r="X219" s="111"/>
      <c r="Y219" s="111"/>
      <c r="Z219" s="111"/>
      <c r="AA219" s="111"/>
      <c r="AB219" s="111"/>
    </row>
    <row r="220" spans="1:28" ht="15.75" customHeight="1">
      <c r="A220" s="111"/>
      <c r="B220" s="111"/>
      <c r="C220" s="111"/>
      <c r="D220" s="111"/>
      <c r="E220" s="111"/>
      <c r="F220" s="111"/>
      <c r="G220" s="111"/>
      <c r="H220" s="111"/>
      <c r="I220" s="111"/>
      <c r="J220" s="111"/>
      <c r="K220" s="111"/>
      <c r="L220" s="111"/>
      <c r="M220" s="111"/>
      <c r="N220" s="111"/>
      <c r="O220" s="111"/>
      <c r="P220" s="111"/>
      <c r="Q220" s="111"/>
      <c r="R220" s="111"/>
      <c r="S220" s="111"/>
      <c r="T220" s="111"/>
      <c r="U220" s="111"/>
      <c r="V220" s="111"/>
      <c r="W220" s="111"/>
      <c r="X220" s="111"/>
      <c r="Y220" s="111"/>
      <c r="Z220" s="111"/>
      <c r="AA220" s="111"/>
      <c r="AB220" s="111"/>
    </row>
    <row r="221" spans="1:28" ht="15.75" customHeight="1">
      <c r="A221" s="111"/>
      <c r="B221" s="111"/>
      <c r="C221" s="111"/>
      <c r="D221" s="111"/>
      <c r="E221" s="111"/>
      <c r="F221" s="111"/>
      <c r="G221" s="111"/>
      <c r="H221" s="111"/>
      <c r="I221" s="111"/>
      <c r="J221" s="111"/>
      <c r="K221" s="111"/>
      <c r="L221" s="111"/>
      <c r="M221" s="111"/>
      <c r="N221" s="111"/>
      <c r="O221" s="111"/>
      <c r="P221" s="111"/>
      <c r="Q221" s="111"/>
      <c r="R221" s="111"/>
      <c r="S221" s="111"/>
      <c r="T221" s="111"/>
      <c r="U221" s="111"/>
      <c r="V221" s="111"/>
      <c r="W221" s="111"/>
      <c r="X221" s="111"/>
      <c r="Y221" s="111"/>
      <c r="Z221" s="111"/>
      <c r="AA221" s="111"/>
      <c r="AB221" s="111"/>
    </row>
    <row r="222" spans="1:28" ht="15.75" customHeight="1">
      <c r="A222" s="111"/>
      <c r="B222" s="111"/>
      <c r="C222" s="111"/>
      <c r="D222" s="111"/>
      <c r="E222" s="111"/>
      <c r="F222" s="111"/>
      <c r="G222" s="111"/>
      <c r="H222" s="111"/>
      <c r="I222" s="111"/>
      <c r="J222" s="111"/>
      <c r="K222" s="111"/>
      <c r="L222" s="111"/>
      <c r="M222" s="111"/>
      <c r="N222" s="111"/>
      <c r="O222" s="111"/>
      <c r="P222" s="111"/>
      <c r="Q222" s="111"/>
      <c r="R222" s="111"/>
      <c r="S222" s="111"/>
      <c r="T222" s="111"/>
      <c r="U222" s="111"/>
      <c r="V222" s="111"/>
      <c r="W222" s="111"/>
      <c r="X222" s="111"/>
      <c r="Y222" s="111"/>
      <c r="Z222" s="111"/>
      <c r="AA222" s="111"/>
      <c r="AB222" s="111"/>
    </row>
    <row r="223" spans="1:28" ht="15.75" customHeight="1">
      <c r="A223" s="111"/>
      <c r="B223" s="111"/>
      <c r="C223" s="111"/>
      <c r="D223" s="111"/>
      <c r="E223" s="111"/>
      <c r="F223" s="111"/>
      <c r="G223" s="111"/>
      <c r="H223" s="111"/>
      <c r="I223" s="111"/>
      <c r="J223" s="111"/>
      <c r="K223" s="111"/>
      <c r="L223" s="111"/>
      <c r="M223" s="111"/>
      <c r="N223" s="111"/>
      <c r="O223" s="111"/>
      <c r="P223" s="111"/>
      <c r="Q223" s="111"/>
      <c r="R223" s="111"/>
      <c r="S223" s="111"/>
      <c r="T223" s="111"/>
      <c r="U223" s="111"/>
      <c r="V223" s="111"/>
      <c r="W223" s="111"/>
      <c r="X223" s="111"/>
      <c r="Y223" s="111"/>
      <c r="Z223" s="111"/>
      <c r="AA223" s="111"/>
      <c r="AB223" s="111"/>
    </row>
    <row r="224" spans="1:28" ht="15.75" customHeight="1">
      <c r="A224" s="111"/>
      <c r="B224" s="111"/>
      <c r="C224" s="111"/>
      <c r="D224" s="111"/>
      <c r="E224" s="111"/>
      <c r="F224" s="111"/>
      <c r="G224" s="111"/>
      <c r="H224" s="111"/>
      <c r="I224" s="111"/>
      <c r="J224" s="111"/>
      <c r="K224" s="111"/>
      <c r="L224" s="111"/>
      <c r="M224" s="111"/>
      <c r="N224" s="111"/>
      <c r="O224" s="111"/>
      <c r="P224" s="111"/>
      <c r="Q224" s="111"/>
      <c r="R224" s="111"/>
      <c r="S224" s="111"/>
      <c r="T224" s="111"/>
      <c r="U224" s="111"/>
      <c r="V224" s="111"/>
      <c r="W224" s="111"/>
      <c r="X224" s="111"/>
      <c r="Y224" s="111"/>
      <c r="Z224" s="111"/>
      <c r="AA224" s="111"/>
      <c r="AB224" s="111"/>
    </row>
    <row r="225" spans="1:28" ht="15.75" customHeight="1">
      <c r="A225" s="111"/>
      <c r="B225" s="111"/>
      <c r="C225" s="111"/>
      <c r="D225" s="111"/>
      <c r="E225" s="111"/>
      <c r="F225" s="111"/>
      <c r="G225" s="111"/>
      <c r="H225" s="111"/>
      <c r="I225" s="111"/>
      <c r="J225" s="111"/>
      <c r="K225" s="111"/>
      <c r="L225" s="111"/>
      <c r="M225" s="111"/>
      <c r="N225" s="111"/>
      <c r="O225" s="111"/>
      <c r="P225" s="111"/>
      <c r="Q225" s="111"/>
      <c r="R225" s="111"/>
      <c r="S225" s="111"/>
      <c r="T225" s="111"/>
      <c r="U225" s="111"/>
      <c r="V225" s="111"/>
      <c r="W225" s="111"/>
      <c r="X225" s="111"/>
      <c r="Y225" s="111"/>
      <c r="Z225" s="111"/>
      <c r="AA225" s="111"/>
      <c r="AB225" s="111"/>
    </row>
    <row r="226" spans="1:28" ht="15.75" customHeight="1">
      <c r="A226" s="111"/>
      <c r="B226" s="111"/>
      <c r="C226" s="111"/>
      <c r="D226" s="111"/>
      <c r="E226" s="111"/>
      <c r="F226" s="111"/>
      <c r="G226" s="111"/>
      <c r="H226" s="111"/>
      <c r="I226" s="111"/>
      <c r="J226" s="111"/>
      <c r="K226" s="111"/>
      <c r="L226" s="111"/>
      <c r="M226" s="111"/>
      <c r="N226" s="111"/>
      <c r="O226" s="111"/>
      <c r="P226" s="111"/>
      <c r="Q226" s="111"/>
      <c r="R226" s="111"/>
      <c r="S226" s="111"/>
      <c r="T226" s="111"/>
      <c r="U226" s="111"/>
      <c r="V226" s="111"/>
      <c r="W226" s="111"/>
      <c r="X226" s="111"/>
      <c r="Y226" s="111"/>
      <c r="Z226" s="111"/>
      <c r="AA226" s="111"/>
      <c r="AB226" s="111"/>
    </row>
    <row r="227" spans="1:28" ht="15.75" customHeight="1">
      <c r="A227" s="111"/>
      <c r="B227" s="111"/>
      <c r="C227" s="111"/>
      <c r="D227" s="111"/>
      <c r="E227" s="111"/>
      <c r="F227" s="111"/>
      <c r="G227" s="111"/>
      <c r="H227" s="111"/>
      <c r="I227" s="111"/>
      <c r="J227" s="111"/>
      <c r="K227" s="111"/>
      <c r="L227" s="111"/>
      <c r="M227" s="111"/>
      <c r="N227" s="111"/>
      <c r="O227" s="111"/>
      <c r="P227" s="111"/>
      <c r="Q227" s="111"/>
      <c r="R227" s="111"/>
      <c r="S227" s="111"/>
      <c r="T227" s="111"/>
      <c r="U227" s="111"/>
      <c r="V227" s="111"/>
      <c r="W227" s="111"/>
      <c r="X227" s="111"/>
      <c r="Y227" s="111"/>
      <c r="Z227" s="111"/>
      <c r="AA227" s="111"/>
      <c r="AB227" s="111"/>
    </row>
    <row r="228" spans="1:28" ht="15.75" customHeight="1">
      <c r="A228" s="111"/>
      <c r="B228" s="111"/>
      <c r="C228" s="111"/>
      <c r="D228" s="111"/>
      <c r="E228" s="111"/>
      <c r="F228" s="111"/>
      <c r="G228" s="111"/>
      <c r="H228" s="111"/>
      <c r="I228" s="111"/>
      <c r="J228" s="111"/>
      <c r="K228" s="111"/>
      <c r="L228" s="111"/>
      <c r="M228" s="111"/>
      <c r="N228" s="111"/>
      <c r="O228" s="111"/>
      <c r="P228" s="111"/>
      <c r="Q228" s="111"/>
      <c r="R228" s="111"/>
      <c r="S228" s="111"/>
      <c r="T228" s="111"/>
      <c r="U228" s="111"/>
      <c r="V228" s="111"/>
      <c r="W228" s="111"/>
      <c r="X228" s="111"/>
      <c r="Y228" s="111"/>
      <c r="Z228" s="111"/>
      <c r="AA228" s="111"/>
      <c r="AB228" s="111"/>
    </row>
    <row r="229" spans="1:28" ht="15.75" customHeight="1">
      <c r="A229" s="111"/>
      <c r="B229" s="111"/>
      <c r="C229" s="111"/>
      <c r="D229" s="111"/>
      <c r="E229" s="111"/>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row>
    <row r="230" spans="1:28" ht="15.75" customHeight="1">
      <c r="A230" s="111"/>
      <c r="B230" s="111"/>
      <c r="C230" s="111"/>
      <c r="D230" s="111"/>
      <c r="E230" s="111"/>
      <c r="F230" s="111"/>
      <c r="G230" s="111"/>
      <c r="H230" s="111"/>
      <c r="I230" s="111"/>
      <c r="J230" s="111"/>
      <c r="K230" s="111"/>
      <c r="L230" s="111"/>
      <c r="M230" s="111"/>
      <c r="N230" s="111"/>
      <c r="O230" s="111"/>
      <c r="P230" s="111"/>
      <c r="Q230" s="111"/>
      <c r="R230" s="111"/>
      <c r="S230" s="111"/>
      <c r="T230" s="111"/>
      <c r="U230" s="111"/>
      <c r="V230" s="111"/>
      <c r="W230" s="111"/>
      <c r="X230" s="111"/>
      <c r="Y230" s="111"/>
      <c r="Z230" s="111"/>
      <c r="AA230" s="111"/>
      <c r="AB230" s="111"/>
    </row>
    <row r="231" spans="1:28" ht="15.75" customHeight="1">
      <c r="A231" s="111"/>
      <c r="B231" s="111"/>
      <c r="C231" s="111"/>
      <c r="D231" s="111"/>
      <c r="E231" s="111"/>
      <c r="F231" s="111"/>
      <c r="G231" s="111"/>
      <c r="H231" s="111"/>
      <c r="I231" s="111"/>
      <c r="J231" s="111"/>
      <c r="K231" s="111"/>
      <c r="L231" s="111"/>
      <c r="M231" s="111"/>
      <c r="N231" s="111"/>
      <c r="O231" s="111"/>
      <c r="P231" s="111"/>
      <c r="Q231" s="111"/>
      <c r="R231" s="111"/>
      <c r="S231" s="111"/>
      <c r="T231" s="111"/>
      <c r="U231" s="111"/>
      <c r="V231" s="111"/>
      <c r="W231" s="111"/>
      <c r="X231" s="111"/>
      <c r="Y231" s="111"/>
      <c r="Z231" s="111"/>
      <c r="AA231" s="111"/>
      <c r="AB231" s="111"/>
    </row>
    <row r="232" spans="1:28" ht="15.75" customHeight="1">
      <c r="A232" s="111"/>
      <c r="B232" s="111"/>
      <c r="C232" s="111"/>
      <c r="D232" s="111"/>
      <c r="E232" s="111"/>
      <c r="F232" s="111"/>
      <c r="G232" s="111"/>
      <c r="H232" s="111"/>
      <c r="I232" s="111"/>
      <c r="J232" s="111"/>
      <c r="K232" s="111"/>
      <c r="L232" s="111"/>
      <c r="M232" s="111"/>
      <c r="N232" s="111"/>
      <c r="O232" s="111"/>
      <c r="P232" s="111"/>
      <c r="Q232" s="111"/>
      <c r="R232" s="111"/>
      <c r="S232" s="111"/>
      <c r="T232" s="111"/>
      <c r="U232" s="111"/>
      <c r="V232" s="111"/>
      <c r="W232" s="111"/>
      <c r="X232" s="111"/>
      <c r="Y232" s="111"/>
      <c r="Z232" s="111"/>
      <c r="AA232" s="111"/>
      <c r="AB232" s="111"/>
    </row>
    <row r="233" spans="1:28" ht="15.75" customHeight="1">
      <c r="A233" s="111"/>
      <c r="B233" s="111"/>
      <c r="C233" s="111"/>
      <c r="D233" s="111"/>
      <c r="E233" s="111"/>
      <c r="F233" s="111"/>
      <c r="G233" s="111"/>
      <c r="H233" s="111"/>
      <c r="I233" s="111"/>
      <c r="J233" s="111"/>
      <c r="K233" s="111"/>
      <c r="L233" s="111"/>
      <c r="M233" s="111"/>
      <c r="N233" s="111"/>
      <c r="O233" s="111"/>
      <c r="P233" s="111"/>
      <c r="Q233" s="111"/>
      <c r="R233" s="111"/>
      <c r="S233" s="111"/>
      <c r="T233" s="111"/>
      <c r="U233" s="111"/>
      <c r="V233" s="111"/>
      <c r="W233" s="111"/>
      <c r="X233" s="111"/>
      <c r="Y233" s="111"/>
      <c r="Z233" s="111"/>
      <c r="AA233" s="111"/>
      <c r="AB233" s="111"/>
    </row>
    <row r="234" spans="1:28" ht="15.75" customHeight="1">
      <c r="A234" s="111"/>
      <c r="B234" s="111"/>
      <c r="C234" s="111"/>
      <c r="D234" s="111"/>
      <c r="E234" s="111"/>
      <c r="F234" s="111"/>
      <c r="G234" s="111"/>
      <c r="H234" s="111"/>
      <c r="I234" s="111"/>
      <c r="J234" s="111"/>
      <c r="K234" s="111"/>
      <c r="L234" s="111"/>
      <c r="M234" s="111"/>
      <c r="N234" s="111"/>
      <c r="O234" s="111"/>
      <c r="P234" s="111"/>
      <c r="Q234" s="111"/>
      <c r="R234" s="111"/>
      <c r="S234" s="111"/>
      <c r="T234" s="111"/>
      <c r="U234" s="111"/>
      <c r="V234" s="111"/>
      <c r="W234" s="111"/>
      <c r="X234" s="111"/>
      <c r="Y234" s="111"/>
      <c r="Z234" s="111"/>
      <c r="AA234" s="111"/>
      <c r="AB234" s="111"/>
    </row>
    <row r="235" spans="1:28" ht="15.75" customHeight="1">
      <c r="A235" s="111"/>
      <c r="B235" s="111"/>
      <c r="C235" s="111"/>
      <c r="D235" s="111"/>
      <c r="E235" s="111"/>
      <c r="F235" s="111"/>
      <c r="G235" s="111"/>
      <c r="H235" s="111"/>
      <c r="I235" s="111"/>
      <c r="J235" s="111"/>
      <c r="K235" s="111"/>
      <c r="L235" s="111"/>
      <c r="M235" s="111"/>
      <c r="N235" s="111"/>
      <c r="O235" s="111"/>
      <c r="P235" s="111"/>
      <c r="Q235" s="111"/>
      <c r="R235" s="111"/>
      <c r="S235" s="111"/>
      <c r="T235" s="111"/>
      <c r="U235" s="111"/>
      <c r="V235" s="111"/>
      <c r="W235" s="111"/>
      <c r="X235" s="111"/>
      <c r="Y235" s="111"/>
      <c r="Z235" s="111"/>
      <c r="AA235" s="111"/>
      <c r="AB235" s="111"/>
    </row>
    <row r="236" spans="1:28" ht="15.75" customHeight="1">
      <c r="A236" s="111"/>
      <c r="B236" s="111"/>
      <c r="C236" s="111"/>
      <c r="D236" s="111"/>
      <c r="E236" s="111"/>
      <c r="F236" s="111"/>
      <c r="G236" s="111"/>
      <c r="H236" s="111"/>
      <c r="I236" s="111"/>
      <c r="J236" s="111"/>
      <c r="K236" s="111"/>
      <c r="L236" s="111"/>
      <c r="M236" s="111"/>
      <c r="N236" s="111"/>
      <c r="O236" s="111"/>
      <c r="P236" s="111"/>
      <c r="Q236" s="111"/>
      <c r="R236" s="111"/>
      <c r="S236" s="111"/>
      <c r="T236" s="111"/>
      <c r="U236" s="111"/>
      <c r="V236" s="111"/>
      <c r="W236" s="111"/>
      <c r="X236" s="111"/>
      <c r="Y236" s="111"/>
      <c r="Z236" s="111"/>
      <c r="AA236" s="111"/>
      <c r="AB236" s="111"/>
    </row>
    <row r="237" spans="1:28" ht="15.75" customHeight="1">
      <c r="A237" s="111"/>
      <c r="B237" s="111"/>
      <c r="C237" s="111"/>
      <c r="D237" s="111"/>
      <c r="E237" s="111"/>
      <c r="F237" s="111"/>
      <c r="G237" s="111"/>
      <c r="H237" s="111"/>
      <c r="I237" s="111"/>
      <c r="J237" s="111"/>
      <c r="K237" s="111"/>
      <c r="L237" s="111"/>
      <c r="M237" s="111"/>
      <c r="N237" s="111"/>
      <c r="O237" s="111"/>
      <c r="P237" s="111"/>
      <c r="Q237" s="111"/>
      <c r="R237" s="111"/>
      <c r="S237" s="111"/>
      <c r="T237" s="111"/>
      <c r="U237" s="111"/>
      <c r="V237" s="111"/>
      <c r="W237" s="111"/>
      <c r="X237" s="111"/>
      <c r="Y237" s="111"/>
      <c r="Z237" s="111"/>
      <c r="AA237" s="111"/>
      <c r="AB237" s="111"/>
    </row>
    <row r="238" spans="1:28" ht="15.75" customHeight="1">
      <c r="A238" s="111"/>
      <c r="B238" s="111"/>
      <c r="C238" s="111"/>
      <c r="D238" s="111"/>
      <c r="E238" s="111"/>
      <c r="F238" s="111"/>
      <c r="G238" s="111"/>
      <c r="H238" s="111"/>
      <c r="I238" s="111"/>
      <c r="J238" s="111"/>
      <c r="K238" s="111"/>
      <c r="L238" s="111"/>
      <c r="M238" s="111"/>
      <c r="N238" s="111"/>
      <c r="O238" s="111"/>
      <c r="P238" s="111"/>
      <c r="Q238" s="111"/>
      <c r="R238" s="111"/>
      <c r="S238" s="111"/>
      <c r="T238" s="111"/>
      <c r="U238" s="111"/>
      <c r="V238" s="111"/>
      <c r="W238" s="111"/>
      <c r="X238" s="111"/>
      <c r="Y238" s="111"/>
      <c r="Z238" s="111"/>
      <c r="AA238" s="111"/>
      <c r="AB238" s="111"/>
    </row>
    <row r="239" spans="1:28" ht="15.75" customHeight="1">
      <c r="A239" s="111"/>
      <c r="B239" s="111"/>
      <c r="C239" s="111"/>
      <c r="D239" s="111"/>
      <c r="E239" s="111"/>
      <c r="F239" s="111"/>
      <c r="G239" s="111"/>
      <c r="H239" s="111"/>
      <c r="I239" s="111"/>
      <c r="J239" s="111"/>
      <c r="K239" s="111"/>
      <c r="L239" s="111"/>
      <c r="M239" s="111"/>
      <c r="N239" s="111"/>
      <c r="O239" s="111"/>
      <c r="P239" s="111"/>
      <c r="Q239" s="111"/>
      <c r="R239" s="111"/>
      <c r="S239" s="111"/>
      <c r="T239" s="111"/>
      <c r="U239" s="111"/>
      <c r="V239" s="111"/>
      <c r="W239" s="111"/>
      <c r="X239" s="111"/>
      <c r="Y239" s="111"/>
      <c r="Z239" s="111"/>
      <c r="AA239" s="111"/>
      <c r="AB239" s="111"/>
    </row>
    <row r="240" spans="1:28" ht="15.75" customHeight="1">
      <c r="A240" s="111"/>
      <c r="B240" s="111"/>
      <c r="C240" s="111"/>
      <c r="D240" s="111"/>
      <c r="E240" s="111"/>
      <c r="F240" s="111"/>
      <c r="G240" s="111"/>
      <c r="H240" s="111"/>
      <c r="I240" s="111"/>
      <c r="J240" s="111"/>
      <c r="K240" s="111"/>
      <c r="L240" s="111"/>
      <c r="M240" s="111"/>
      <c r="N240" s="111"/>
      <c r="O240" s="111"/>
      <c r="P240" s="111"/>
      <c r="Q240" s="111"/>
      <c r="R240" s="111"/>
      <c r="S240" s="111"/>
      <c r="T240" s="111"/>
      <c r="U240" s="111"/>
      <c r="V240" s="111"/>
      <c r="W240" s="111"/>
      <c r="X240" s="111"/>
      <c r="Y240" s="111"/>
      <c r="Z240" s="111"/>
      <c r="AA240" s="111"/>
      <c r="AB240" s="111"/>
    </row>
    <row r="241" spans="1:28" ht="15.75" customHeight="1">
      <c r="A241" s="111"/>
      <c r="B241" s="111"/>
      <c r="C241" s="111"/>
      <c r="D241" s="111"/>
      <c r="E241" s="111"/>
      <c r="F241" s="111"/>
      <c r="G241" s="111"/>
      <c r="H241" s="111"/>
      <c r="I241" s="111"/>
      <c r="J241" s="111"/>
      <c r="K241" s="111"/>
      <c r="L241" s="111"/>
      <c r="M241" s="111"/>
      <c r="N241" s="111"/>
      <c r="O241" s="111"/>
      <c r="P241" s="111"/>
      <c r="Q241" s="111"/>
      <c r="R241" s="111"/>
      <c r="S241" s="111"/>
      <c r="T241" s="111"/>
      <c r="U241" s="111"/>
      <c r="V241" s="111"/>
      <c r="W241" s="111"/>
      <c r="X241" s="111"/>
      <c r="Y241" s="111"/>
      <c r="Z241" s="111"/>
      <c r="AA241" s="111"/>
      <c r="AB241" s="111"/>
    </row>
    <row r="242" spans="1:28" ht="15.75" customHeight="1">
      <c r="A242" s="111"/>
      <c r="B242" s="111"/>
      <c r="C242" s="111"/>
      <c r="D242" s="111"/>
      <c r="E242" s="111"/>
      <c r="F242" s="111"/>
      <c r="G242" s="111"/>
      <c r="H242" s="111"/>
      <c r="I242" s="111"/>
      <c r="J242" s="111"/>
      <c r="K242" s="111"/>
      <c r="L242" s="111"/>
      <c r="M242" s="111"/>
      <c r="N242" s="111"/>
      <c r="O242" s="111"/>
      <c r="P242" s="111"/>
      <c r="Q242" s="111"/>
      <c r="R242" s="111"/>
      <c r="S242" s="111"/>
      <c r="T242" s="111"/>
      <c r="U242" s="111"/>
      <c r="V242" s="111"/>
      <c r="W242" s="111"/>
      <c r="X242" s="111"/>
      <c r="Y242" s="111"/>
      <c r="Z242" s="111"/>
      <c r="AA242" s="111"/>
      <c r="AB242" s="111"/>
    </row>
    <row r="243" spans="1:28" ht="15.75" customHeight="1">
      <c r="A243" s="111"/>
      <c r="B243" s="111"/>
      <c r="C243" s="111"/>
      <c r="D243" s="111"/>
      <c r="E243" s="111"/>
      <c r="F243" s="111"/>
      <c r="G243" s="111"/>
      <c r="H243" s="111"/>
      <c r="I243" s="111"/>
      <c r="J243" s="111"/>
      <c r="K243" s="111"/>
      <c r="L243" s="111"/>
      <c r="M243" s="111"/>
      <c r="N243" s="111"/>
      <c r="O243" s="111"/>
      <c r="P243" s="111"/>
      <c r="Q243" s="111"/>
      <c r="R243" s="111"/>
      <c r="S243" s="111"/>
      <c r="T243" s="111"/>
      <c r="U243" s="111"/>
      <c r="V243" s="111"/>
      <c r="W243" s="111"/>
      <c r="X243" s="111"/>
      <c r="Y243" s="111"/>
      <c r="Z243" s="111"/>
      <c r="AA243" s="111"/>
      <c r="AB243" s="111"/>
    </row>
    <row r="244" spans="1:28" ht="15.75" customHeight="1">
      <c r="A244" s="111"/>
      <c r="B244" s="111"/>
      <c r="C244" s="111"/>
      <c r="D244" s="111"/>
      <c r="E244" s="111"/>
      <c r="F244" s="111"/>
      <c r="G244" s="111"/>
      <c r="H244" s="111"/>
      <c r="I244" s="111"/>
      <c r="J244" s="111"/>
      <c r="K244" s="111"/>
      <c r="L244" s="111"/>
      <c r="M244" s="111"/>
      <c r="N244" s="111"/>
      <c r="O244" s="111"/>
      <c r="P244" s="111"/>
      <c r="Q244" s="111"/>
      <c r="R244" s="111"/>
      <c r="S244" s="111"/>
      <c r="T244" s="111"/>
      <c r="U244" s="111"/>
      <c r="V244" s="111"/>
      <c r="W244" s="111"/>
      <c r="X244" s="111"/>
      <c r="Y244" s="111"/>
      <c r="Z244" s="111"/>
      <c r="AA244" s="111"/>
      <c r="AB244" s="111"/>
    </row>
    <row r="245" spans="1:28" ht="15.75" customHeight="1">
      <c r="A245" s="111"/>
      <c r="B245" s="111"/>
      <c r="C245" s="111"/>
      <c r="D245" s="111"/>
      <c r="E245" s="111"/>
      <c r="F245" s="111"/>
      <c r="G245" s="111"/>
      <c r="H245" s="111"/>
      <c r="I245" s="111"/>
      <c r="J245" s="111"/>
      <c r="K245" s="111"/>
      <c r="L245" s="111"/>
      <c r="M245" s="111"/>
      <c r="N245" s="111"/>
      <c r="O245" s="111"/>
      <c r="P245" s="111"/>
      <c r="Q245" s="111"/>
      <c r="R245" s="111"/>
      <c r="S245" s="111"/>
      <c r="T245" s="111"/>
      <c r="U245" s="111"/>
      <c r="V245" s="111"/>
      <c r="W245" s="111"/>
      <c r="X245" s="111"/>
      <c r="Y245" s="111"/>
      <c r="Z245" s="111"/>
      <c r="AA245" s="111"/>
      <c r="AB245" s="111"/>
    </row>
    <row r="246" spans="1:28" ht="15.75" customHeight="1">
      <c r="A246" s="111"/>
      <c r="B246" s="111"/>
      <c r="C246" s="111"/>
      <c r="D246" s="111"/>
      <c r="E246" s="111"/>
      <c r="F246" s="111"/>
      <c r="G246" s="111"/>
      <c r="H246" s="111"/>
      <c r="I246" s="111"/>
      <c r="J246" s="111"/>
      <c r="K246" s="111"/>
      <c r="L246" s="111"/>
      <c r="M246" s="111"/>
      <c r="N246" s="111"/>
      <c r="O246" s="111"/>
      <c r="P246" s="111"/>
      <c r="Q246" s="111"/>
      <c r="R246" s="111"/>
      <c r="S246" s="111"/>
      <c r="T246" s="111"/>
      <c r="U246" s="111"/>
      <c r="V246" s="111"/>
      <c r="W246" s="111"/>
      <c r="X246" s="111"/>
      <c r="Y246" s="111"/>
      <c r="Z246" s="111"/>
      <c r="AA246" s="111"/>
      <c r="AB246" s="111"/>
    </row>
    <row r="247" spans="1:28" ht="15.75" customHeight="1">
      <c r="A247" s="111"/>
      <c r="B247" s="111"/>
      <c r="C247" s="111"/>
      <c r="D247" s="111"/>
      <c r="E247" s="111"/>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row>
    <row r="248" spans="1:28" ht="15.75" customHeight="1">
      <c r="A248" s="111"/>
      <c r="B248" s="111"/>
      <c r="C248" s="111"/>
      <c r="D248" s="111"/>
      <c r="E248" s="11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row>
    <row r="249" spans="1:28" ht="15.75" customHeight="1">
      <c r="A249" s="111"/>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row>
    <row r="250" spans="1:28" ht="15.75" customHeight="1">
      <c r="A250" s="111"/>
      <c r="B250" s="111"/>
      <c r="C250" s="111"/>
      <c r="D250" s="111"/>
      <c r="E250" s="111"/>
      <c r="F250" s="111"/>
      <c r="G250" s="111"/>
      <c r="H250" s="111"/>
      <c r="I250" s="111"/>
      <c r="J250" s="111"/>
      <c r="K250" s="111"/>
      <c r="L250" s="111"/>
      <c r="M250" s="111"/>
      <c r="N250" s="111"/>
      <c r="O250" s="111"/>
      <c r="P250" s="111"/>
      <c r="Q250" s="111"/>
      <c r="R250" s="111"/>
      <c r="S250" s="111"/>
      <c r="T250" s="111"/>
      <c r="U250" s="111"/>
      <c r="V250" s="111"/>
      <c r="W250" s="111"/>
      <c r="X250" s="111"/>
      <c r="Y250" s="111"/>
      <c r="Z250" s="111"/>
      <c r="AA250" s="111"/>
      <c r="AB250" s="111"/>
    </row>
    <row r="251" spans="1:28" ht="15.75" customHeight="1">
      <c r="A251" s="111"/>
      <c r="B251" s="111"/>
      <c r="C251" s="111"/>
      <c r="D251" s="111"/>
      <c r="E251" s="111"/>
      <c r="F251" s="111"/>
      <c r="G251" s="111"/>
      <c r="H251" s="111"/>
      <c r="I251" s="111"/>
      <c r="J251" s="111"/>
      <c r="K251" s="111"/>
      <c r="L251" s="111"/>
      <c r="M251" s="111"/>
      <c r="N251" s="111"/>
      <c r="O251" s="111"/>
      <c r="P251" s="111"/>
      <c r="Q251" s="111"/>
      <c r="R251" s="111"/>
      <c r="S251" s="111"/>
      <c r="T251" s="111"/>
      <c r="U251" s="111"/>
      <c r="V251" s="111"/>
      <c r="W251" s="111"/>
      <c r="X251" s="111"/>
      <c r="Y251" s="111"/>
      <c r="Z251" s="111"/>
      <c r="AA251" s="111"/>
      <c r="AB251" s="111"/>
    </row>
    <row r="252" spans="1:28" ht="15.75" customHeight="1">
      <c r="A252" s="111"/>
      <c r="B252" s="111"/>
      <c r="C252" s="111"/>
      <c r="D252" s="111"/>
      <c r="E252" s="111"/>
      <c r="F252" s="111"/>
      <c r="G252" s="111"/>
      <c r="H252" s="111"/>
      <c r="I252" s="111"/>
      <c r="J252" s="111"/>
      <c r="K252" s="111"/>
      <c r="L252" s="111"/>
      <c r="M252" s="111"/>
      <c r="N252" s="111"/>
      <c r="O252" s="111"/>
      <c r="P252" s="111"/>
      <c r="Q252" s="111"/>
      <c r="R252" s="111"/>
      <c r="S252" s="111"/>
      <c r="T252" s="111"/>
      <c r="U252" s="111"/>
      <c r="V252" s="111"/>
      <c r="W252" s="111"/>
      <c r="X252" s="111"/>
      <c r="Y252" s="111"/>
      <c r="Z252" s="111"/>
      <c r="AA252" s="111"/>
      <c r="AB252" s="111"/>
    </row>
    <row r="253" spans="1:28" ht="15.75" customHeight="1">
      <c r="A253" s="111"/>
      <c r="B253" s="111"/>
      <c r="C253" s="111"/>
      <c r="D253" s="111"/>
      <c r="E253" s="111"/>
      <c r="F253" s="111"/>
      <c r="G253" s="111"/>
      <c r="H253" s="111"/>
      <c r="I253" s="111"/>
      <c r="J253" s="111"/>
      <c r="K253" s="111"/>
      <c r="L253" s="111"/>
      <c r="M253" s="111"/>
      <c r="N253" s="111"/>
      <c r="O253" s="111"/>
      <c r="P253" s="111"/>
      <c r="Q253" s="111"/>
      <c r="R253" s="111"/>
      <c r="S253" s="111"/>
      <c r="T253" s="111"/>
      <c r="U253" s="111"/>
      <c r="V253" s="111"/>
      <c r="W253" s="111"/>
      <c r="X253" s="111"/>
      <c r="Y253" s="111"/>
      <c r="Z253" s="111"/>
      <c r="AA253" s="111"/>
      <c r="AB253" s="111"/>
    </row>
    <row r="254" spans="1:28" ht="15.75" customHeight="1">
      <c r="A254" s="111"/>
      <c r="B254" s="111"/>
      <c r="C254" s="111"/>
      <c r="D254" s="111"/>
      <c r="E254" s="111"/>
      <c r="F254" s="111"/>
      <c r="G254" s="111"/>
      <c r="H254" s="111"/>
      <c r="I254" s="111"/>
      <c r="J254" s="111"/>
      <c r="K254" s="111"/>
      <c r="L254" s="111"/>
      <c r="M254" s="111"/>
      <c r="N254" s="111"/>
      <c r="O254" s="111"/>
      <c r="P254" s="111"/>
      <c r="Q254" s="111"/>
      <c r="R254" s="111"/>
      <c r="S254" s="111"/>
      <c r="T254" s="111"/>
      <c r="U254" s="111"/>
      <c r="V254" s="111"/>
      <c r="W254" s="111"/>
      <c r="X254" s="111"/>
      <c r="Y254" s="111"/>
      <c r="Z254" s="111"/>
      <c r="AA254" s="111"/>
      <c r="AB254" s="111"/>
    </row>
    <row r="255" spans="1:28" ht="15.75" customHeight="1">
      <c r="A255" s="111"/>
      <c r="B255" s="111"/>
      <c r="C255" s="111"/>
      <c r="D255" s="111"/>
      <c r="E255" s="111"/>
      <c r="F255" s="111"/>
      <c r="G255" s="111"/>
      <c r="H255" s="111"/>
      <c r="I255" s="111"/>
      <c r="J255" s="111"/>
      <c r="K255" s="111"/>
      <c r="L255" s="111"/>
      <c r="M255" s="111"/>
      <c r="N255" s="111"/>
      <c r="O255" s="111"/>
      <c r="P255" s="111"/>
      <c r="Q255" s="111"/>
      <c r="R255" s="111"/>
      <c r="S255" s="111"/>
      <c r="T255" s="111"/>
      <c r="U255" s="111"/>
      <c r="V255" s="111"/>
      <c r="W255" s="111"/>
      <c r="X255" s="111"/>
      <c r="Y255" s="111"/>
      <c r="Z255" s="111"/>
      <c r="AA255" s="111"/>
      <c r="AB255" s="111"/>
    </row>
    <row r="256" spans="1:28" ht="15.75" customHeight="1">
      <c r="A256" s="111"/>
      <c r="B256" s="111"/>
      <c r="C256" s="111"/>
      <c r="D256" s="111"/>
      <c r="E256" s="111"/>
      <c r="F256" s="111"/>
      <c r="G256" s="111"/>
      <c r="H256" s="111"/>
      <c r="I256" s="111"/>
      <c r="J256" s="111"/>
      <c r="K256" s="111"/>
      <c r="L256" s="111"/>
      <c r="M256" s="111"/>
      <c r="N256" s="111"/>
      <c r="O256" s="111"/>
      <c r="P256" s="111"/>
      <c r="Q256" s="111"/>
      <c r="R256" s="111"/>
      <c r="S256" s="111"/>
      <c r="T256" s="111"/>
      <c r="U256" s="111"/>
      <c r="V256" s="111"/>
      <c r="W256" s="111"/>
      <c r="X256" s="111"/>
      <c r="Y256" s="111"/>
      <c r="Z256" s="111"/>
      <c r="AA256" s="111"/>
      <c r="AB256" s="111"/>
    </row>
    <row r="257" spans="1:28" ht="15.75" customHeight="1">
      <c r="A257" s="111"/>
      <c r="B257" s="111"/>
      <c r="C257" s="111"/>
      <c r="D257" s="111"/>
      <c r="E257" s="111"/>
      <c r="F257" s="111"/>
      <c r="G257" s="111"/>
      <c r="H257" s="111"/>
      <c r="I257" s="111"/>
      <c r="J257" s="111"/>
      <c r="K257" s="111"/>
      <c r="L257" s="111"/>
      <c r="M257" s="111"/>
      <c r="N257" s="111"/>
      <c r="O257" s="111"/>
      <c r="P257" s="111"/>
      <c r="Q257" s="111"/>
      <c r="R257" s="111"/>
      <c r="S257" s="111"/>
      <c r="T257" s="111"/>
      <c r="U257" s="111"/>
      <c r="V257" s="111"/>
      <c r="W257" s="111"/>
      <c r="X257" s="111"/>
      <c r="Y257" s="111"/>
      <c r="Z257" s="111"/>
      <c r="AA257" s="111"/>
      <c r="AB257" s="111"/>
    </row>
    <row r="258" spans="1:28" ht="15.75" customHeight="1">
      <c r="A258" s="111"/>
      <c r="B258" s="111"/>
      <c r="C258" s="111"/>
      <c r="D258" s="111"/>
      <c r="E258" s="111"/>
      <c r="F258" s="111"/>
      <c r="G258" s="111"/>
      <c r="H258" s="111"/>
      <c r="I258" s="111"/>
      <c r="J258" s="111"/>
      <c r="K258" s="111"/>
      <c r="L258" s="111"/>
      <c r="M258" s="111"/>
      <c r="N258" s="111"/>
      <c r="O258" s="111"/>
      <c r="P258" s="111"/>
      <c r="Q258" s="111"/>
      <c r="R258" s="111"/>
      <c r="S258" s="111"/>
      <c r="T258" s="111"/>
      <c r="U258" s="111"/>
      <c r="V258" s="111"/>
      <c r="W258" s="111"/>
      <c r="X258" s="111"/>
      <c r="Y258" s="111"/>
      <c r="Z258" s="111"/>
      <c r="AA258" s="111"/>
      <c r="AB258" s="111"/>
    </row>
    <row r="259" spans="1:28" ht="15.75" customHeight="1">
      <c r="A259" s="111"/>
      <c r="B259" s="111"/>
      <c r="C259" s="111"/>
      <c r="D259" s="111"/>
      <c r="E259" s="111"/>
      <c r="F259" s="111"/>
      <c r="G259" s="111"/>
      <c r="H259" s="111"/>
      <c r="I259" s="111"/>
      <c r="J259" s="111"/>
      <c r="K259" s="111"/>
      <c r="L259" s="111"/>
      <c r="M259" s="111"/>
      <c r="N259" s="111"/>
      <c r="O259" s="111"/>
      <c r="P259" s="111"/>
      <c r="Q259" s="111"/>
      <c r="R259" s="111"/>
      <c r="S259" s="111"/>
      <c r="T259" s="111"/>
      <c r="U259" s="111"/>
      <c r="V259" s="111"/>
      <c r="W259" s="111"/>
      <c r="X259" s="111"/>
      <c r="Y259" s="111"/>
      <c r="Z259" s="111"/>
      <c r="AA259" s="111"/>
      <c r="AB259" s="111"/>
    </row>
    <row r="260" spans="1:28" ht="15.75" customHeight="1">
      <c r="A260" s="111"/>
      <c r="B260" s="111"/>
      <c r="C260" s="111"/>
      <c r="D260" s="111"/>
      <c r="E260" s="111"/>
      <c r="F260" s="111"/>
      <c r="G260" s="111"/>
      <c r="H260" s="111"/>
      <c r="I260" s="111"/>
      <c r="J260" s="111"/>
      <c r="K260" s="111"/>
      <c r="L260" s="111"/>
      <c r="M260" s="111"/>
      <c r="N260" s="111"/>
      <c r="O260" s="111"/>
      <c r="P260" s="111"/>
      <c r="Q260" s="111"/>
      <c r="R260" s="111"/>
      <c r="S260" s="111"/>
      <c r="T260" s="111"/>
      <c r="U260" s="111"/>
      <c r="V260" s="111"/>
      <c r="W260" s="111"/>
      <c r="X260" s="111"/>
      <c r="Y260" s="111"/>
      <c r="Z260" s="111"/>
      <c r="AA260" s="111"/>
      <c r="AB260" s="111"/>
    </row>
    <row r="261" spans="1:28" ht="15.75" customHeight="1">
      <c r="A261" s="111"/>
      <c r="B261" s="111"/>
      <c r="C261" s="111"/>
      <c r="D261" s="111"/>
      <c r="E261" s="111"/>
      <c r="F261" s="111"/>
      <c r="G261" s="111"/>
      <c r="H261" s="111"/>
      <c r="I261" s="111"/>
      <c r="J261" s="111"/>
      <c r="K261" s="111"/>
      <c r="L261" s="111"/>
      <c r="M261" s="111"/>
      <c r="N261" s="111"/>
      <c r="O261" s="111"/>
      <c r="P261" s="111"/>
      <c r="Q261" s="111"/>
      <c r="R261" s="111"/>
      <c r="S261" s="111"/>
      <c r="T261" s="111"/>
      <c r="U261" s="111"/>
      <c r="V261" s="111"/>
      <c r="W261" s="111"/>
      <c r="X261" s="111"/>
      <c r="Y261" s="111"/>
      <c r="Z261" s="111"/>
      <c r="AA261" s="111"/>
      <c r="AB261" s="111"/>
    </row>
    <row r="262" spans="1:28" ht="15.75" customHeight="1">
      <c r="A262" s="111"/>
      <c r="B262" s="111"/>
      <c r="C262" s="111"/>
      <c r="D262" s="111"/>
      <c r="E262" s="111"/>
      <c r="F262" s="111"/>
      <c r="G262" s="111"/>
      <c r="H262" s="111"/>
      <c r="I262" s="111"/>
      <c r="J262" s="111"/>
      <c r="K262" s="111"/>
      <c r="L262" s="111"/>
      <c r="M262" s="111"/>
      <c r="N262" s="111"/>
      <c r="O262" s="111"/>
      <c r="P262" s="111"/>
      <c r="Q262" s="111"/>
      <c r="R262" s="111"/>
      <c r="S262" s="111"/>
      <c r="T262" s="111"/>
      <c r="U262" s="111"/>
      <c r="V262" s="111"/>
      <c r="W262" s="111"/>
      <c r="X262" s="111"/>
      <c r="Y262" s="111"/>
      <c r="Z262" s="111"/>
      <c r="AA262" s="111"/>
      <c r="AB262" s="111"/>
    </row>
    <row r="263" spans="1:28" ht="15.75" customHeight="1">
      <c r="A263" s="111"/>
      <c r="B263" s="111"/>
      <c r="C263" s="111"/>
      <c r="D263" s="111"/>
      <c r="E263" s="111"/>
      <c r="F263" s="111"/>
      <c r="G263" s="111"/>
      <c r="H263" s="111"/>
      <c r="I263" s="111"/>
      <c r="J263" s="111"/>
      <c r="K263" s="111"/>
      <c r="L263" s="111"/>
      <c r="M263" s="111"/>
      <c r="N263" s="111"/>
      <c r="O263" s="111"/>
      <c r="P263" s="111"/>
      <c r="Q263" s="111"/>
      <c r="R263" s="111"/>
      <c r="S263" s="111"/>
      <c r="T263" s="111"/>
      <c r="U263" s="111"/>
      <c r="V263" s="111"/>
      <c r="W263" s="111"/>
      <c r="X263" s="111"/>
      <c r="Y263" s="111"/>
      <c r="Z263" s="111"/>
      <c r="AA263" s="111"/>
      <c r="AB263" s="111"/>
    </row>
    <row r="264" spans="1:28" ht="15.75" customHeight="1">
      <c r="A264" s="111"/>
      <c r="B264" s="111"/>
      <c r="C264" s="111"/>
      <c r="D264" s="111"/>
      <c r="E264" s="111"/>
      <c r="F264" s="111"/>
      <c r="G264" s="111"/>
      <c r="H264" s="111"/>
      <c r="I264" s="111"/>
      <c r="J264" s="111"/>
      <c r="K264" s="111"/>
      <c r="L264" s="111"/>
      <c r="M264" s="111"/>
      <c r="N264" s="111"/>
      <c r="O264" s="111"/>
      <c r="P264" s="111"/>
      <c r="Q264" s="111"/>
      <c r="R264" s="111"/>
      <c r="S264" s="111"/>
      <c r="T264" s="111"/>
      <c r="U264" s="111"/>
      <c r="V264" s="111"/>
      <c r="W264" s="111"/>
      <c r="X264" s="111"/>
      <c r="Y264" s="111"/>
      <c r="Z264" s="111"/>
      <c r="AA264" s="111"/>
      <c r="AB264" s="111"/>
    </row>
    <row r="265" spans="1:28" ht="15.75" customHeight="1">
      <c r="A265" s="111"/>
      <c r="B265" s="111"/>
      <c r="C265" s="111"/>
      <c r="D265" s="111"/>
      <c r="E265" s="111"/>
      <c r="F265" s="111"/>
      <c r="G265" s="111"/>
      <c r="H265" s="111"/>
      <c r="I265" s="111"/>
      <c r="J265" s="111"/>
      <c r="K265" s="111"/>
      <c r="L265" s="111"/>
      <c r="M265" s="111"/>
      <c r="N265" s="111"/>
      <c r="O265" s="111"/>
      <c r="P265" s="111"/>
      <c r="Q265" s="111"/>
      <c r="R265" s="111"/>
      <c r="S265" s="111"/>
      <c r="T265" s="111"/>
      <c r="U265" s="111"/>
      <c r="V265" s="111"/>
      <c r="W265" s="111"/>
      <c r="X265" s="111"/>
      <c r="Y265" s="111"/>
      <c r="Z265" s="111"/>
      <c r="AA265" s="111"/>
      <c r="AB265" s="111"/>
    </row>
    <row r="266" spans="1:28" ht="15.75" customHeight="1">
      <c r="A266" s="111"/>
      <c r="B266" s="111"/>
      <c r="C266" s="111"/>
      <c r="D266" s="111"/>
      <c r="E266" s="111"/>
      <c r="F266" s="111"/>
      <c r="G266" s="111"/>
      <c r="H266" s="111"/>
      <c r="I266" s="111"/>
      <c r="J266" s="111"/>
      <c r="K266" s="111"/>
      <c r="L266" s="111"/>
      <c r="M266" s="111"/>
      <c r="N266" s="111"/>
      <c r="O266" s="111"/>
      <c r="P266" s="111"/>
      <c r="Q266" s="111"/>
      <c r="R266" s="111"/>
      <c r="S266" s="111"/>
      <c r="T266" s="111"/>
      <c r="U266" s="111"/>
      <c r="V266" s="111"/>
      <c r="W266" s="111"/>
      <c r="X266" s="111"/>
      <c r="Y266" s="111"/>
      <c r="Z266" s="111"/>
      <c r="AA266" s="111"/>
      <c r="AB266" s="111"/>
    </row>
    <row r="267" spans="1:28" ht="15.75" customHeight="1">
      <c r="A267" s="111"/>
      <c r="B267" s="111"/>
      <c r="C267" s="111"/>
      <c r="D267" s="111"/>
      <c r="E267" s="111"/>
      <c r="F267" s="111"/>
      <c r="G267" s="111"/>
      <c r="H267" s="111"/>
      <c r="I267" s="111"/>
      <c r="J267" s="111"/>
      <c r="K267" s="111"/>
      <c r="L267" s="111"/>
      <c r="M267" s="111"/>
      <c r="N267" s="111"/>
      <c r="O267" s="111"/>
      <c r="P267" s="111"/>
      <c r="Q267" s="111"/>
      <c r="R267" s="111"/>
      <c r="S267" s="111"/>
      <c r="T267" s="111"/>
      <c r="U267" s="111"/>
      <c r="V267" s="111"/>
      <c r="W267" s="111"/>
      <c r="X267" s="111"/>
      <c r="Y267" s="111"/>
      <c r="Z267" s="111"/>
      <c r="AA267" s="111"/>
      <c r="AB267" s="111"/>
    </row>
    <row r="268" spans="1:28" ht="15.75" customHeight="1">
      <c r="A268" s="111"/>
      <c r="B268" s="111"/>
      <c r="C268" s="111"/>
      <c r="D268" s="111"/>
      <c r="E268" s="111"/>
      <c r="F268" s="111"/>
      <c r="G268" s="111"/>
      <c r="H268" s="111"/>
      <c r="I268" s="111"/>
      <c r="J268" s="111"/>
      <c r="K268" s="111"/>
      <c r="L268" s="111"/>
      <c r="M268" s="111"/>
      <c r="N268" s="111"/>
      <c r="O268" s="111"/>
      <c r="P268" s="111"/>
      <c r="Q268" s="111"/>
      <c r="R268" s="111"/>
      <c r="S268" s="111"/>
      <c r="T268" s="111"/>
      <c r="U268" s="111"/>
      <c r="V268" s="111"/>
      <c r="W268" s="111"/>
      <c r="X268" s="111"/>
      <c r="Y268" s="111"/>
      <c r="Z268" s="111"/>
      <c r="AA268" s="111"/>
      <c r="AB268" s="111"/>
    </row>
    <row r="269" spans="1:28" ht="15.75" customHeight="1">
      <c r="A269" s="111"/>
      <c r="B269" s="111"/>
      <c r="C269" s="111"/>
      <c r="D269" s="111"/>
      <c r="E269" s="111"/>
      <c r="F269" s="111"/>
      <c r="G269" s="111"/>
      <c r="H269" s="111"/>
      <c r="I269" s="111"/>
      <c r="J269" s="111"/>
      <c r="K269" s="111"/>
      <c r="L269" s="111"/>
      <c r="M269" s="111"/>
      <c r="N269" s="111"/>
      <c r="O269" s="111"/>
      <c r="P269" s="111"/>
      <c r="Q269" s="111"/>
      <c r="R269" s="111"/>
      <c r="S269" s="111"/>
      <c r="T269" s="111"/>
      <c r="U269" s="111"/>
      <c r="V269" s="111"/>
      <c r="W269" s="111"/>
      <c r="X269" s="111"/>
      <c r="Y269" s="111"/>
      <c r="Z269" s="111"/>
      <c r="AA269" s="111"/>
      <c r="AB269" s="111"/>
    </row>
    <row r="270" spans="1:28" ht="15.75" customHeight="1">
      <c r="A270" s="111"/>
      <c r="B270" s="111"/>
      <c r="C270" s="111"/>
      <c r="D270" s="111"/>
      <c r="E270" s="111"/>
      <c r="F270" s="111"/>
      <c r="G270" s="111"/>
      <c r="H270" s="111"/>
      <c r="I270" s="111"/>
      <c r="J270" s="111"/>
      <c r="K270" s="111"/>
      <c r="L270" s="111"/>
      <c r="M270" s="111"/>
      <c r="N270" s="111"/>
      <c r="O270" s="111"/>
      <c r="P270" s="111"/>
      <c r="Q270" s="111"/>
      <c r="R270" s="111"/>
      <c r="S270" s="111"/>
      <c r="T270" s="111"/>
      <c r="U270" s="111"/>
      <c r="V270" s="111"/>
      <c r="W270" s="111"/>
      <c r="X270" s="111"/>
      <c r="Y270" s="111"/>
      <c r="Z270" s="111"/>
      <c r="AA270" s="111"/>
      <c r="AB270" s="111"/>
    </row>
    <row r="271" spans="1:28" ht="15.75" customHeight="1">
      <c r="A271" s="111"/>
      <c r="B271" s="111"/>
      <c r="C271" s="111"/>
      <c r="D271" s="111"/>
      <c r="E271" s="111"/>
      <c r="F271" s="111"/>
      <c r="G271" s="111"/>
      <c r="H271" s="111"/>
      <c r="I271" s="111"/>
      <c r="J271" s="111"/>
      <c r="K271" s="111"/>
      <c r="L271" s="111"/>
      <c r="M271" s="111"/>
      <c r="N271" s="111"/>
      <c r="O271" s="111"/>
      <c r="P271" s="111"/>
      <c r="Q271" s="111"/>
      <c r="R271" s="111"/>
      <c r="S271" s="111"/>
      <c r="T271" s="111"/>
      <c r="U271" s="111"/>
      <c r="V271" s="111"/>
      <c r="W271" s="111"/>
      <c r="X271" s="111"/>
      <c r="Y271" s="111"/>
      <c r="Z271" s="111"/>
      <c r="AA271" s="111"/>
      <c r="AB271" s="111"/>
    </row>
    <row r="272" spans="1:28" ht="15.75" customHeight="1">
      <c r="A272" s="111"/>
      <c r="B272" s="111"/>
      <c r="C272" s="111"/>
      <c r="D272" s="111"/>
      <c r="E272" s="111"/>
      <c r="F272" s="111"/>
      <c r="G272" s="111"/>
      <c r="H272" s="111"/>
      <c r="I272" s="111"/>
      <c r="J272" s="111"/>
      <c r="K272" s="111"/>
      <c r="L272" s="111"/>
      <c r="M272" s="111"/>
      <c r="N272" s="111"/>
      <c r="O272" s="111"/>
      <c r="P272" s="111"/>
      <c r="Q272" s="111"/>
      <c r="R272" s="111"/>
      <c r="S272" s="111"/>
      <c r="T272" s="111"/>
      <c r="U272" s="111"/>
      <c r="V272" s="111"/>
      <c r="W272" s="111"/>
      <c r="X272" s="111"/>
      <c r="Y272" s="111"/>
      <c r="Z272" s="111"/>
      <c r="AA272" s="111"/>
      <c r="AB272" s="111"/>
    </row>
    <row r="273" spans="1:28" ht="15.75" customHeight="1">
      <c r="A273" s="111"/>
      <c r="B273" s="111"/>
      <c r="C273" s="111"/>
      <c r="D273" s="111"/>
      <c r="E273" s="111"/>
      <c r="F273" s="111"/>
      <c r="G273" s="111"/>
      <c r="H273" s="111"/>
      <c r="I273" s="111"/>
      <c r="J273" s="111"/>
      <c r="K273" s="111"/>
      <c r="L273" s="111"/>
      <c r="M273" s="111"/>
      <c r="N273" s="111"/>
      <c r="O273" s="111"/>
      <c r="P273" s="111"/>
      <c r="Q273" s="111"/>
      <c r="R273" s="111"/>
      <c r="S273" s="111"/>
      <c r="T273" s="111"/>
      <c r="U273" s="111"/>
      <c r="V273" s="111"/>
      <c r="W273" s="111"/>
      <c r="X273" s="111"/>
      <c r="Y273" s="111"/>
      <c r="Z273" s="111"/>
      <c r="AA273" s="111"/>
      <c r="AB273" s="111"/>
    </row>
    <row r="274" spans="1:28" ht="15.75" customHeight="1">
      <c r="A274" s="111"/>
      <c r="B274" s="111"/>
      <c r="C274" s="111"/>
      <c r="D274" s="111"/>
      <c r="E274" s="111"/>
      <c r="F274" s="111"/>
      <c r="G274" s="111"/>
      <c r="H274" s="111"/>
      <c r="I274" s="111"/>
      <c r="J274" s="111"/>
      <c r="K274" s="111"/>
      <c r="L274" s="111"/>
      <c r="M274" s="111"/>
      <c r="N274" s="111"/>
      <c r="O274" s="111"/>
      <c r="P274" s="111"/>
      <c r="Q274" s="111"/>
      <c r="R274" s="111"/>
      <c r="S274" s="111"/>
      <c r="T274" s="111"/>
      <c r="U274" s="111"/>
      <c r="V274" s="111"/>
      <c r="W274" s="111"/>
      <c r="X274" s="111"/>
      <c r="Y274" s="111"/>
      <c r="Z274" s="111"/>
      <c r="AA274" s="111"/>
      <c r="AB274" s="111"/>
    </row>
    <row r="275" spans="1:28" ht="15.75" customHeight="1">
      <c r="A275" s="111"/>
      <c r="B275" s="111"/>
      <c r="C275" s="111"/>
      <c r="D275" s="111"/>
      <c r="E275" s="111"/>
      <c r="F275" s="111"/>
      <c r="G275" s="111"/>
      <c r="H275" s="111"/>
      <c r="I275" s="111"/>
      <c r="J275" s="111"/>
      <c r="K275" s="111"/>
      <c r="L275" s="111"/>
      <c r="M275" s="111"/>
      <c r="N275" s="111"/>
      <c r="O275" s="111"/>
      <c r="P275" s="111"/>
      <c r="Q275" s="111"/>
      <c r="R275" s="111"/>
      <c r="S275" s="111"/>
      <c r="T275" s="111"/>
      <c r="U275" s="111"/>
      <c r="V275" s="111"/>
      <c r="W275" s="111"/>
      <c r="X275" s="111"/>
      <c r="Y275" s="111"/>
      <c r="Z275" s="111"/>
      <c r="AA275" s="111"/>
      <c r="AB275" s="111"/>
    </row>
    <row r="276" spans="1:28" ht="15.75" customHeight="1">
      <c r="A276" s="111"/>
      <c r="B276" s="111"/>
      <c r="C276" s="111"/>
      <c r="D276" s="111"/>
      <c r="E276" s="111"/>
      <c r="F276" s="111"/>
      <c r="G276" s="111"/>
      <c r="H276" s="111"/>
      <c r="I276" s="111"/>
      <c r="J276" s="111"/>
      <c r="K276" s="111"/>
      <c r="L276" s="111"/>
      <c r="M276" s="111"/>
      <c r="N276" s="111"/>
      <c r="O276" s="111"/>
      <c r="P276" s="111"/>
      <c r="Q276" s="111"/>
      <c r="R276" s="111"/>
      <c r="S276" s="111"/>
      <c r="T276" s="111"/>
      <c r="U276" s="111"/>
      <c r="V276" s="111"/>
      <c r="W276" s="111"/>
      <c r="X276" s="111"/>
      <c r="Y276" s="111"/>
      <c r="Z276" s="111"/>
      <c r="AA276" s="111"/>
      <c r="AB276" s="111"/>
    </row>
    <row r="277" spans="1:28" ht="15.75" customHeight="1">
      <c r="A277" s="111"/>
      <c r="B277" s="111"/>
      <c r="C277" s="111"/>
      <c r="D277" s="111"/>
      <c r="E277" s="111"/>
      <c r="F277" s="111"/>
      <c r="G277" s="111"/>
      <c r="H277" s="111"/>
      <c r="I277" s="111"/>
      <c r="J277" s="111"/>
      <c r="K277" s="111"/>
      <c r="L277" s="111"/>
      <c r="M277" s="111"/>
      <c r="N277" s="111"/>
      <c r="O277" s="111"/>
      <c r="P277" s="111"/>
      <c r="Q277" s="111"/>
      <c r="R277" s="111"/>
      <c r="S277" s="111"/>
      <c r="T277" s="111"/>
      <c r="U277" s="111"/>
      <c r="V277" s="111"/>
      <c r="W277" s="111"/>
      <c r="X277" s="111"/>
      <c r="Y277" s="111"/>
      <c r="Z277" s="111"/>
      <c r="AA277" s="111"/>
      <c r="AB277" s="111"/>
    </row>
    <row r="278" spans="1:28" ht="15.75" customHeight="1">
      <c r="A278" s="111"/>
      <c r="B278" s="111"/>
      <c r="C278" s="111"/>
      <c r="D278" s="111"/>
      <c r="E278" s="111"/>
      <c r="F278" s="111"/>
      <c r="G278" s="111"/>
      <c r="H278" s="111"/>
      <c r="I278" s="111"/>
      <c r="J278" s="111"/>
      <c r="K278" s="111"/>
      <c r="L278" s="111"/>
      <c r="M278" s="111"/>
      <c r="N278" s="111"/>
      <c r="O278" s="111"/>
      <c r="P278" s="111"/>
      <c r="Q278" s="111"/>
      <c r="R278" s="111"/>
      <c r="S278" s="111"/>
      <c r="T278" s="111"/>
      <c r="U278" s="111"/>
      <c r="V278" s="111"/>
      <c r="W278" s="111"/>
      <c r="X278" s="111"/>
      <c r="Y278" s="111"/>
      <c r="Z278" s="111"/>
      <c r="AA278" s="111"/>
      <c r="AB278" s="111"/>
    </row>
    <row r="279" spans="1:28" ht="15.75" customHeight="1">
      <c r="A279" s="111"/>
      <c r="B279" s="111"/>
      <c r="C279" s="111"/>
      <c r="D279" s="111"/>
      <c r="E279" s="111"/>
      <c r="F279" s="111"/>
      <c r="G279" s="111"/>
      <c r="H279" s="111"/>
      <c r="I279" s="111"/>
      <c r="J279" s="111"/>
      <c r="K279" s="111"/>
      <c r="L279" s="111"/>
      <c r="M279" s="111"/>
      <c r="N279" s="111"/>
      <c r="O279" s="111"/>
      <c r="P279" s="111"/>
      <c r="Q279" s="111"/>
      <c r="R279" s="111"/>
      <c r="S279" s="111"/>
      <c r="T279" s="111"/>
      <c r="U279" s="111"/>
      <c r="V279" s="111"/>
      <c r="W279" s="111"/>
      <c r="X279" s="111"/>
      <c r="Y279" s="111"/>
      <c r="Z279" s="111"/>
      <c r="AA279" s="111"/>
      <c r="AB279" s="111"/>
    </row>
    <row r="280" spans="1:28" ht="15.75" customHeight="1">
      <c r="A280" s="111"/>
      <c r="B280" s="111"/>
      <c r="C280" s="111"/>
      <c r="D280" s="111"/>
      <c r="E280" s="111"/>
      <c r="F280" s="111"/>
      <c r="G280" s="111"/>
      <c r="H280" s="111"/>
      <c r="I280" s="111"/>
      <c r="J280" s="111"/>
      <c r="K280" s="111"/>
      <c r="L280" s="111"/>
      <c r="M280" s="111"/>
      <c r="N280" s="111"/>
      <c r="O280" s="111"/>
      <c r="P280" s="111"/>
      <c r="Q280" s="111"/>
      <c r="R280" s="111"/>
      <c r="S280" s="111"/>
      <c r="T280" s="111"/>
      <c r="U280" s="111"/>
      <c r="V280" s="111"/>
      <c r="W280" s="111"/>
      <c r="X280" s="111"/>
      <c r="Y280" s="111"/>
      <c r="Z280" s="111"/>
      <c r="AA280" s="111"/>
      <c r="AB280" s="111"/>
    </row>
    <row r="281" spans="1:28" ht="15.75" customHeight="1">
      <c r="A281" s="111"/>
      <c r="B281" s="111"/>
      <c r="C281" s="111"/>
      <c r="D281" s="111"/>
      <c r="E281" s="111"/>
      <c r="F281" s="111"/>
      <c r="G281" s="111"/>
      <c r="H281" s="111"/>
      <c r="I281" s="111"/>
      <c r="J281" s="111"/>
      <c r="K281" s="111"/>
      <c r="L281" s="111"/>
      <c r="M281" s="111"/>
      <c r="N281" s="111"/>
      <c r="O281" s="111"/>
      <c r="P281" s="111"/>
      <c r="Q281" s="111"/>
      <c r="R281" s="111"/>
      <c r="S281" s="111"/>
      <c r="T281" s="111"/>
      <c r="U281" s="111"/>
      <c r="V281" s="111"/>
      <c r="W281" s="111"/>
      <c r="X281" s="111"/>
      <c r="Y281" s="111"/>
      <c r="Z281" s="111"/>
      <c r="AA281" s="111"/>
      <c r="AB281" s="111"/>
    </row>
    <row r="282" spans="1:28" ht="15.75" customHeight="1">
      <c r="A282" s="111"/>
      <c r="B282" s="111"/>
      <c r="C282" s="111"/>
      <c r="D282" s="111"/>
      <c r="E282" s="111"/>
      <c r="F282" s="111"/>
      <c r="G282" s="111"/>
      <c r="H282" s="111"/>
      <c r="I282" s="111"/>
      <c r="J282" s="111"/>
      <c r="K282" s="111"/>
      <c r="L282" s="111"/>
      <c r="M282" s="111"/>
      <c r="N282" s="111"/>
      <c r="O282" s="111"/>
      <c r="P282" s="111"/>
      <c r="Q282" s="111"/>
      <c r="R282" s="111"/>
      <c r="S282" s="111"/>
      <c r="T282" s="111"/>
      <c r="U282" s="111"/>
      <c r="V282" s="111"/>
      <c r="W282" s="111"/>
      <c r="X282" s="111"/>
      <c r="Y282" s="111"/>
      <c r="Z282" s="111"/>
      <c r="AA282" s="111"/>
      <c r="AB282" s="111"/>
    </row>
    <row r="283" spans="1:28" ht="15.75" customHeight="1">
      <c r="A283" s="111"/>
      <c r="B283" s="111"/>
      <c r="C283" s="111"/>
      <c r="D283" s="111"/>
      <c r="E283" s="111"/>
      <c r="F283" s="111"/>
      <c r="G283" s="111"/>
      <c r="H283" s="111"/>
      <c r="I283" s="111"/>
      <c r="J283" s="111"/>
      <c r="K283" s="111"/>
      <c r="L283" s="111"/>
      <c r="M283" s="111"/>
      <c r="N283" s="111"/>
      <c r="O283" s="111"/>
      <c r="P283" s="111"/>
      <c r="Q283" s="111"/>
      <c r="R283" s="111"/>
      <c r="S283" s="111"/>
      <c r="T283" s="111"/>
      <c r="U283" s="111"/>
      <c r="V283" s="111"/>
      <c r="W283" s="111"/>
      <c r="X283" s="111"/>
      <c r="Y283" s="111"/>
      <c r="Z283" s="111"/>
      <c r="AA283" s="111"/>
      <c r="AB283" s="111"/>
    </row>
    <row r="284" spans="1:28" ht="15.75" customHeight="1">
      <c r="A284" s="111"/>
      <c r="B284" s="111"/>
      <c r="C284" s="111"/>
      <c r="D284" s="111"/>
      <c r="E284" s="111"/>
      <c r="F284" s="111"/>
      <c r="G284" s="111"/>
      <c r="H284" s="111"/>
      <c r="I284" s="111"/>
      <c r="J284" s="111"/>
      <c r="K284" s="111"/>
      <c r="L284" s="111"/>
      <c r="M284" s="111"/>
      <c r="N284" s="111"/>
      <c r="O284" s="111"/>
      <c r="P284" s="111"/>
      <c r="Q284" s="111"/>
      <c r="R284" s="111"/>
      <c r="S284" s="111"/>
      <c r="T284" s="111"/>
      <c r="U284" s="111"/>
      <c r="V284" s="111"/>
      <c r="W284" s="111"/>
      <c r="X284" s="111"/>
      <c r="Y284" s="111"/>
      <c r="Z284" s="111"/>
      <c r="AA284" s="111"/>
      <c r="AB284" s="111"/>
    </row>
    <row r="285" spans="1:28" ht="15.75" customHeight="1">
      <c r="A285" s="111"/>
      <c r="B285" s="111"/>
      <c r="C285" s="111"/>
      <c r="D285" s="111"/>
      <c r="E285" s="111"/>
      <c r="F285" s="111"/>
      <c r="G285" s="111"/>
      <c r="H285" s="111"/>
      <c r="I285" s="111"/>
      <c r="J285" s="111"/>
      <c r="K285" s="111"/>
      <c r="L285" s="111"/>
      <c r="M285" s="111"/>
      <c r="N285" s="111"/>
      <c r="O285" s="111"/>
      <c r="P285" s="111"/>
      <c r="Q285" s="111"/>
      <c r="R285" s="111"/>
      <c r="S285" s="111"/>
      <c r="T285" s="111"/>
      <c r="U285" s="111"/>
      <c r="V285" s="111"/>
      <c r="W285" s="111"/>
      <c r="X285" s="111"/>
      <c r="Y285" s="111"/>
      <c r="Z285" s="111"/>
      <c r="AA285" s="111"/>
      <c r="AB285" s="111"/>
    </row>
    <row r="286" spans="1:28" ht="15.75" customHeight="1">
      <c r="A286" s="111"/>
      <c r="B286" s="111"/>
      <c r="C286" s="111"/>
      <c r="D286" s="111"/>
      <c r="E286" s="111"/>
      <c r="F286" s="111"/>
      <c r="G286" s="111"/>
      <c r="H286" s="111"/>
      <c r="I286" s="111"/>
      <c r="J286" s="111"/>
      <c r="K286" s="111"/>
      <c r="L286" s="111"/>
      <c r="M286" s="111"/>
      <c r="N286" s="111"/>
      <c r="O286" s="111"/>
      <c r="P286" s="111"/>
      <c r="Q286" s="111"/>
      <c r="R286" s="111"/>
      <c r="S286" s="111"/>
      <c r="T286" s="111"/>
      <c r="U286" s="111"/>
      <c r="V286" s="111"/>
      <c r="W286" s="111"/>
      <c r="X286" s="111"/>
      <c r="Y286" s="111"/>
      <c r="Z286" s="111"/>
      <c r="AA286" s="111"/>
      <c r="AB286" s="111"/>
    </row>
    <row r="287" spans="1:28" ht="15.75" customHeight="1">
      <c r="A287" s="111"/>
      <c r="B287" s="111"/>
      <c r="C287" s="111"/>
      <c r="D287" s="111"/>
      <c r="E287" s="111"/>
      <c r="F287" s="111"/>
      <c r="G287" s="111"/>
      <c r="H287" s="111"/>
      <c r="I287" s="111"/>
      <c r="J287" s="111"/>
      <c r="K287" s="111"/>
      <c r="L287" s="111"/>
      <c r="M287" s="111"/>
      <c r="N287" s="111"/>
      <c r="O287" s="111"/>
      <c r="P287" s="111"/>
      <c r="Q287" s="111"/>
      <c r="R287" s="111"/>
      <c r="S287" s="111"/>
      <c r="T287" s="111"/>
      <c r="U287" s="111"/>
      <c r="V287" s="111"/>
      <c r="W287" s="111"/>
      <c r="X287" s="111"/>
      <c r="Y287" s="111"/>
      <c r="Z287" s="111"/>
      <c r="AA287" s="111"/>
      <c r="AB287" s="111"/>
    </row>
    <row r="288" spans="1:28" ht="15.75" customHeight="1">
      <c r="A288" s="111"/>
      <c r="B288" s="111"/>
      <c r="C288" s="111"/>
      <c r="D288" s="111"/>
      <c r="E288" s="111"/>
      <c r="F288" s="111"/>
      <c r="G288" s="111"/>
      <c r="H288" s="111"/>
      <c r="I288" s="111"/>
      <c r="J288" s="111"/>
      <c r="K288" s="111"/>
      <c r="L288" s="111"/>
      <c r="M288" s="111"/>
      <c r="N288" s="111"/>
      <c r="O288" s="111"/>
      <c r="P288" s="111"/>
      <c r="Q288" s="111"/>
      <c r="R288" s="111"/>
      <c r="S288" s="111"/>
      <c r="T288" s="111"/>
      <c r="U288" s="111"/>
      <c r="V288" s="111"/>
      <c r="W288" s="111"/>
      <c r="X288" s="111"/>
      <c r="Y288" s="111"/>
      <c r="Z288" s="111"/>
      <c r="AA288" s="111"/>
      <c r="AB288" s="111"/>
    </row>
    <row r="289" spans="1:28" ht="15.75" customHeight="1">
      <c r="A289" s="111"/>
      <c r="B289" s="111"/>
      <c r="C289" s="111"/>
      <c r="D289" s="111"/>
      <c r="E289" s="111"/>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row>
    <row r="290" spans="1:28" ht="15.75" customHeight="1">
      <c r="A290" s="111"/>
      <c r="B290" s="111"/>
      <c r="C290" s="111"/>
      <c r="D290" s="111"/>
      <c r="E290" s="111"/>
      <c r="F290" s="111"/>
      <c r="G290" s="111"/>
      <c r="H290" s="111"/>
      <c r="I290" s="111"/>
      <c r="J290" s="111"/>
      <c r="K290" s="111"/>
      <c r="L290" s="111"/>
      <c r="M290" s="111"/>
      <c r="N290" s="111"/>
      <c r="O290" s="111"/>
      <c r="P290" s="111"/>
      <c r="Q290" s="111"/>
      <c r="R290" s="111"/>
      <c r="S290" s="111"/>
      <c r="T290" s="111"/>
      <c r="U290" s="111"/>
      <c r="V290" s="111"/>
      <c r="W290" s="111"/>
      <c r="X290" s="111"/>
      <c r="Y290" s="111"/>
      <c r="Z290" s="111"/>
      <c r="AA290" s="111"/>
      <c r="AB290" s="111"/>
    </row>
    <row r="291" spans="1:28" ht="15.75" customHeight="1">
      <c r="A291" s="111"/>
      <c r="B291" s="111"/>
      <c r="C291" s="111"/>
      <c r="D291" s="111"/>
      <c r="E291" s="111"/>
      <c r="F291" s="111"/>
      <c r="G291" s="111"/>
      <c r="H291" s="111"/>
      <c r="I291" s="111"/>
      <c r="J291" s="111"/>
      <c r="K291" s="111"/>
      <c r="L291" s="111"/>
      <c r="M291" s="111"/>
      <c r="N291" s="111"/>
      <c r="O291" s="111"/>
      <c r="P291" s="111"/>
      <c r="Q291" s="111"/>
      <c r="R291" s="111"/>
      <c r="S291" s="111"/>
      <c r="T291" s="111"/>
      <c r="U291" s="111"/>
      <c r="V291" s="111"/>
      <c r="W291" s="111"/>
      <c r="X291" s="111"/>
      <c r="Y291" s="111"/>
      <c r="Z291" s="111"/>
      <c r="AA291" s="111"/>
      <c r="AB291" s="111"/>
    </row>
    <row r="292" spans="1:28" ht="15.75" customHeight="1">
      <c r="A292" s="111"/>
      <c r="B292" s="111"/>
      <c r="C292" s="111"/>
      <c r="D292" s="111"/>
      <c r="E292" s="111"/>
      <c r="F292" s="111"/>
      <c r="G292" s="111"/>
      <c r="H292" s="111"/>
      <c r="I292" s="111"/>
      <c r="J292" s="111"/>
      <c r="K292" s="111"/>
      <c r="L292" s="111"/>
      <c r="M292" s="111"/>
      <c r="N292" s="111"/>
      <c r="O292" s="111"/>
      <c r="P292" s="111"/>
      <c r="Q292" s="111"/>
      <c r="R292" s="111"/>
      <c r="S292" s="111"/>
      <c r="T292" s="111"/>
      <c r="U292" s="111"/>
      <c r="V292" s="111"/>
      <c r="W292" s="111"/>
      <c r="X292" s="111"/>
      <c r="Y292" s="111"/>
      <c r="Z292" s="111"/>
      <c r="AA292" s="111"/>
      <c r="AB292" s="111"/>
    </row>
    <row r="293" spans="1:28" ht="15.75" customHeight="1">
      <c r="A293" s="111"/>
      <c r="B293" s="111"/>
      <c r="C293" s="111"/>
      <c r="D293" s="111"/>
      <c r="E293" s="111"/>
      <c r="F293" s="111"/>
      <c r="G293" s="111"/>
      <c r="H293" s="111"/>
      <c r="I293" s="111"/>
      <c r="J293" s="111"/>
      <c r="K293" s="111"/>
      <c r="L293" s="111"/>
      <c r="M293" s="111"/>
      <c r="N293" s="111"/>
      <c r="O293" s="111"/>
      <c r="P293" s="111"/>
      <c r="Q293" s="111"/>
      <c r="R293" s="111"/>
      <c r="S293" s="111"/>
      <c r="T293" s="111"/>
      <c r="U293" s="111"/>
      <c r="V293" s="111"/>
      <c r="W293" s="111"/>
      <c r="X293" s="111"/>
      <c r="Y293" s="111"/>
      <c r="Z293" s="111"/>
      <c r="AA293" s="111"/>
      <c r="AB293" s="111"/>
    </row>
    <row r="294" spans="1:28" ht="15.75" customHeight="1">
      <c r="A294" s="111"/>
      <c r="B294" s="111"/>
      <c r="C294" s="111"/>
      <c r="D294" s="111"/>
      <c r="E294" s="111"/>
      <c r="F294" s="111"/>
      <c r="G294" s="111"/>
      <c r="H294" s="111"/>
      <c r="I294" s="111"/>
      <c r="J294" s="111"/>
      <c r="K294" s="111"/>
      <c r="L294" s="111"/>
      <c r="M294" s="111"/>
      <c r="N294" s="111"/>
      <c r="O294" s="111"/>
      <c r="P294" s="111"/>
      <c r="Q294" s="111"/>
      <c r="R294" s="111"/>
      <c r="S294" s="111"/>
      <c r="T294" s="111"/>
      <c r="U294" s="111"/>
      <c r="V294" s="111"/>
      <c r="W294" s="111"/>
      <c r="X294" s="111"/>
      <c r="Y294" s="111"/>
      <c r="Z294" s="111"/>
      <c r="AA294" s="111"/>
      <c r="AB294" s="111"/>
    </row>
    <row r="295" spans="1:28" ht="15.75" customHeight="1">
      <c r="A295" s="111"/>
      <c r="B295" s="111"/>
      <c r="C295" s="111"/>
      <c r="D295" s="111"/>
      <c r="E295" s="111"/>
      <c r="F295" s="111"/>
      <c r="G295" s="111"/>
      <c r="H295" s="111"/>
      <c r="I295" s="111"/>
      <c r="J295" s="111"/>
      <c r="K295" s="111"/>
      <c r="L295" s="111"/>
      <c r="M295" s="111"/>
      <c r="N295" s="111"/>
      <c r="O295" s="111"/>
      <c r="P295" s="111"/>
      <c r="Q295" s="111"/>
      <c r="R295" s="111"/>
      <c r="S295" s="111"/>
      <c r="T295" s="111"/>
      <c r="U295" s="111"/>
      <c r="V295" s="111"/>
      <c r="W295" s="111"/>
      <c r="X295" s="111"/>
      <c r="Y295" s="111"/>
      <c r="Z295" s="111"/>
      <c r="AA295" s="111"/>
      <c r="AB295" s="111"/>
    </row>
    <row r="296" spans="1:28" ht="15.75" customHeight="1">
      <c r="A296" s="111"/>
      <c r="B296" s="111"/>
      <c r="C296" s="111"/>
      <c r="D296" s="111"/>
      <c r="E296" s="111"/>
      <c r="F296" s="111"/>
      <c r="G296" s="111"/>
      <c r="H296" s="111"/>
      <c r="I296" s="111"/>
      <c r="J296" s="111"/>
      <c r="K296" s="111"/>
      <c r="L296" s="111"/>
      <c r="M296" s="111"/>
      <c r="N296" s="111"/>
      <c r="O296" s="111"/>
      <c r="P296" s="111"/>
      <c r="Q296" s="111"/>
      <c r="R296" s="111"/>
      <c r="S296" s="111"/>
      <c r="T296" s="111"/>
      <c r="U296" s="111"/>
      <c r="V296" s="111"/>
      <c r="W296" s="111"/>
      <c r="X296" s="111"/>
      <c r="Y296" s="111"/>
      <c r="Z296" s="111"/>
      <c r="AA296" s="111"/>
      <c r="AB296" s="111"/>
    </row>
    <row r="297" spans="1:28" ht="15.75" customHeight="1">
      <c r="A297" s="111"/>
      <c r="B297" s="111"/>
      <c r="C297" s="111"/>
      <c r="D297" s="111"/>
      <c r="E297" s="111"/>
      <c r="F297" s="111"/>
      <c r="G297" s="111"/>
      <c r="H297" s="111"/>
      <c r="I297" s="111"/>
      <c r="J297" s="111"/>
      <c r="K297" s="111"/>
      <c r="L297" s="111"/>
      <c r="M297" s="111"/>
      <c r="N297" s="111"/>
      <c r="O297" s="111"/>
      <c r="P297" s="111"/>
      <c r="Q297" s="111"/>
      <c r="R297" s="111"/>
      <c r="S297" s="111"/>
      <c r="T297" s="111"/>
      <c r="U297" s="111"/>
      <c r="V297" s="111"/>
      <c r="W297" s="111"/>
      <c r="X297" s="111"/>
      <c r="Y297" s="111"/>
      <c r="Z297" s="111"/>
      <c r="AA297" s="111"/>
      <c r="AB297" s="111"/>
    </row>
    <row r="298" spans="1:28" ht="15.75" customHeight="1">
      <c r="A298" s="111"/>
      <c r="B298" s="111"/>
      <c r="C298" s="111"/>
      <c r="D298" s="111"/>
      <c r="E298" s="111"/>
      <c r="F298" s="111"/>
      <c r="G298" s="111"/>
      <c r="H298" s="111"/>
      <c r="I298" s="111"/>
      <c r="J298" s="111"/>
      <c r="K298" s="111"/>
      <c r="L298" s="111"/>
      <c r="M298" s="111"/>
      <c r="N298" s="111"/>
      <c r="O298" s="111"/>
      <c r="P298" s="111"/>
      <c r="Q298" s="111"/>
      <c r="R298" s="111"/>
      <c r="S298" s="111"/>
      <c r="T298" s="111"/>
      <c r="U298" s="111"/>
      <c r="V298" s="111"/>
      <c r="W298" s="111"/>
      <c r="X298" s="111"/>
      <c r="Y298" s="111"/>
      <c r="Z298" s="111"/>
      <c r="AA298" s="111"/>
      <c r="AB298" s="111"/>
    </row>
    <row r="299" spans="1:28" ht="15.75" customHeight="1">
      <c r="A299" s="111"/>
      <c r="B299" s="111"/>
      <c r="C299" s="111"/>
      <c r="D299" s="111"/>
      <c r="E299" s="111"/>
      <c r="F299" s="111"/>
      <c r="G299" s="111"/>
      <c r="H299" s="111"/>
      <c r="I299" s="111"/>
      <c r="J299" s="111"/>
      <c r="K299" s="111"/>
      <c r="L299" s="111"/>
      <c r="M299" s="111"/>
      <c r="N299" s="111"/>
      <c r="O299" s="111"/>
      <c r="P299" s="111"/>
      <c r="Q299" s="111"/>
      <c r="R299" s="111"/>
      <c r="S299" s="111"/>
      <c r="T299" s="111"/>
      <c r="U299" s="111"/>
      <c r="V299" s="111"/>
      <c r="W299" s="111"/>
      <c r="X299" s="111"/>
      <c r="Y299" s="111"/>
      <c r="Z299" s="111"/>
      <c r="AA299" s="111"/>
      <c r="AB299" s="111"/>
    </row>
    <row r="300" spans="1:28" ht="15.75" customHeight="1">
      <c r="A300" s="111"/>
      <c r="B300" s="111"/>
      <c r="C300" s="111"/>
      <c r="D300" s="111"/>
      <c r="E300" s="111"/>
      <c r="F300" s="111"/>
      <c r="G300" s="111"/>
      <c r="H300" s="111"/>
      <c r="I300" s="111"/>
      <c r="J300" s="111"/>
      <c r="K300" s="111"/>
      <c r="L300" s="111"/>
      <c r="M300" s="111"/>
      <c r="N300" s="111"/>
      <c r="O300" s="111"/>
      <c r="P300" s="111"/>
      <c r="Q300" s="111"/>
      <c r="R300" s="111"/>
      <c r="S300" s="111"/>
      <c r="T300" s="111"/>
      <c r="U300" s="111"/>
      <c r="V300" s="111"/>
      <c r="W300" s="111"/>
      <c r="X300" s="111"/>
      <c r="Y300" s="111"/>
      <c r="Z300" s="111"/>
      <c r="AA300" s="111"/>
      <c r="AB300" s="111"/>
    </row>
    <row r="301" spans="1:28" ht="15.75" customHeight="1">
      <c r="A301" s="111"/>
      <c r="B301" s="111"/>
      <c r="C301" s="111"/>
      <c r="D301" s="111"/>
      <c r="E301" s="111"/>
      <c r="F301" s="111"/>
      <c r="G301" s="111"/>
      <c r="H301" s="111"/>
      <c r="I301" s="111"/>
      <c r="J301" s="111"/>
      <c r="K301" s="111"/>
      <c r="L301" s="111"/>
      <c r="M301" s="111"/>
      <c r="N301" s="111"/>
      <c r="O301" s="111"/>
      <c r="P301" s="111"/>
      <c r="Q301" s="111"/>
      <c r="R301" s="111"/>
      <c r="S301" s="111"/>
      <c r="T301" s="111"/>
      <c r="U301" s="111"/>
      <c r="V301" s="111"/>
      <c r="W301" s="111"/>
      <c r="X301" s="111"/>
      <c r="Y301" s="111"/>
      <c r="Z301" s="111"/>
      <c r="AA301" s="111"/>
      <c r="AB301" s="111"/>
    </row>
    <row r="302" spans="1:28" ht="15.75" customHeight="1">
      <c r="A302" s="111"/>
      <c r="B302" s="111"/>
      <c r="C302" s="111"/>
      <c r="D302" s="111"/>
      <c r="E302" s="111"/>
      <c r="F302" s="111"/>
      <c r="G302" s="111"/>
      <c r="H302" s="111"/>
      <c r="I302" s="111"/>
      <c r="J302" s="111"/>
      <c r="K302" s="111"/>
      <c r="L302" s="111"/>
      <c r="M302" s="111"/>
      <c r="N302" s="111"/>
      <c r="O302" s="111"/>
      <c r="P302" s="111"/>
      <c r="Q302" s="111"/>
      <c r="R302" s="111"/>
      <c r="S302" s="111"/>
      <c r="T302" s="111"/>
      <c r="U302" s="111"/>
      <c r="V302" s="111"/>
      <c r="W302" s="111"/>
      <c r="X302" s="111"/>
      <c r="Y302" s="111"/>
      <c r="Z302" s="111"/>
      <c r="AA302" s="111"/>
      <c r="AB302" s="111"/>
    </row>
    <row r="303" spans="1:28" ht="15.75" customHeight="1">
      <c r="A303" s="111"/>
      <c r="B303" s="111"/>
      <c r="C303" s="111"/>
      <c r="D303" s="111"/>
      <c r="E303" s="111"/>
      <c r="F303" s="111"/>
      <c r="G303" s="111"/>
      <c r="H303" s="111"/>
      <c r="I303" s="111"/>
      <c r="J303" s="111"/>
      <c r="K303" s="111"/>
      <c r="L303" s="111"/>
      <c r="M303" s="111"/>
      <c r="N303" s="111"/>
      <c r="O303" s="111"/>
      <c r="P303" s="111"/>
      <c r="Q303" s="111"/>
      <c r="R303" s="111"/>
      <c r="S303" s="111"/>
      <c r="T303" s="111"/>
      <c r="U303" s="111"/>
      <c r="V303" s="111"/>
      <c r="W303" s="111"/>
      <c r="X303" s="111"/>
      <c r="Y303" s="111"/>
      <c r="Z303" s="111"/>
      <c r="AA303" s="111"/>
      <c r="AB303" s="111"/>
    </row>
    <row r="304" spans="1:28" ht="15.75" customHeight="1">
      <c r="A304" s="111"/>
      <c r="B304" s="111"/>
      <c r="C304" s="111"/>
      <c r="D304" s="111"/>
      <c r="E304" s="111"/>
      <c r="F304" s="111"/>
      <c r="G304" s="111"/>
      <c r="H304" s="111"/>
      <c r="I304" s="111"/>
      <c r="J304" s="111"/>
      <c r="K304" s="111"/>
      <c r="L304" s="111"/>
      <c r="M304" s="111"/>
      <c r="N304" s="111"/>
      <c r="O304" s="111"/>
      <c r="P304" s="111"/>
      <c r="Q304" s="111"/>
      <c r="R304" s="111"/>
      <c r="S304" s="111"/>
      <c r="T304" s="111"/>
      <c r="U304" s="111"/>
      <c r="V304" s="111"/>
      <c r="W304" s="111"/>
      <c r="X304" s="111"/>
      <c r="Y304" s="111"/>
      <c r="Z304" s="111"/>
      <c r="AA304" s="111"/>
      <c r="AB304" s="111"/>
    </row>
    <row r="305" spans="1:28" ht="15.75" customHeight="1">
      <c r="A305" s="111"/>
      <c r="B305" s="111"/>
      <c r="C305" s="111"/>
      <c r="D305" s="111"/>
      <c r="E305" s="111"/>
      <c r="F305" s="111"/>
      <c r="G305" s="111"/>
      <c r="H305" s="111"/>
      <c r="I305" s="111"/>
      <c r="J305" s="111"/>
      <c r="K305" s="111"/>
      <c r="L305" s="111"/>
      <c r="M305" s="111"/>
      <c r="N305" s="111"/>
      <c r="O305" s="111"/>
      <c r="P305" s="111"/>
      <c r="Q305" s="111"/>
      <c r="R305" s="111"/>
      <c r="S305" s="111"/>
      <c r="T305" s="111"/>
      <c r="U305" s="111"/>
      <c r="V305" s="111"/>
      <c r="W305" s="111"/>
      <c r="X305" s="111"/>
      <c r="Y305" s="111"/>
      <c r="Z305" s="111"/>
      <c r="AA305" s="111"/>
      <c r="AB305" s="111"/>
    </row>
    <row r="306" spans="1:28" ht="15.75" customHeight="1">
      <c r="A306" s="111"/>
      <c r="B306" s="111"/>
      <c r="C306" s="111"/>
      <c r="D306" s="111"/>
      <c r="E306" s="111"/>
      <c r="F306" s="111"/>
      <c r="G306" s="111"/>
      <c r="H306" s="111"/>
      <c r="I306" s="111"/>
      <c r="J306" s="111"/>
      <c r="K306" s="111"/>
      <c r="L306" s="111"/>
      <c r="M306" s="111"/>
      <c r="N306" s="111"/>
      <c r="O306" s="111"/>
      <c r="P306" s="111"/>
      <c r="Q306" s="111"/>
      <c r="R306" s="111"/>
      <c r="S306" s="111"/>
      <c r="T306" s="111"/>
      <c r="U306" s="111"/>
      <c r="V306" s="111"/>
      <c r="W306" s="111"/>
      <c r="X306" s="111"/>
      <c r="Y306" s="111"/>
      <c r="Z306" s="111"/>
      <c r="AA306" s="111"/>
      <c r="AB306" s="111"/>
    </row>
    <row r="307" spans="1:28" ht="15.75" customHeight="1">
      <c r="A307" s="111"/>
      <c r="B307" s="111"/>
      <c r="C307" s="111"/>
      <c r="D307" s="111"/>
      <c r="E307" s="111"/>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row>
    <row r="308" spans="1:28" ht="15.75" customHeight="1">
      <c r="A308" s="111"/>
      <c r="B308" s="111"/>
      <c r="C308" s="111"/>
      <c r="D308" s="111"/>
      <c r="E308" s="11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row>
    <row r="309" spans="1:28" ht="15.75" customHeight="1">
      <c r="A309" s="111"/>
      <c r="B309" s="111"/>
      <c r="C309" s="111"/>
      <c r="D309" s="111"/>
      <c r="E309" s="111"/>
      <c r="F309" s="111"/>
      <c r="G309" s="111"/>
      <c r="H309" s="111"/>
      <c r="I309" s="111"/>
      <c r="J309" s="111"/>
      <c r="K309" s="111"/>
      <c r="L309" s="111"/>
      <c r="M309" s="111"/>
      <c r="N309" s="111"/>
      <c r="O309" s="111"/>
      <c r="P309" s="111"/>
      <c r="Q309" s="111"/>
      <c r="R309" s="111"/>
      <c r="S309" s="111"/>
      <c r="T309" s="111"/>
      <c r="U309" s="111"/>
      <c r="V309" s="111"/>
      <c r="W309" s="111"/>
      <c r="X309" s="111"/>
      <c r="Y309" s="111"/>
      <c r="Z309" s="111"/>
      <c r="AA309" s="111"/>
      <c r="AB309" s="111"/>
    </row>
    <row r="310" spans="1:28" ht="15.75" customHeight="1">
      <c r="A310" s="111"/>
      <c r="B310" s="111"/>
      <c r="C310" s="111"/>
      <c r="D310" s="111"/>
      <c r="E310" s="111"/>
      <c r="F310" s="111"/>
      <c r="G310" s="111"/>
      <c r="H310" s="111"/>
      <c r="I310" s="111"/>
      <c r="J310" s="111"/>
      <c r="K310" s="111"/>
      <c r="L310" s="111"/>
      <c r="M310" s="111"/>
      <c r="N310" s="111"/>
      <c r="O310" s="111"/>
      <c r="P310" s="111"/>
      <c r="Q310" s="111"/>
      <c r="R310" s="111"/>
      <c r="S310" s="111"/>
      <c r="T310" s="111"/>
      <c r="U310" s="111"/>
      <c r="V310" s="111"/>
      <c r="W310" s="111"/>
      <c r="X310" s="111"/>
      <c r="Y310" s="111"/>
      <c r="Z310" s="111"/>
      <c r="AA310" s="111"/>
      <c r="AB310" s="111"/>
    </row>
    <row r="311" spans="1:28" ht="15.75" customHeight="1">
      <c r="A311" s="111"/>
      <c r="B311" s="111"/>
      <c r="C311" s="111"/>
      <c r="D311" s="111"/>
      <c r="E311" s="111"/>
      <c r="F311" s="111"/>
      <c r="G311" s="111"/>
      <c r="H311" s="111"/>
      <c r="I311" s="111"/>
      <c r="J311" s="111"/>
      <c r="K311" s="111"/>
      <c r="L311" s="111"/>
      <c r="M311" s="111"/>
      <c r="N311" s="111"/>
      <c r="O311" s="111"/>
      <c r="P311" s="111"/>
      <c r="Q311" s="111"/>
      <c r="R311" s="111"/>
      <c r="S311" s="111"/>
      <c r="T311" s="111"/>
      <c r="U311" s="111"/>
      <c r="V311" s="111"/>
      <c r="W311" s="111"/>
      <c r="X311" s="111"/>
      <c r="Y311" s="111"/>
      <c r="Z311" s="111"/>
      <c r="AA311" s="111"/>
      <c r="AB311" s="111"/>
    </row>
    <row r="312" spans="1:28" ht="15.75" customHeight="1">
      <c r="A312" s="111"/>
      <c r="B312" s="111"/>
      <c r="C312" s="111"/>
      <c r="D312" s="111"/>
      <c r="E312" s="111"/>
      <c r="F312" s="111"/>
      <c r="G312" s="111"/>
      <c r="H312" s="111"/>
      <c r="I312" s="111"/>
      <c r="J312" s="111"/>
      <c r="K312" s="111"/>
      <c r="L312" s="111"/>
      <c r="M312" s="111"/>
      <c r="N312" s="111"/>
      <c r="O312" s="111"/>
      <c r="P312" s="111"/>
      <c r="Q312" s="111"/>
      <c r="R312" s="111"/>
      <c r="S312" s="111"/>
      <c r="T312" s="111"/>
      <c r="U312" s="111"/>
      <c r="V312" s="111"/>
      <c r="W312" s="111"/>
      <c r="X312" s="111"/>
      <c r="Y312" s="111"/>
      <c r="Z312" s="111"/>
      <c r="AA312" s="111"/>
      <c r="AB312" s="111"/>
    </row>
    <row r="313" spans="1:28" ht="15.75" customHeight="1">
      <c r="A313" s="111"/>
      <c r="B313" s="111"/>
      <c r="C313" s="111"/>
      <c r="D313" s="111"/>
      <c r="E313" s="111"/>
      <c r="F313" s="111"/>
      <c r="G313" s="111"/>
      <c r="H313" s="111"/>
      <c r="I313" s="111"/>
      <c r="J313" s="111"/>
      <c r="K313" s="111"/>
      <c r="L313" s="111"/>
      <c r="M313" s="111"/>
      <c r="N313" s="111"/>
      <c r="O313" s="111"/>
      <c r="P313" s="111"/>
      <c r="Q313" s="111"/>
      <c r="R313" s="111"/>
      <c r="S313" s="111"/>
      <c r="T313" s="111"/>
      <c r="U313" s="111"/>
      <c r="V313" s="111"/>
      <c r="W313" s="111"/>
      <c r="X313" s="111"/>
      <c r="Y313" s="111"/>
      <c r="Z313" s="111"/>
      <c r="AA313" s="111"/>
      <c r="AB313" s="111"/>
    </row>
    <row r="314" spans="1:28" ht="15.75" customHeight="1">
      <c r="A314" s="111"/>
      <c r="B314" s="111"/>
      <c r="C314" s="111"/>
      <c r="D314" s="111"/>
      <c r="E314" s="111"/>
      <c r="F314" s="111"/>
      <c r="G314" s="111"/>
      <c r="H314" s="111"/>
      <c r="I314" s="111"/>
      <c r="J314" s="111"/>
      <c r="K314" s="111"/>
      <c r="L314" s="111"/>
      <c r="M314" s="111"/>
      <c r="N314" s="111"/>
      <c r="O314" s="111"/>
      <c r="P314" s="111"/>
      <c r="Q314" s="111"/>
      <c r="R314" s="111"/>
      <c r="S314" s="111"/>
      <c r="T314" s="111"/>
      <c r="U314" s="111"/>
      <c r="V314" s="111"/>
      <c r="W314" s="111"/>
      <c r="X314" s="111"/>
      <c r="Y314" s="111"/>
      <c r="Z314" s="111"/>
      <c r="AA314" s="111"/>
      <c r="AB314" s="111"/>
    </row>
    <row r="315" spans="1:28" ht="15.75" customHeight="1">
      <c r="A315" s="111"/>
      <c r="B315" s="111"/>
      <c r="C315" s="111"/>
      <c r="D315" s="111"/>
      <c r="E315" s="111"/>
      <c r="F315" s="111"/>
      <c r="G315" s="111"/>
      <c r="H315" s="111"/>
      <c r="I315" s="111"/>
      <c r="J315" s="111"/>
      <c r="K315" s="111"/>
      <c r="L315" s="111"/>
      <c r="M315" s="111"/>
      <c r="N315" s="111"/>
      <c r="O315" s="111"/>
      <c r="P315" s="111"/>
      <c r="Q315" s="111"/>
      <c r="R315" s="111"/>
      <c r="S315" s="111"/>
      <c r="T315" s="111"/>
      <c r="U315" s="111"/>
      <c r="V315" s="111"/>
      <c r="W315" s="111"/>
      <c r="X315" s="111"/>
      <c r="Y315" s="111"/>
      <c r="Z315" s="111"/>
      <c r="AA315" s="111"/>
      <c r="AB315" s="111"/>
    </row>
    <row r="316" spans="1:28" ht="15.75" customHeight="1">
      <c r="A316" s="111"/>
      <c r="B316" s="111"/>
      <c r="C316" s="111"/>
      <c r="D316" s="111"/>
      <c r="E316" s="111"/>
      <c r="F316" s="111"/>
      <c r="G316" s="111"/>
      <c r="H316" s="111"/>
      <c r="I316" s="111"/>
      <c r="J316" s="111"/>
      <c r="K316" s="111"/>
      <c r="L316" s="111"/>
      <c r="M316" s="111"/>
      <c r="N316" s="111"/>
      <c r="O316" s="111"/>
      <c r="P316" s="111"/>
      <c r="Q316" s="111"/>
      <c r="R316" s="111"/>
      <c r="S316" s="111"/>
      <c r="T316" s="111"/>
      <c r="U316" s="111"/>
      <c r="V316" s="111"/>
      <c r="W316" s="111"/>
      <c r="X316" s="111"/>
      <c r="Y316" s="111"/>
      <c r="Z316" s="111"/>
      <c r="AA316" s="111"/>
      <c r="AB316" s="111"/>
    </row>
    <row r="317" spans="1:28" ht="15.75" customHeight="1">
      <c r="A317" s="111"/>
      <c r="B317" s="111"/>
      <c r="C317" s="111"/>
      <c r="D317" s="111"/>
      <c r="E317" s="111"/>
      <c r="F317" s="111"/>
      <c r="G317" s="111"/>
      <c r="H317" s="111"/>
      <c r="I317" s="111"/>
      <c r="J317" s="111"/>
      <c r="K317" s="111"/>
      <c r="L317" s="111"/>
      <c r="M317" s="111"/>
      <c r="N317" s="111"/>
      <c r="O317" s="111"/>
      <c r="P317" s="111"/>
      <c r="Q317" s="111"/>
      <c r="R317" s="111"/>
      <c r="S317" s="111"/>
      <c r="T317" s="111"/>
      <c r="U317" s="111"/>
      <c r="V317" s="111"/>
      <c r="W317" s="111"/>
      <c r="X317" s="111"/>
      <c r="Y317" s="111"/>
      <c r="Z317" s="111"/>
      <c r="AA317" s="111"/>
      <c r="AB317" s="111"/>
    </row>
    <row r="318" spans="1:28" ht="15.75" customHeight="1">
      <c r="A318" s="111"/>
      <c r="B318" s="111"/>
      <c r="C318" s="111"/>
      <c r="D318" s="111"/>
      <c r="E318" s="111"/>
      <c r="F318" s="111"/>
      <c r="G318" s="111"/>
      <c r="H318" s="111"/>
      <c r="I318" s="111"/>
      <c r="J318" s="111"/>
      <c r="K318" s="111"/>
      <c r="L318" s="111"/>
      <c r="M318" s="111"/>
      <c r="N318" s="111"/>
      <c r="O318" s="111"/>
      <c r="P318" s="111"/>
      <c r="Q318" s="111"/>
      <c r="R318" s="111"/>
      <c r="S318" s="111"/>
      <c r="T318" s="111"/>
      <c r="U318" s="111"/>
      <c r="V318" s="111"/>
      <c r="W318" s="111"/>
      <c r="X318" s="111"/>
      <c r="Y318" s="111"/>
      <c r="Z318" s="111"/>
      <c r="AA318" s="111"/>
      <c r="AB318" s="111"/>
    </row>
    <row r="319" spans="1:28" ht="15.75" customHeight="1">
      <c r="A319" s="111"/>
      <c r="B319" s="111"/>
      <c r="C319" s="111"/>
      <c r="D319" s="111"/>
      <c r="E319" s="111"/>
      <c r="F319" s="111"/>
      <c r="G319" s="111"/>
      <c r="H319" s="111"/>
      <c r="I319" s="111"/>
      <c r="J319" s="111"/>
      <c r="K319" s="111"/>
      <c r="L319" s="111"/>
      <c r="M319" s="111"/>
      <c r="N319" s="111"/>
      <c r="O319" s="111"/>
      <c r="P319" s="111"/>
      <c r="Q319" s="111"/>
      <c r="R319" s="111"/>
      <c r="S319" s="111"/>
      <c r="T319" s="111"/>
      <c r="U319" s="111"/>
      <c r="V319" s="111"/>
      <c r="W319" s="111"/>
      <c r="X319" s="111"/>
      <c r="Y319" s="111"/>
      <c r="Z319" s="111"/>
      <c r="AA319" s="111"/>
      <c r="AB319" s="111"/>
    </row>
    <row r="320" spans="1:28" ht="15.75" customHeight="1">
      <c r="A320" s="111"/>
      <c r="B320" s="111"/>
      <c r="C320" s="111"/>
      <c r="D320" s="111"/>
      <c r="E320" s="111"/>
      <c r="F320" s="111"/>
      <c r="G320" s="111"/>
      <c r="H320" s="111"/>
      <c r="I320" s="111"/>
      <c r="J320" s="111"/>
      <c r="K320" s="111"/>
      <c r="L320" s="111"/>
      <c r="M320" s="111"/>
      <c r="N320" s="111"/>
      <c r="O320" s="111"/>
      <c r="P320" s="111"/>
      <c r="Q320" s="111"/>
      <c r="R320" s="111"/>
      <c r="S320" s="111"/>
      <c r="T320" s="111"/>
      <c r="U320" s="111"/>
      <c r="V320" s="111"/>
      <c r="W320" s="111"/>
      <c r="X320" s="111"/>
      <c r="Y320" s="111"/>
      <c r="Z320" s="111"/>
      <c r="AA320" s="111"/>
      <c r="AB320" s="111"/>
    </row>
    <row r="321" spans="1:28" ht="15.75" customHeight="1">
      <c r="A321" s="111"/>
      <c r="B321" s="111"/>
      <c r="C321" s="111"/>
      <c r="D321" s="111"/>
      <c r="E321" s="111"/>
      <c r="F321" s="111"/>
      <c r="G321" s="111"/>
      <c r="H321" s="111"/>
      <c r="I321" s="111"/>
      <c r="J321" s="111"/>
      <c r="K321" s="111"/>
      <c r="L321" s="111"/>
      <c r="M321" s="111"/>
      <c r="N321" s="111"/>
      <c r="O321" s="111"/>
      <c r="P321" s="111"/>
      <c r="Q321" s="111"/>
      <c r="R321" s="111"/>
      <c r="S321" s="111"/>
      <c r="T321" s="111"/>
      <c r="U321" s="111"/>
      <c r="V321" s="111"/>
      <c r="W321" s="111"/>
      <c r="X321" s="111"/>
      <c r="Y321" s="111"/>
      <c r="Z321" s="111"/>
      <c r="AA321" s="111"/>
      <c r="AB321" s="111"/>
    </row>
    <row r="322" spans="1:28" ht="15.75" customHeight="1">
      <c r="A322" s="111"/>
      <c r="B322" s="111"/>
      <c r="C322" s="111"/>
      <c r="D322" s="111"/>
      <c r="E322" s="111"/>
      <c r="F322" s="111"/>
      <c r="G322" s="111"/>
      <c r="H322" s="111"/>
      <c r="I322" s="111"/>
      <c r="J322" s="111"/>
      <c r="K322" s="111"/>
      <c r="L322" s="111"/>
      <c r="M322" s="111"/>
      <c r="N322" s="111"/>
      <c r="O322" s="111"/>
      <c r="P322" s="111"/>
      <c r="Q322" s="111"/>
      <c r="R322" s="111"/>
      <c r="S322" s="111"/>
      <c r="T322" s="111"/>
      <c r="U322" s="111"/>
      <c r="V322" s="111"/>
      <c r="W322" s="111"/>
      <c r="X322" s="111"/>
      <c r="Y322" s="111"/>
      <c r="Z322" s="111"/>
      <c r="AA322" s="111"/>
      <c r="AB322" s="111"/>
    </row>
    <row r="323" spans="1:28" ht="15.75" customHeight="1">
      <c r="A323" s="111"/>
      <c r="B323" s="111"/>
      <c r="C323" s="111"/>
      <c r="D323" s="111"/>
      <c r="E323" s="111"/>
      <c r="F323" s="111"/>
      <c r="G323" s="111"/>
      <c r="H323" s="111"/>
      <c r="I323" s="111"/>
      <c r="J323" s="111"/>
      <c r="K323" s="111"/>
      <c r="L323" s="111"/>
      <c r="M323" s="111"/>
      <c r="N323" s="111"/>
      <c r="O323" s="111"/>
      <c r="P323" s="111"/>
      <c r="Q323" s="111"/>
      <c r="R323" s="111"/>
      <c r="S323" s="111"/>
      <c r="T323" s="111"/>
      <c r="U323" s="111"/>
      <c r="V323" s="111"/>
      <c r="W323" s="111"/>
      <c r="X323" s="111"/>
      <c r="Y323" s="111"/>
      <c r="Z323" s="111"/>
      <c r="AA323" s="111"/>
      <c r="AB323" s="111"/>
    </row>
    <row r="324" spans="1:28" ht="15.75" customHeight="1">
      <c r="A324" s="111"/>
      <c r="B324" s="111"/>
      <c r="C324" s="111"/>
      <c r="D324" s="111"/>
      <c r="E324" s="111"/>
      <c r="F324" s="111"/>
      <c r="G324" s="111"/>
      <c r="H324" s="111"/>
      <c r="I324" s="111"/>
      <c r="J324" s="111"/>
      <c r="K324" s="111"/>
      <c r="L324" s="111"/>
      <c r="M324" s="111"/>
      <c r="N324" s="111"/>
      <c r="O324" s="111"/>
      <c r="P324" s="111"/>
      <c r="Q324" s="111"/>
      <c r="R324" s="111"/>
      <c r="S324" s="111"/>
      <c r="T324" s="111"/>
      <c r="U324" s="111"/>
      <c r="V324" s="111"/>
      <c r="W324" s="111"/>
      <c r="X324" s="111"/>
      <c r="Y324" s="111"/>
      <c r="Z324" s="111"/>
      <c r="AA324" s="111"/>
      <c r="AB324" s="111"/>
    </row>
    <row r="325" spans="1:28" ht="15.75" customHeight="1">
      <c r="A325" s="111"/>
      <c r="B325" s="111"/>
      <c r="C325" s="111"/>
      <c r="D325" s="111"/>
      <c r="E325" s="111"/>
      <c r="F325" s="111"/>
      <c r="G325" s="111"/>
      <c r="H325" s="111"/>
      <c r="I325" s="111"/>
      <c r="J325" s="111"/>
      <c r="K325" s="111"/>
      <c r="L325" s="111"/>
      <c r="M325" s="111"/>
      <c r="N325" s="111"/>
      <c r="O325" s="111"/>
      <c r="P325" s="111"/>
      <c r="Q325" s="111"/>
      <c r="R325" s="111"/>
      <c r="S325" s="111"/>
      <c r="T325" s="111"/>
      <c r="U325" s="111"/>
      <c r="V325" s="111"/>
      <c r="W325" s="111"/>
      <c r="X325" s="111"/>
      <c r="Y325" s="111"/>
      <c r="Z325" s="111"/>
      <c r="AA325" s="111"/>
      <c r="AB325" s="111"/>
    </row>
    <row r="326" spans="1:28" ht="15.75" customHeight="1">
      <c r="A326" s="111"/>
      <c r="B326" s="111"/>
      <c r="C326" s="111"/>
      <c r="D326" s="111"/>
      <c r="E326" s="111"/>
      <c r="F326" s="111"/>
      <c r="G326" s="111"/>
      <c r="H326" s="111"/>
      <c r="I326" s="111"/>
      <c r="J326" s="111"/>
      <c r="K326" s="111"/>
      <c r="L326" s="111"/>
      <c r="M326" s="111"/>
      <c r="N326" s="111"/>
      <c r="O326" s="111"/>
      <c r="P326" s="111"/>
      <c r="Q326" s="111"/>
      <c r="R326" s="111"/>
      <c r="S326" s="111"/>
      <c r="T326" s="111"/>
      <c r="U326" s="111"/>
      <c r="V326" s="111"/>
      <c r="W326" s="111"/>
      <c r="X326" s="111"/>
      <c r="Y326" s="111"/>
      <c r="Z326" s="111"/>
      <c r="AA326" s="111"/>
      <c r="AB326" s="111"/>
    </row>
    <row r="327" spans="1:28" ht="15.75" customHeight="1">
      <c r="A327" s="111"/>
      <c r="B327" s="111"/>
      <c r="C327" s="111"/>
      <c r="D327" s="111"/>
      <c r="E327" s="111"/>
      <c r="F327" s="111"/>
      <c r="G327" s="111"/>
      <c r="H327" s="111"/>
      <c r="I327" s="111"/>
      <c r="J327" s="111"/>
      <c r="K327" s="111"/>
      <c r="L327" s="111"/>
      <c r="M327" s="111"/>
      <c r="N327" s="111"/>
      <c r="O327" s="111"/>
      <c r="P327" s="111"/>
      <c r="Q327" s="111"/>
      <c r="R327" s="111"/>
      <c r="S327" s="111"/>
      <c r="T327" s="111"/>
      <c r="U327" s="111"/>
      <c r="V327" s="111"/>
      <c r="W327" s="111"/>
      <c r="X327" s="111"/>
      <c r="Y327" s="111"/>
      <c r="Z327" s="111"/>
      <c r="AA327" s="111"/>
      <c r="AB327" s="111"/>
    </row>
    <row r="328" spans="1:28" ht="15.75" customHeight="1">
      <c r="A328" s="111"/>
      <c r="B328" s="111"/>
      <c r="C328" s="111"/>
      <c r="D328" s="111"/>
      <c r="E328" s="111"/>
      <c r="F328" s="111"/>
      <c r="G328" s="111"/>
      <c r="H328" s="111"/>
      <c r="I328" s="111"/>
      <c r="J328" s="111"/>
      <c r="K328" s="111"/>
      <c r="L328" s="111"/>
      <c r="M328" s="111"/>
      <c r="N328" s="111"/>
      <c r="O328" s="111"/>
      <c r="P328" s="111"/>
      <c r="Q328" s="111"/>
      <c r="R328" s="111"/>
      <c r="S328" s="111"/>
      <c r="T328" s="111"/>
      <c r="U328" s="111"/>
      <c r="V328" s="111"/>
      <c r="W328" s="111"/>
      <c r="X328" s="111"/>
      <c r="Y328" s="111"/>
      <c r="Z328" s="111"/>
      <c r="AA328" s="111"/>
      <c r="AB328" s="111"/>
    </row>
    <row r="329" spans="1:28" ht="15.75" customHeight="1">
      <c r="A329" s="111"/>
      <c r="B329" s="111"/>
      <c r="C329" s="111"/>
      <c r="D329" s="111"/>
      <c r="E329" s="111"/>
      <c r="F329" s="111"/>
      <c r="G329" s="111"/>
      <c r="H329" s="111"/>
      <c r="I329" s="111"/>
      <c r="J329" s="111"/>
      <c r="K329" s="111"/>
      <c r="L329" s="111"/>
      <c r="M329" s="111"/>
      <c r="N329" s="111"/>
      <c r="O329" s="111"/>
      <c r="P329" s="111"/>
      <c r="Q329" s="111"/>
      <c r="R329" s="111"/>
      <c r="S329" s="111"/>
      <c r="T329" s="111"/>
      <c r="U329" s="111"/>
      <c r="V329" s="111"/>
      <c r="W329" s="111"/>
      <c r="X329" s="111"/>
      <c r="Y329" s="111"/>
      <c r="Z329" s="111"/>
      <c r="AA329" s="111"/>
      <c r="AB329" s="111"/>
    </row>
    <row r="330" spans="1:28" ht="15.75" customHeight="1">
      <c r="A330" s="111"/>
      <c r="B330" s="111"/>
      <c r="C330" s="111"/>
      <c r="D330" s="111"/>
      <c r="E330" s="111"/>
      <c r="F330" s="111"/>
      <c r="G330" s="111"/>
      <c r="H330" s="111"/>
      <c r="I330" s="111"/>
      <c r="J330" s="111"/>
      <c r="K330" s="111"/>
      <c r="L330" s="111"/>
      <c r="M330" s="111"/>
      <c r="N330" s="111"/>
      <c r="O330" s="111"/>
      <c r="P330" s="111"/>
      <c r="Q330" s="111"/>
      <c r="R330" s="111"/>
      <c r="S330" s="111"/>
      <c r="T330" s="111"/>
      <c r="U330" s="111"/>
      <c r="V330" s="111"/>
      <c r="W330" s="111"/>
      <c r="X330" s="111"/>
      <c r="Y330" s="111"/>
      <c r="Z330" s="111"/>
      <c r="AA330" s="111"/>
      <c r="AB330" s="111"/>
    </row>
    <row r="331" spans="1:28" ht="15.75" customHeight="1">
      <c r="A331" s="111"/>
      <c r="B331" s="111"/>
      <c r="C331" s="111"/>
      <c r="D331" s="111"/>
      <c r="E331" s="111"/>
      <c r="F331" s="111"/>
      <c r="G331" s="111"/>
      <c r="H331" s="111"/>
      <c r="I331" s="111"/>
      <c r="J331" s="111"/>
      <c r="K331" s="111"/>
      <c r="L331" s="111"/>
      <c r="M331" s="111"/>
      <c r="N331" s="111"/>
      <c r="O331" s="111"/>
      <c r="P331" s="111"/>
      <c r="Q331" s="111"/>
      <c r="R331" s="111"/>
      <c r="S331" s="111"/>
      <c r="T331" s="111"/>
      <c r="U331" s="111"/>
      <c r="V331" s="111"/>
      <c r="W331" s="111"/>
      <c r="X331" s="111"/>
      <c r="Y331" s="111"/>
      <c r="Z331" s="111"/>
      <c r="AA331" s="111"/>
      <c r="AB331" s="111"/>
    </row>
    <row r="332" spans="1:28" ht="15.75" customHeight="1">
      <c r="A332" s="111"/>
      <c r="B332" s="111"/>
      <c r="C332" s="111"/>
      <c r="D332" s="111"/>
      <c r="E332" s="111"/>
      <c r="F332" s="111"/>
      <c r="G332" s="111"/>
      <c r="H332" s="111"/>
      <c r="I332" s="111"/>
      <c r="J332" s="111"/>
      <c r="K332" s="111"/>
      <c r="L332" s="111"/>
      <c r="M332" s="111"/>
      <c r="N332" s="111"/>
      <c r="O332" s="111"/>
      <c r="P332" s="111"/>
      <c r="Q332" s="111"/>
      <c r="R332" s="111"/>
      <c r="S332" s="111"/>
      <c r="T332" s="111"/>
      <c r="U332" s="111"/>
      <c r="V332" s="111"/>
      <c r="W332" s="111"/>
      <c r="X332" s="111"/>
      <c r="Y332" s="111"/>
      <c r="Z332" s="111"/>
      <c r="AA332" s="111"/>
      <c r="AB332" s="111"/>
    </row>
    <row r="333" spans="1:28" ht="15.75" customHeight="1">
      <c r="A333" s="111"/>
      <c r="B333" s="111"/>
      <c r="C333" s="111"/>
      <c r="D333" s="111"/>
      <c r="E333" s="111"/>
      <c r="F333" s="111"/>
      <c r="G333" s="111"/>
      <c r="H333" s="111"/>
      <c r="I333" s="111"/>
      <c r="J333" s="111"/>
      <c r="K333" s="111"/>
      <c r="L333" s="111"/>
      <c r="M333" s="111"/>
      <c r="N333" s="111"/>
      <c r="O333" s="111"/>
      <c r="P333" s="111"/>
      <c r="Q333" s="111"/>
      <c r="R333" s="111"/>
      <c r="S333" s="111"/>
      <c r="T333" s="111"/>
      <c r="U333" s="111"/>
      <c r="V333" s="111"/>
      <c r="W333" s="111"/>
      <c r="X333" s="111"/>
      <c r="Y333" s="111"/>
      <c r="Z333" s="111"/>
      <c r="AA333" s="111"/>
      <c r="AB333" s="111"/>
    </row>
    <row r="334" spans="1:28" ht="15.75" customHeight="1">
      <c r="A334" s="111"/>
      <c r="B334" s="111"/>
      <c r="C334" s="111"/>
      <c r="D334" s="111"/>
      <c r="E334" s="111"/>
      <c r="F334" s="111"/>
      <c r="G334" s="111"/>
      <c r="H334" s="111"/>
      <c r="I334" s="111"/>
      <c r="J334" s="111"/>
      <c r="K334" s="111"/>
      <c r="L334" s="111"/>
      <c r="M334" s="111"/>
      <c r="N334" s="111"/>
      <c r="O334" s="111"/>
      <c r="P334" s="111"/>
      <c r="Q334" s="111"/>
      <c r="R334" s="111"/>
      <c r="S334" s="111"/>
      <c r="T334" s="111"/>
      <c r="U334" s="111"/>
      <c r="V334" s="111"/>
      <c r="W334" s="111"/>
      <c r="X334" s="111"/>
      <c r="Y334" s="111"/>
      <c r="Z334" s="111"/>
      <c r="AA334" s="111"/>
      <c r="AB334" s="111"/>
    </row>
    <row r="335" spans="1:28" ht="15.75" customHeight="1">
      <c r="A335" s="111"/>
      <c r="B335" s="111"/>
      <c r="C335" s="111"/>
      <c r="D335" s="111"/>
      <c r="E335" s="111"/>
      <c r="F335" s="111"/>
      <c r="G335" s="111"/>
      <c r="H335" s="111"/>
      <c r="I335" s="111"/>
      <c r="J335" s="111"/>
      <c r="K335" s="111"/>
      <c r="L335" s="111"/>
      <c r="M335" s="111"/>
      <c r="N335" s="111"/>
      <c r="O335" s="111"/>
      <c r="P335" s="111"/>
      <c r="Q335" s="111"/>
      <c r="R335" s="111"/>
      <c r="S335" s="111"/>
      <c r="T335" s="111"/>
      <c r="U335" s="111"/>
      <c r="V335" s="111"/>
      <c r="W335" s="111"/>
      <c r="X335" s="111"/>
      <c r="Y335" s="111"/>
      <c r="Z335" s="111"/>
      <c r="AA335" s="111"/>
      <c r="AB335" s="111"/>
    </row>
    <row r="336" spans="1:28" ht="15.75" customHeight="1">
      <c r="A336" s="111"/>
      <c r="B336" s="111"/>
      <c r="C336" s="111"/>
      <c r="D336" s="111"/>
      <c r="E336" s="111"/>
      <c r="F336" s="111"/>
      <c r="G336" s="111"/>
      <c r="H336" s="111"/>
      <c r="I336" s="111"/>
      <c r="J336" s="111"/>
      <c r="K336" s="111"/>
      <c r="L336" s="111"/>
      <c r="M336" s="111"/>
      <c r="N336" s="111"/>
      <c r="O336" s="111"/>
      <c r="P336" s="111"/>
      <c r="Q336" s="111"/>
      <c r="R336" s="111"/>
      <c r="S336" s="111"/>
      <c r="T336" s="111"/>
      <c r="U336" s="111"/>
      <c r="V336" s="111"/>
      <c r="W336" s="111"/>
      <c r="X336" s="111"/>
      <c r="Y336" s="111"/>
      <c r="Z336" s="111"/>
      <c r="AA336" s="111"/>
      <c r="AB336" s="111"/>
    </row>
    <row r="337" spans="1:28" ht="15.75" customHeight="1">
      <c r="A337" s="111"/>
      <c r="B337" s="111"/>
      <c r="C337" s="111"/>
      <c r="D337" s="111"/>
      <c r="E337" s="111"/>
      <c r="F337" s="111"/>
      <c r="G337" s="111"/>
      <c r="H337" s="111"/>
      <c r="I337" s="111"/>
      <c r="J337" s="111"/>
      <c r="K337" s="111"/>
      <c r="L337" s="111"/>
      <c r="M337" s="111"/>
      <c r="N337" s="111"/>
      <c r="O337" s="111"/>
      <c r="P337" s="111"/>
      <c r="Q337" s="111"/>
      <c r="R337" s="111"/>
      <c r="S337" s="111"/>
      <c r="T337" s="111"/>
      <c r="U337" s="111"/>
      <c r="V337" s="111"/>
      <c r="W337" s="111"/>
      <c r="X337" s="111"/>
      <c r="Y337" s="111"/>
      <c r="Z337" s="111"/>
      <c r="AA337" s="111"/>
      <c r="AB337" s="111"/>
    </row>
    <row r="338" spans="1:28" ht="15.75" customHeight="1">
      <c r="A338" s="111"/>
      <c r="B338" s="111"/>
      <c r="C338" s="111"/>
      <c r="D338" s="111"/>
      <c r="E338" s="111"/>
      <c r="F338" s="111"/>
      <c r="G338" s="111"/>
      <c r="H338" s="111"/>
      <c r="I338" s="111"/>
      <c r="J338" s="111"/>
      <c r="K338" s="111"/>
      <c r="L338" s="111"/>
      <c r="M338" s="111"/>
      <c r="N338" s="111"/>
      <c r="O338" s="111"/>
      <c r="P338" s="111"/>
      <c r="Q338" s="111"/>
      <c r="R338" s="111"/>
      <c r="S338" s="111"/>
      <c r="T338" s="111"/>
      <c r="U338" s="111"/>
      <c r="V338" s="111"/>
      <c r="W338" s="111"/>
      <c r="X338" s="111"/>
      <c r="Y338" s="111"/>
      <c r="Z338" s="111"/>
      <c r="AA338" s="111"/>
      <c r="AB338" s="111"/>
    </row>
    <row r="339" spans="1:28" ht="15.75" customHeight="1">
      <c r="A339" s="111"/>
      <c r="B339" s="111"/>
      <c r="C339" s="111"/>
      <c r="D339" s="111"/>
      <c r="E339" s="111"/>
      <c r="F339" s="111"/>
      <c r="G339" s="111"/>
      <c r="H339" s="111"/>
      <c r="I339" s="111"/>
      <c r="J339" s="111"/>
      <c r="K339" s="111"/>
      <c r="L339" s="111"/>
      <c r="M339" s="111"/>
      <c r="N339" s="111"/>
      <c r="O339" s="111"/>
      <c r="P339" s="111"/>
      <c r="Q339" s="111"/>
      <c r="R339" s="111"/>
      <c r="S339" s="111"/>
      <c r="T339" s="111"/>
      <c r="U339" s="111"/>
      <c r="V339" s="111"/>
      <c r="W339" s="111"/>
      <c r="X339" s="111"/>
      <c r="Y339" s="111"/>
      <c r="Z339" s="111"/>
      <c r="AA339" s="111"/>
      <c r="AB339" s="111"/>
    </row>
    <row r="340" spans="1:28" ht="15.75" customHeight="1">
      <c r="A340" s="111"/>
      <c r="B340" s="111"/>
      <c r="C340" s="111"/>
      <c r="D340" s="111"/>
      <c r="E340" s="111"/>
      <c r="F340" s="111"/>
      <c r="G340" s="111"/>
      <c r="H340" s="111"/>
      <c r="I340" s="111"/>
      <c r="J340" s="111"/>
      <c r="K340" s="111"/>
      <c r="L340" s="111"/>
      <c r="M340" s="111"/>
      <c r="N340" s="111"/>
      <c r="O340" s="111"/>
      <c r="P340" s="111"/>
      <c r="Q340" s="111"/>
      <c r="R340" s="111"/>
      <c r="S340" s="111"/>
      <c r="T340" s="111"/>
      <c r="U340" s="111"/>
      <c r="V340" s="111"/>
      <c r="W340" s="111"/>
      <c r="X340" s="111"/>
      <c r="Y340" s="111"/>
      <c r="Z340" s="111"/>
      <c r="AA340" s="111"/>
      <c r="AB340" s="111"/>
    </row>
    <row r="341" spans="1:28" ht="15.75" customHeight="1">
      <c r="A341" s="111"/>
      <c r="B341" s="111"/>
      <c r="C341" s="111"/>
      <c r="D341" s="111"/>
      <c r="E341" s="111"/>
      <c r="F341" s="111"/>
      <c r="G341" s="111"/>
      <c r="H341" s="111"/>
      <c r="I341" s="111"/>
      <c r="J341" s="111"/>
      <c r="K341" s="111"/>
      <c r="L341" s="111"/>
      <c r="M341" s="111"/>
      <c r="N341" s="111"/>
      <c r="O341" s="111"/>
      <c r="P341" s="111"/>
      <c r="Q341" s="111"/>
      <c r="R341" s="111"/>
      <c r="S341" s="111"/>
      <c r="T341" s="111"/>
      <c r="U341" s="111"/>
      <c r="V341" s="111"/>
      <c r="W341" s="111"/>
      <c r="X341" s="111"/>
      <c r="Y341" s="111"/>
      <c r="Z341" s="111"/>
      <c r="AA341" s="111"/>
      <c r="AB341" s="111"/>
    </row>
    <row r="342" spans="1:28" ht="15.75" customHeight="1">
      <c r="A342" s="111"/>
      <c r="B342" s="111"/>
      <c r="C342" s="111"/>
      <c r="D342" s="111"/>
      <c r="E342" s="111"/>
      <c r="F342" s="111"/>
      <c r="G342" s="111"/>
      <c r="H342" s="111"/>
      <c r="I342" s="111"/>
      <c r="J342" s="111"/>
      <c r="K342" s="111"/>
      <c r="L342" s="111"/>
      <c r="M342" s="111"/>
      <c r="N342" s="111"/>
      <c r="O342" s="111"/>
      <c r="P342" s="111"/>
      <c r="Q342" s="111"/>
      <c r="R342" s="111"/>
      <c r="S342" s="111"/>
      <c r="T342" s="111"/>
      <c r="U342" s="111"/>
      <c r="V342" s="111"/>
      <c r="W342" s="111"/>
      <c r="X342" s="111"/>
      <c r="Y342" s="111"/>
      <c r="Z342" s="111"/>
      <c r="AA342" s="111"/>
      <c r="AB342" s="111"/>
    </row>
    <row r="343" spans="1:28" ht="15.75" customHeight="1">
      <c r="A343" s="111"/>
      <c r="B343" s="111"/>
      <c r="C343" s="111"/>
      <c r="D343" s="111"/>
      <c r="E343" s="111"/>
      <c r="F343" s="111"/>
      <c r="G343" s="111"/>
      <c r="H343" s="111"/>
      <c r="I343" s="111"/>
      <c r="J343" s="111"/>
      <c r="K343" s="111"/>
      <c r="L343" s="111"/>
      <c r="M343" s="111"/>
      <c r="N343" s="111"/>
      <c r="O343" s="111"/>
      <c r="P343" s="111"/>
      <c r="Q343" s="111"/>
      <c r="R343" s="111"/>
      <c r="S343" s="111"/>
      <c r="T343" s="111"/>
      <c r="U343" s="111"/>
      <c r="V343" s="111"/>
      <c r="W343" s="111"/>
      <c r="X343" s="111"/>
      <c r="Y343" s="111"/>
      <c r="Z343" s="111"/>
      <c r="AA343" s="111"/>
      <c r="AB343" s="111"/>
    </row>
    <row r="344" spans="1:28" ht="15.75" customHeight="1">
      <c r="A344" s="111"/>
      <c r="B344" s="111"/>
      <c r="C344" s="111"/>
      <c r="D344" s="111"/>
      <c r="E344" s="111"/>
      <c r="F344" s="111"/>
      <c r="G344" s="111"/>
      <c r="H344" s="111"/>
      <c r="I344" s="111"/>
      <c r="J344" s="111"/>
      <c r="K344" s="111"/>
      <c r="L344" s="111"/>
      <c r="M344" s="111"/>
      <c r="N344" s="111"/>
      <c r="O344" s="111"/>
      <c r="P344" s="111"/>
      <c r="Q344" s="111"/>
      <c r="R344" s="111"/>
      <c r="S344" s="111"/>
      <c r="T344" s="111"/>
      <c r="U344" s="111"/>
      <c r="V344" s="111"/>
      <c r="W344" s="111"/>
      <c r="X344" s="111"/>
      <c r="Y344" s="111"/>
      <c r="Z344" s="111"/>
      <c r="AA344" s="111"/>
      <c r="AB344" s="111"/>
    </row>
    <row r="345" spans="1:28" ht="15.75" customHeight="1">
      <c r="A345" s="111"/>
      <c r="B345" s="111"/>
      <c r="C345" s="111"/>
      <c r="D345" s="111"/>
      <c r="E345" s="111"/>
      <c r="F345" s="111"/>
      <c r="G345" s="111"/>
      <c r="H345" s="111"/>
      <c r="I345" s="111"/>
      <c r="J345" s="111"/>
      <c r="K345" s="111"/>
      <c r="L345" s="111"/>
      <c r="M345" s="111"/>
      <c r="N345" s="111"/>
      <c r="O345" s="111"/>
      <c r="P345" s="111"/>
      <c r="Q345" s="111"/>
      <c r="R345" s="111"/>
      <c r="S345" s="111"/>
      <c r="T345" s="111"/>
      <c r="U345" s="111"/>
      <c r="V345" s="111"/>
      <c r="W345" s="111"/>
      <c r="X345" s="111"/>
      <c r="Y345" s="111"/>
      <c r="Z345" s="111"/>
      <c r="AA345" s="111"/>
      <c r="AB345" s="111"/>
    </row>
    <row r="346" spans="1:28" ht="15.75" customHeight="1">
      <c r="A346" s="111"/>
      <c r="B346" s="111"/>
      <c r="C346" s="111"/>
      <c r="D346" s="111"/>
      <c r="E346" s="111"/>
      <c r="F346" s="111"/>
      <c r="G346" s="111"/>
      <c r="H346" s="111"/>
      <c r="I346" s="111"/>
      <c r="J346" s="111"/>
      <c r="K346" s="111"/>
      <c r="L346" s="111"/>
      <c r="M346" s="111"/>
      <c r="N346" s="111"/>
      <c r="O346" s="111"/>
      <c r="P346" s="111"/>
      <c r="Q346" s="111"/>
      <c r="R346" s="111"/>
      <c r="S346" s="111"/>
      <c r="T346" s="111"/>
      <c r="U346" s="111"/>
      <c r="V346" s="111"/>
      <c r="W346" s="111"/>
      <c r="X346" s="111"/>
      <c r="Y346" s="111"/>
      <c r="Z346" s="111"/>
      <c r="AA346" s="111"/>
      <c r="AB346" s="111"/>
    </row>
    <row r="347" spans="1:28" ht="15.75" customHeight="1">
      <c r="A347" s="111"/>
      <c r="B347" s="111"/>
      <c r="C347" s="111"/>
      <c r="D347" s="111"/>
      <c r="E347" s="111"/>
      <c r="F347" s="111"/>
      <c r="G347" s="111"/>
      <c r="H347" s="111"/>
      <c r="I347" s="111"/>
      <c r="J347" s="111"/>
      <c r="K347" s="111"/>
      <c r="L347" s="111"/>
      <c r="M347" s="111"/>
      <c r="N347" s="111"/>
      <c r="O347" s="111"/>
      <c r="P347" s="111"/>
      <c r="Q347" s="111"/>
      <c r="R347" s="111"/>
      <c r="S347" s="111"/>
      <c r="T347" s="111"/>
      <c r="U347" s="111"/>
      <c r="V347" s="111"/>
      <c r="W347" s="111"/>
      <c r="X347" s="111"/>
      <c r="Y347" s="111"/>
      <c r="Z347" s="111"/>
      <c r="AA347" s="111"/>
      <c r="AB347" s="111"/>
    </row>
    <row r="348" spans="1:28" ht="15.75" customHeight="1">
      <c r="A348" s="111"/>
      <c r="B348" s="111"/>
      <c r="C348" s="111"/>
      <c r="D348" s="111"/>
      <c r="E348" s="111"/>
      <c r="F348" s="111"/>
      <c r="G348" s="111"/>
      <c r="H348" s="111"/>
      <c r="I348" s="111"/>
      <c r="J348" s="111"/>
      <c r="K348" s="111"/>
      <c r="L348" s="111"/>
      <c r="M348" s="111"/>
      <c r="N348" s="111"/>
      <c r="O348" s="111"/>
      <c r="P348" s="111"/>
      <c r="Q348" s="111"/>
      <c r="R348" s="111"/>
      <c r="S348" s="111"/>
      <c r="T348" s="111"/>
      <c r="U348" s="111"/>
      <c r="V348" s="111"/>
      <c r="W348" s="111"/>
      <c r="X348" s="111"/>
      <c r="Y348" s="111"/>
      <c r="Z348" s="111"/>
      <c r="AA348" s="111"/>
      <c r="AB348" s="111"/>
    </row>
    <row r="349" spans="1:28" ht="15.75" customHeight="1">
      <c r="A349" s="111"/>
      <c r="B349" s="111"/>
      <c r="C349" s="111"/>
      <c r="D349" s="111"/>
      <c r="E349" s="111"/>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row>
    <row r="350" spans="1:28" ht="15.75" customHeight="1">
      <c r="A350" s="111"/>
      <c r="B350" s="111"/>
      <c r="C350" s="111"/>
      <c r="D350" s="111"/>
      <c r="E350" s="111"/>
      <c r="F350" s="111"/>
      <c r="G350" s="111"/>
      <c r="H350" s="111"/>
      <c r="I350" s="111"/>
      <c r="J350" s="111"/>
      <c r="K350" s="111"/>
      <c r="L350" s="111"/>
      <c r="M350" s="111"/>
      <c r="N350" s="111"/>
      <c r="O350" s="111"/>
      <c r="P350" s="111"/>
      <c r="Q350" s="111"/>
      <c r="R350" s="111"/>
      <c r="S350" s="111"/>
      <c r="T350" s="111"/>
      <c r="U350" s="111"/>
      <c r="V350" s="111"/>
      <c r="W350" s="111"/>
      <c r="X350" s="111"/>
      <c r="Y350" s="111"/>
      <c r="Z350" s="111"/>
      <c r="AA350" s="111"/>
      <c r="AB350" s="111"/>
    </row>
    <row r="351" spans="1:28" ht="15.75" customHeight="1">
      <c r="A351" s="111"/>
      <c r="B351" s="111"/>
      <c r="C351" s="111"/>
      <c r="D351" s="111"/>
      <c r="E351" s="111"/>
      <c r="F351" s="111"/>
      <c r="G351" s="111"/>
      <c r="H351" s="111"/>
      <c r="I351" s="111"/>
      <c r="J351" s="111"/>
      <c r="K351" s="111"/>
      <c r="L351" s="111"/>
      <c r="M351" s="111"/>
      <c r="N351" s="111"/>
      <c r="O351" s="111"/>
      <c r="P351" s="111"/>
      <c r="Q351" s="111"/>
      <c r="R351" s="111"/>
      <c r="S351" s="111"/>
      <c r="T351" s="111"/>
      <c r="U351" s="111"/>
      <c r="V351" s="111"/>
      <c r="W351" s="111"/>
      <c r="X351" s="111"/>
      <c r="Y351" s="111"/>
      <c r="Z351" s="111"/>
      <c r="AA351" s="111"/>
      <c r="AB351" s="111"/>
    </row>
    <row r="352" spans="1:28" ht="15.75" customHeight="1">
      <c r="A352" s="111"/>
      <c r="B352" s="111"/>
      <c r="C352" s="111"/>
      <c r="D352" s="111"/>
      <c r="E352" s="111"/>
      <c r="F352" s="111"/>
      <c r="G352" s="111"/>
      <c r="H352" s="111"/>
      <c r="I352" s="111"/>
      <c r="J352" s="111"/>
      <c r="K352" s="111"/>
      <c r="L352" s="111"/>
      <c r="M352" s="111"/>
      <c r="N352" s="111"/>
      <c r="O352" s="111"/>
      <c r="P352" s="111"/>
      <c r="Q352" s="111"/>
      <c r="R352" s="111"/>
      <c r="S352" s="111"/>
      <c r="T352" s="111"/>
      <c r="U352" s="111"/>
      <c r="V352" s="111"/>
      <c r="W352" s="111"/>
      <c r="X352" s="111"/>
      <c r="Y352" s="111"/>
      <c r="Z352" s="111"/>
      <c r="AA352" s="111"/>
      <c r="AB352" s="111"/>
    </row>
    <row r="353" spans="1:28" ht="15.75" customHeight="1">
      <c r="A353" s="111"/>
      <c r="B353" s="111"/>
      <c r="C353" s="111"/>
      <c r="D353" s="111"/>
      <c r="E353" s="111"/>
      <c r="F353" s="111"/>
      <c r="G353" s="111"/>
      <c r="H353" s="111"/>
      <c r="I353" s="111"/>
      <c r="J353" s="111"/>
      <c r="K353" s="111"/>
      <c r="L353" s="111"/>
      <c r="M353" s="111"/>
      <c r="N353" s="111"/>
      <c r="O353" s="111"/>
      <c r="P353" s="111"/>
      <c r="Q353" s="111"/>
      <c r="R353" s="111"/>
      <c r="S353" s="111"/>
      <c r="T353" s="111"/>
      <c r="U353" s="111"/>
      <c r="V353" s="111"/>
      <c r="W353" s="111"/>
      <c r="X353" s="111"/>
      <c r="Y353" s="111"/>
      <c r="Z353" s="111"/>
      <c r="AA353" s="111"/>
      <c r="AB353" s="111"/>
    </row>
    <row r="354" spans="1:28" ht="15.75" customHeight="1">
      <c r="A354" s="111"/>
      <c r="B354" s="111"/>
      <c r="C354" s="111"/>
      <c r="D354" s="111"/>
      <c r="E354" s="111"/>
      <c r="F354" s="111"/>
      <c r="G354" s="111"/>
      <c r="H354" s="111"/>
      <c r="I354" s="111"/>
      <c r="J354" s="111"/>
      <c r="K354" s="111"/>
      <c r="L354" s="111"/>
      <c r="M354" s="111"/>
      <c r="N354" s="111"/>
      <c r="O354" s="111"/>
      <c r="P354" s="111"/>
      <c r="Q354" s="111"/>
      <c r="R354" s="111"/>
      <c r="S354" s="111"/>
      <c r="T354" s="111"/>
      <c r="U354" s="111"/>
      <c r="V354" s="111"/>
      <c r="W354" s="111"/>
      <c r="X354" s="111"/>
      <c r="Y354" s="111"/>
      <c r="Z354" s="111"/>
      <c r="AA354" s="111"/>
      <c r="AB354" s="111"/>
    </row>
    <row r="355" spans="1:28" ht="15.75" customHeight="1">
      <c r="A355" s="111"/>
      <c r="B355" s="111"/>
      <c r="C355" s="111"/>
      <c r="D355" s="111"/>
      <c r="E355" s="111"/>
      <c r="F355" s="111"/>
      <c r="G355" s="111"/>
      <c r="H355" s="111"/>
      <c r="I355" s="111"/>
      <c r="J355" s="111"/>
      <c r="K355" s="111"/>
      <c r="L355" s="111"/>
      <c r="M355" s="111"/>
      <c r="N355" s="111"/>
      <c r="O355" s="111"/>
      <c r="P355" s="111"/>
      <c r="Q355" s="111"/>
      <c r="R355" s="111"/>
      <c r="S355" s="111"/>
      <c r="T355" s="111"/>
      <c r="U355" s="111"/>
      <c r="V355" s="111"/>
      <c r="W355" s="111"/>
      <c r="X355" s="111"/>
      <c r="Y355" s="111"/>
      <c r="Z355" s="111"/>
      <c r="AA355" s="111"/>
      <c r="AB355" s="111"/>
    </row>
    <row r="356" spans="1:28" ht="15.75" customHeight="1">
      <c r="A356" s="111"/>
      <c r="B356" s="111"/>
      <c r="C356" s="111"/>
      <c r="D356" s="111"/>
      <c r="E356" s="111"/>
      <c r="F356" s="111"/>
      <c r="G356" s="111"/>
      <c r="H356" s="111"/>
      <c r="I356" s="111"/>
      <c r="J356" s="111"/>
      <c r="K356" s="111"/>
      <c r="L356" s="111"/>
      <c r="M356" s="111"/>
      <c r="N356" s="111"/>
      <c r="O356" s="111"/>
      <c r="P356" s="111"/>
      <c r="Q356" s="111"/>
      <c r="R356" s="111"/>
      <c r="S356" s="111"/>
      <c r="T356" s="111"/>
      <c r="U356" s="111"/>
      <c r="V356" s="111"/>
      <c r="W356" s="111"/>
      <c r="X356" s="111"/>
      <c r="Y356" s="111"/>
      <c r="Z356" s="111"/>
      <c r="AA356" s="111"/>
      <c r="AB356" s="111"/>
    </row>
    <row r="357" spans="1:28" ht="15.75" customHeight="1">
      <c r="A357" s="111"/>
      <c r="B357" s="111"/>
      <c r="C357" s="111"/>
      <c r="D357" s="111"/>
      <c r="E357" s="111"/>
      <c r="F357" s="111"/>
      <c r="G357" s="111"/>
      <c r="H357" s="111"/>
      <c r="I357" s="111"/>
      <c r="J357" s="111"/>
      <c r="K357" s="111"/>
      <c r="L357" s="111"/>
      <c r="M357" s="111"/>
      <c r="N357" s="111"/>
      <c r="O357" s="111"/>
      <c r="P357" s="111"/>
      <c r="Q357" s="111"/>
      <c r="R357" s="111"/>
      <c r="S357" s="111"/>
      <c r="T357" s="111"/>
      <c r="U357" s="111"/>
      <c r="V357" s="111"/>
      <c r="W357" s="111"/>
      <c r="X357" s="111"/>
      <c r="Y357" s="111"/>
      <c r="Z357" s="111"/>
      <c r="AA357" s="111"/>
      <c r="AB357" s="111"/>
    </row>
    <row r="358" spans="1:28" ht="15.75" customHeight="1">
      <c r="A358" s="111"/>
      <c r="B358" s="111"/>
      <c r="C358" s="111"/>
      <c r="D358" s="111"/>
      <c r="E358" s="111"/>
      <c r="F358" s="111"/>
      <c r="G358" s="111"/>
      <c r="H358" s="111"/>
      <c r="I358" s="111"/>
      <c r="J358" s="111"/>
      <c r="K358" s="111"/>
      <c r="L358" s="111"/>
      <c r="M358" s="111"/>
      <c r="N358" s="111"/>
      <c r="O358" s="111"/>
      <c r="P358" s="111"/>
      <c r="Q358" s="111"/>
      <c r="R358" s="111"/>
      <c r="S358" s="111"/>
      <c r="T358" s="111"/>
      <c r="U358" s="111"/>
      <c r="V358" s="111"/>
      <c r="W358" s="111"/>
      <c r="X358" s="111"/>
      <c r="Y358" s="111"/>
      <c r="Z358" s="111"/>
      <c r="AA358" s="111"/>
      <c r="AB358" s="111"/>
    </row>
    <row r="359" spans="1:28" ht="15.75" customHeight="1">
      <c r="A359" s="111"/>
      <c r="B359" s="111"/>
      <c r="C359" s="111"/>
      <c r="D359" s="111"/>
      <c r="E359" s="111"/>
      <c r="F359" s="111"/>
      <c r="G359" s="111"/>
      <c r="H359" s="111"/>
      <c r="I359" s="111"/>
      <c r="J359" s="111"/>
      <c r="K359" s="111"/>
      <c r="L359" s="111"/>
      <c r="M359" s="111"/>
      <c r="N359" s="111"/>
      <c r="O359" s="111"/>
      <c r="P359" s="111"/>
      <c r="Q359" s="111"/>
      <c r="R359" s="111"/>
      <c r="S359" s="111"/>
      <c r="T359" s="111"/>
      <c r="U359" s="111"/>
      <c r="V359" s="111"/>
      <c r="W359" s="111"/>
      <c r="X359" s="111"/>
      <c r="Y359" s="111"/>
      <c r="Z359" s="111"/>
      <c r="AA359" s="111"/>
      <c r="AB359" s="111"/>
    </row>
    <row r="360" spans="1:28" ht="15.75" customHeight="1">
      <c r="A360" s="111"/>
      <c r="B360" s="111"/>
      <c r="C360" s="111"/>
      <c r="D360" s="111"/>
      <c r="E360" s="111"/>
      <c r="F360" s="111"/>
      <c r="G360" s="111"/>
      <c r="H360" s="111"/>
      <c r="I360" s="111"/>
      <c r="J360" s="111"/>
      <c r="K360" s="111"/>
      <c r="L360" s="111"/>
      <c r="M360" s="111"/>
      <c r="N360" s="111"/>
      <c r="O360" s="111"/>
      <c r="P360" s="111"/>
      <c r="Q360" s="111"/>
      <c r="R360" s="111"/>
      <c r="S360" s="111"/>
      <c r="T360" s="111"/>
      <c r="U360" s="111"/>
      <c r="V360" s="111"/>
      <c r="W360" s="111"/>
      <c r="X360" s="111"/>
      <c r="Y360" s="111"/>
      <c r="Z360" s="111"/>
      <c r="AA360" s="111"/>
      <c r="AB360" s="111"/>
    </row>
    <row r="361" spans="1:28" ht="15.75" customHeight="1">
      <c r="A361" s="111"/>
      <c r="B361" s="111"/>
      <c r="C361" s="111"/>
      <c r="D361" s="111"/>
      <c r="E361" s="111"/>
      <c r="F361" s="111"/>
      <c r="G361" s="111"/>
      <c r="H361" s="111"/>
      <c r="I361" s="111"/>
      <c r="J361" s="111"/>
      <c r="K361" s="111"/>
      <c r="L361" s="111"/>
      <c r="M361" s="111"/>
      <c r="N361" s="111"/>
      <c r="O361" s="111"/>
      <c r="P361" s="111"/>
      <c r="Q361" s="111"/>
      <c r="R361" s="111"/>
      <c r="S361" s="111"/>
      <c r="T361" s="111"/>
      <c r="U361" s="111"/>
      <c r="V361" s="111"/>
      <c r="W361" s="111"/>
      <c r="X361" s="111"/>
      <c r="Y361" s="111"/>
      <c r="Z361" s="111"/>
      <c r="AA361" s="111"/>
      <c r="AB361" s="111"/>
    </row>
    <row r="362" spans="1:28" ht="15.75" customHeight="1">
      <c r="A362" s="111"/>
      <c r="B362" s="111"/>
      <c r="C362" s="111"/>
      <c r="D362" s="111"/>
      <c r="E362" s="111"/>
      <c r="F362" s="111"/>
      <c r="G362" s="111"/>
      <c r="H362" s="111"/>
      <c r="I362" s="111"/>
      <c r="J362" s="111"/>
      <c r="K362" s="111"/>
      <c r="L362" s="111"/>
      <c r="M362" s="111"/>
      <c r="N362" s="111"/>
      <c r="O362" s="111"/>
      <c r="P362" s="111"/>
      <c r="Q362" s="111"/>
      <c r="R362" s="111"/>
      <c r="S362" s="111"/>
      <c r="T362" s="111"/>
      <c r="U362" s="111"/>
      <c r="V362" s="111"/>
      <c r="W362" s="111"/>
      <c r="X362" s="111"/>
      <c r="Y362" s="111"/>
      <c r="Z362" s="111"/>
      <c r="AA362" s="111"/>
      <c r="AB362" s="111"/>
    </row>
    <row r="363" spans="1:28" ht="15.75" customHeight="1">
      <c r="A363" s="111"/>
      <c r="B363" s="111"/>
      <c r="C363" s="111"/>
      <c r="D363" s="111"/>
      <c r="E363" s="111"/>
      <c r="F363" s="111"/>
      <c r="G363" s="111"/>
      <c r="H363" s="111"/>
      <c r="I363" s="111"/>
      <c r="J363" s="111"/>
      <c r="K363" s="111"/>
      <c r="L363" s="111"/>
      <c r="M363" s="111"/>
      <c r="N363" s="111"/>
      <c r="O363" s="111"/>
      <c r="P363" s="111"/>
      <c r="Q363" s="111"/>
      <c r="R363" s="111"/>
      <c r="S363" s="111"/>
      <c r="T363" s="111"/>
      <c r="U363" s="111"/>
      <c r="V363" s="111"/>
      <c r="W363" s="111"/>
      <c r="X363" s="111"/>
      <c r="Y363" s="111"/>
      <c r="Z363" s="111"/>
      <c r="AA363" s="111"/>
      <c r="AB363" s="111"/>
    </row>
    <row r="364" spans="1:28" ht="15.75" customHeight="1">
      <c r="A364" s="111"/>
      <c r="B364" s="111"/>
      <c r="C364" s="111"/>
      <c r="D364" s="111"/>
      <c r="E364" s="111"/>
      <c r="F364" s="111"/>
      <c r="G364" s="111"/>
      <c r="H364" s="111"/>
      <c r="I364" s="111"/>
      <c r="J364" s="111"/>
      <c r="K364" s="111"/>
      <c r="L364" s="111"/>
      <c r="M364" s="111"/>
      <c r="N364" s="111"/>
      <c r="O364" s="111"/>
      <c r="P364" s="111"/>
      <c r="Q364" s="111"/>
      <c r="R364" s="111"/>
      <c r="S364" s="111"/>
      <c r="T364" s="111"/>
      <c r="U364" s="111"/>
      <c r="V364" s="111"/>
      <c r="W364" s="111"/>
      <c r="X364" s="111"/>
      <c r="Y364" s="111"/>
      <c r="Z364" s="111"/>
      <c r="AA364" s="111"/>
      <c r="AB364" s="111"/>
    </row>
    <row r="365" spans="1:28" ht="15.75" customHeight="1">
      <c r="A365" s="111"/>
      <c r="B365" s="111"/>
      <c r="C365" s="111"/>
      <c r="D365" s="111"/>
      <c r="E365" s="111"/>
      <c r="F365" s="111"/>
      <c r="G365" s="111"/>
      <c r="H365" s="111"/>
      <c r="I365" s="111"/>
      <c r="J365" s="111"/>
      <c r="K365" s="111"/>
      <c r="L365" s="111"/>
      <c r="M365" s="111"/>
      <c r="N365" s="111"/>
      <c r="O365" s="111"/>
      <c r="P365" s="111"/>
      <c r="Q365" s="111"/>
      <c r="R365" s="111"/>
      <c r="S365" s="111"/>
      <c r="T365" s="111"/>
      <c r="U365" s="111"/>
      <c r="V365" s="111"/>
      <c r="W365" s="111"/>
      <c r="X365" s="111"/>
      <c r="Y365" s="111"/>
      <c r="Z365" s="111"/>
      <c r="AA365" s="111"/>
      <c r="AB365" s="111"/>
    </row>
    <row r="366" spans="1:28" ht="15.75" customHeight="1">
      <c r="A366" s="111"/>
      <c r="B366" s="111"/>
      <c r="C366" s="111"/>
      <c r="D366" s="111"/>
      <c r="E366" s="111"/>
      <c r="F366" s="111"/>
      <c r="G366" s="111"/>
      <c r="H366" s="111"/>
      <c r="I366" s="111"/>
      <c r="J366" s="111"/>
      <c r="K366" s="111"/>
      <c r="L366" s="111"/>
      <c r="M366" s="111"/>
      <c r="N366" s="111"/>
      <c r="O366" s="111"/>
      <c r="P366" s="111"/>
      <c r="Q366" s="111"/>
      <c r="R366" s="111"/>
      <c r="S366" s="111"/>
      <c r="T366" s="111"/>
      <c r="U366" s="111"/>
      <c r="V366" s="111"/>
      <c r="W366" s="111"/>
      <c r="X366" s="111"/>
      <c r="Y366" s="111"/>
      <c r="Z366" s="111"/>
      <c r="AA366" s="111"/>
      <c r="AB366" s="111"/>
    </row>
    <row r="367" spans="1:28" ht="15.75" customHeight="1">
      <c r="A367" s="111"/>
      <c r="B367" s="111"/>
      <c r="C367" s="111"/>
      <c r="D367" s="111"/>
      <c r="E367" s="111"/>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row>
    <row r="368" spans="1:28" ht="15.75" customHeight="1">
      <c r="A368" s="111"/>
      <c r="B368" s="111"/>
      <c r="C368" s="111"/>
      <c r="D368" s="111"/>
      <c r="E368" s="11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row>
    <row r="369" spans="1:28" ht="15.75" customHeight="1">
      <c r="A369" s="111"/>
      <c r="B369" s="111"/>
      <c r="C369" s="111"/>
      <c r="D369" s="111"/>
      <c r="E369" s="111"/>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row>
    <row r="370" spans="1:28" ht="15.75" customHeight="1">
      <c r="A370" s="111"/>
      <c r="B370" s="111"/>
      <c r="C370" s="111"/>
      <c r="D370" s="111"/>
      <c r="E370" s="111"/>
      <c r="F370" s="111"/>
      <c r="G370" s="111"/>
      <c r="H370" s="111"/>
      <c r="I370" s="111"/>
      <c r="J370" s="111"/>
      <c r="K370" s="111"/>
      <c r="L370" s="111"/>
      <c r="M370" s="111"/>
      <c r="N370" s="111"/>
      <c r="O370" s="111"/>
      <c r="P370" s="111"/>
      <c r="Q370" s="111"/>
      <c r="R370" s="111"/>
      <c r="S370" s="111"/>
      <c r="T370" s="111"/>
      <c r="U370" s="111"/>
      <c r="V370" s="111"/>
      <c r="W370" s="111"/>
      <c r="X370" s="111"/>
      <c r="Y370" s="111"/>
      <c r="Z370" s="111"/>
      <c r="AA370" s="111"/>
      <c r="AB370" s="111"/>
    </row>
    <row r="371" spans="1:28" ht="15.75" customHeight="1">
      <c r="A371" s="111"/>
      <c r="B371" s="111"/>
      <c r="C371" s="111"/>
      <c r="D371" s="111"/>
      <c r="E371" s="111"/>
      <c r="F371" s="111"/>
      <c r="G371" s="111"/>
      <c r="H371" s="111"/>
      <c r="I371" s="111"/>
      <c r="J371" s="111"/>
      <c r="K371" s="111"/>
      <c r="L371" s="111"/>
      <c r="M371" s="111"/>
      <c r="N371" s="111"/>
      <c r="O371" s="111"/>
      <c r="P371" s="111"/>
      <c r="Q371" s="111"/>
      <c r="R371" s="111"/>
      <c r="S371" s="111"/>
      <c r="T371" s="111"/>
      <c r="U371" s="111"/>
      <c r="V371" s="111"/>
      <c r="W371" s="111"/>
      <c r="X371" s="111"/>
      <c r="Y371" s="111"/>
      <c r="Z371" s="111"/>
      <c r="AA371" s="111"/>
      <c r="AB371" s="111"/>
    </row>
    <row r="372" spans="1:28" ht="15.75" customHeight="1">
      <c r="A372" s="111"/>
      <c r="B372" s="111"/>
      <c r="C372" s="111"/>
      <c r="D372" s="111"/>
      <c r="E372" s="111"/>
      <c r="F372" s="111"/>
      <c r="G372" s="111"/>
      <c r="H372" s="111"/>
      <c r="I372" s="111"/>
      <c r="J372" s="111"/>
      <c r="K372" s="111"/>
      <c r="L372" s="111"/>
      <c r="M372" s="111"/>
      <c r="N372" s="111"/>
      <c r="O372" s="111"/>
      <c r="P372" s="111"/>
      <c r="Q372" s="111"/>
      <c r="R372" s="111"/>
      <c r="S372" s="111"/>
      <c r="T372" s="111"/>
      <c r="U372" s="111"/>
      <c r="V372" s="111"/>
      <c r="W372" s="111"/>
      <c r="X372" s="111"/>
      <c r="Y372" s="111"/>
      <c r="Z372" s="111"/>
      <c r="AA372" s="111"/>
      <c r="AB372" s="111"/>
    </row>
    <row r="373" spans="1:28" ht="15.75" customHeight="1">
      <c r="A373" s="111"/>
      <c r="B373" s="111"/>
      <c r="C373" s="111"/>
      <c r="D373" s="111"/>
      <c r="E373" s="111"/>
      <c r="F373" s="111"/>
      <c r="G373" s="111"/>
      <c r="H373" s="111"/>
      <c r="I373" s="111"/>
      <c r="J373" s="111"/>
      <c r="K373" s="111"/>
      <c r="L373" s="111"/>
      <c r="M373" s="111"/>
      <c r="N373" s="111"/>
      <c r="O373" s="111"/>
      <c r="P373" s="111"/>
      <c r="Q373" s="111"/>
      <c r="R373" s="111"/>
      <c r="S373" s="111"/>
      <c r="T373" s="111"/>
      <c r="U373" s="111"/>
      <c r="V373" s="111"/>
      <c r="W373" s="111"/>
      <c r="X373" s="111"/>
      <c r="Y373" s="111"/>
      <c r="Z373" s="111"/>
      <c r="AA373" s="111"/>
      <c r="AB373" s="111"/>
    </row>
    <row r="374" spans="1:28" ht="15.75" customHeight="1">
      <c r="A374" s="111"/>
      <c r="B374" s="111"/>
      <c r="C374" s="111"/>
      <c r="D374" s="111"/>
      <c r="E374" s="111"/>
      <c r="F374" s="111"/>
      <c r="G374" s="111"/>
      <c r="H374" s="111"/>
      <c r="I374" s="111"/>
      <c r="J374" s="111"/>
      <c r="K374" s="111"/>
      <c r="L374" s="111"/>
      <c r="M374" s="111"/>
      <c r="N374" s="111"/>
      <c r="O374" s="111"/>
      <c r="P374" s="111"/>
      <c r="Q374" s="111"/>
      <c r="R374" s="111"/>
      <c r="S374" s="111"/>
      <c r="T374" s="111"/>
      <c r="U374" s="111"/>
      <c r="V374" s="111"/>
      <c r="W374" s="111"/>
      <c r="X374" s="111"/>
      <c r="Y374" s="111"/>
      <c r="Z374" s="111"/>
      <c r="AA374" s="111"/>
      <c r="AB374" s="111"/>
    </row>
    <row r="375" spans="1:28" ht="15.75" customHeight="1">
      <c r="A375" s="111"/>
      <c r="B375" s="111"/>
      <c r="C375" s="111"/>
      <c r="D375" s="111"/>
      <c r="E375" s="111"/>
      <c r="F375" s="111"/>
      <c r="G375" s="111"/>
      <c r="H375" s="111"/>
      <c r="I375" s="111"/>
      <c r="J375" s="111"/>
      <c r="K375" s="111"/>
      <c r="L375" s="111"/>
      <c r="M375" s="111"/>
      <c r="N375" s="111"/>
      <c r="O375" s="111"/>
      <c r="P375" s="111"/>
      <c r="Q375" s="111"/>
      <c r="R375" s="111"/>
      <c r="S375" s="111"/>
      <c r="T375" s="111"/>
      <c r="U375" s="111"/>
      <c r="V375" s="111"/>
      <c r="W375" s="111"/>
      <c r="X375" s="111"/>
      <c r="Y375" s="111"/>
      <c r="Z375" s="111"/>
      <c r="AA375" s="111"/>
      <c r="AB375" s="111"/>
    </row>
    <row r="376" spans="1:28" ht="15.75" customHeight="1">
      <c r="A376" s="111"/>
      <c r="B376" s="111"/>
      <c r="C376" s="111"/>
      <c r="D376" s="111"/>
      <c r="E376" s="111"/>
      <c r="F376" s="111"/>
      <c r="G376" s="111"/>
      <c r="H376" s="111"/>
      <c r="I376" s="111"/>
      <c r="J376" s="111"/>
      <c r="K376" s="111"/>
      <c r="L376" s="111"/>
      <c r="M376" s="111"/>
      <c r="N376" s="111"/>
      <c r="O376" s="111"/>
      <c r="P376" s="111"/>
      <c r="Q376" s="111"/>
      <c r="R376" s="111"/>
      <c r="S376" s="111"/>
      <c r="T376" s="111"/>
      <c r="U376" s="111"/>
      <c r="V376" s="111"/>
      <c r="W376" s="111"/>
      <c r="X376" s="111"/>
      <c r="Y376" s="111"/>
      <c r="Z376" s="111"/>
      <c r="AA376" s="111"/>
      <c r="AB376" s="111"/>
    </row>
    <row r="377" spans="1:28" ht="15.75" customHeight="1">
      <c r="A377" s="111"/>
      <c r="B377" s="111"/>
      <c r="C377" s="111"/>
      <c r="D377" s="111"/>
      <c r="E377" s="111"/>
      <c r="F377" s="111"/>
      <c r="G377" s="111"/>
      <c r="H377" s="111"/>
      <c r="I377" s="111"/>
      <c r="J377" s="111"/>
      <c r="K377" s="111"/>
      <c r="L377" s="111"/>
      <c r="M377" s="111"/>
      <c r="N377" s="111"/>
      <c r="O377" s="111"/>
      <c r="P377" s="111"/>
      <c r="Q377" s="111"/>
      <c r="R377" s="111"/>
      <c r="S377" s="111"/>
      <c r="T377" s="111"/>
      <c r="U377" s="111"/>
      <c r="V377" s="111"/>
      <c r="W377" s="111"/>
      <c r="X377" s="111"/>
      <c r="Y377" s="111"/>
      <c r="Z377" s="111"/>
      <c r="AA377" s="111"/>
      <c r="AB377" s="111"/>
    </row>
    <row r="378" spans="1:28" ht="15.75" customHeight="1">
      <c r="A378" s="111"/>
      <c r="B378" s="111"/>
      <c r="C378" s="111"/>
      <c r="D378" s="111"/>
      <c r="E378" s="111"/>
      <c r="F378" s="111"/>
      <c r="G378" s="111"/>
      <c r="H378" s="111"/>
      <c r="I378" s="111"/>
      <c r="J378" s="111"/>
      <c r="K378" s="111"/>
      <c r="L378" s="111"/>
      <c r="M378" s="111"/>
      <c r="N378" s="111"/>
      <c r="O378" s="111"/>
      <c r="P378" s="111"/>
      <c r="Q378" s="111"/>
      <c r="R378" s="111"/>
      <c r="S378" s="111"/>
      <c r="T378" s="111"/>
      <c r="U378" s="111"/>
      <c r="V378" s="111"/>
      <c r="W378" s="111"/>
      <c r="X378" s="111"/>
      <c r="Y378" s="111"/>
      <c r="Z378" s="111"/>
      <c r="AA378" s="111"/>
      <c r="AB378" s="111"/>
    </row>
    <row r="379" spans="1:28" ht="15.75" customHeight="1">
      <c r="A379" s="111"/>
      <c r="B379" s="111"/>
      <c r="C379" s="111"/>
      <c r="D379" s="111"/>
      <c r="E379" s="111"/>
      <c r="F379" s="111"/>
      <c r="G379" s="111"/>
      <c r="H379" s="111"/>
      <c r="I379" s="111"/>
      <c r="J379" s="111"/>
      <c r="K379" s="111"/>
      <c r="L379" s="111"/>
      <c r="M379" s="111"/>
      <c r="N379" s="111"/>
      <c r="O379" s="111"/>
      <c r="P379" s="111"/>
      <c r="Q379" s="111"/>
      <c r="R379" s="111"/>
      <c r="S379" s="111"/>
      <c r="T379" s="111"/>
      <c r="U379" s="111"/>
      <c r="V379" s="111"/>
      <c r="W379" s="111"/>
      <c r="X379" s="111"/>
      <c r="Y379" s="111"/>
      <c r="Z379" s="111"/>
      <c r="AA379" s="111"/>
      <c r="AB379" s="111"/>
    </row>
    <row r="380" spans="1:28" ht="15.75" customHeight="1">
      <c r="A380" s="111"/>
      <c r="B380" s="111"/>
      <c r="C380" s="111"/>
      <c r="D380" s="111"/>
      <c r="E380" s="111"/>
      <c r="F380" s="111"/>
      <c r="G380" s="111"/>
      <c r="H380" s="111"/>
      <c r="I380" s="111"/>
      <c r="J380" s="111"/>
      <c r="K380" s="111"/>
      <c r="L380" s="111"/>
      <c r="M380" s="111"/>
      <c r="N380" s="111"/>
      <c r="O380" s="111"/>
      <c r="P380" s="111"/>
      <c r="Q380" s="111"/>
      <c r="R380" s="111"/>
      <c r="S380" s="111"/>
      <c r="T380" s="111"/>
      <c r="U380" s="111"/>
      <c r="V380" s="111"/>
      <c r="W380" s="111"/>
      <c r="X380" s="111"/>
      <c r="Y380" s="111"/>
      <c r="Z380" s="111"/>
      <c r="AA380" s="111"/>
      <c r="AB380" s="111"/>
    </row>
    <row r="381" spans="1:28" ht="15.75" customHeight="1">
      <c r="A381" s="111"/>
      <c r="B381" s="111"/>
      <c r="C381" s="111"/>
      <c r="D381" s="111"/>
      <c r="E381" s="111"/>
      <c r="F381" s="111"/>
      <c r="G381" s="111"/>
      <c r="H381" s="111"/>
      <c r="I381" s="111"/>
      <c r="J381" s="111"/>
      <c r="K381" s="111"/>
      <c r="L381" s="111"/>
      <c r="M381" s="111"/>
      <c r="N381" s="111"/>
      <c r="O381" s="111"/>
      <c r="P381" s="111"/>
      <c r="Q381" s="111"/>
      <c r="R381" s="111"/>
      <c r="S381" s="111"/>
      <c r="T381" s="111"/>
      <c r="U381" s="111"/>
      <c r="V381" s="111"/>
      <c r="W381" s="111"/>
      <c r="X381" s="111"/>
      <c r="Y381" s="111"/>
      <c r="Z381" s="111"/>
      <c r="AA381" s="111"/>
      <c r="AB381" s="111"/>
    </row>
    <row r="382" spans="1:28" ht="15.75" customHeight="1">
      <c r="A382" s="111"/>
      <c r="B382" s="111"/>
      <c r="C382" s="111"/>
      <c r="D382" s="111"/>
      <c r="E382" s="111"/>
      <c r="F382" s="111"/>
      <c r="G382" s="111"/>
      <c r="H382" s="111"/>
      <c r="I382" s="111"/>
      <c r="J382" s="111"/>
      <c r="K382" s="111"/>
      <c r="L382" s="111"/>
      <c r="M382" s="111"/>
      <c r="N382" s="111"/>
      <c r="O382" s="111"/>
      <c r="P382" s="111"/>
      <c r="Q382" s="111"/>
      <c r="R382" s="111"/>
      <c r="S382" s="111"/>
      <c r="T382" s="111"/>
      <c r="U382" s="111"/>
      <c r="V382" s="111"/>
      <c r="W382" s="111"/>
      <c r="X382" s="111"/>
      <c r="Y382" s="111"/>
      <c r="Z382" s="111"/>
      <c r="AA382" s="111"/>
      <c r="AB382" s="111"/>
    </row>
    <row r="383" spans="1:28" ht="15.75" customHeight="1">
      <c r="A383" s="111"/>
      <c r="B383" s="111"/>
      <c r="C383" s="111"/>
      <c r="D383" s="111"/>
      <c r="E383" s="111"/>
      <c r="F383" s="111"/>
      <c r="G383" s="111"/>
      <c r="H383" s="111"/>
      <c r="I383" s="111"/>
      <c r="J383" s="111"/>
      <c r="K383" s="111"/>
      <c r="L383" s="111"/>
      <c r="M383" s="111"/>
      <c r="N383" s="111"/>
      <c r="O383" s="111"/>
      <c r="P383" s="111"/>
      <c r="Q383" s="111"/>
      <c r="R383" s="111"/>
      <c r="S383" s="111"/>
      <c r="T383" s="111"/>
      <c r="U383" s="111"/>
      <c r="V383" s="111"/>
      <c r="W383" s="111"/>
      <c r="X383" s="111"/>
      <c r="Y383" s="111"/>
      <c r="Z383" s="111"/>
      <c r="AA383" s="111"/>
      <c r="AB383" s="111"/>
    </row>
    <row r="384" spans="1:28" ht="15.75" customHeight="1">
      <c r="A384" s="111"/>
      <c r="B384" s="111"/>
      <c r="C384" s="111"/>
      <c r="D384" s="111"/>
      <c r="E384" s="111"/>
      <c r="F384" s="111"/>
      <c r="G384" s="111"/>
      <c r="H384" s="111"/>
      <c r="I384" s="111"/>
      <c r="J384" s="111"/>
      <c r="K384" s="111"/>
      <c r="L384" s="111"/>
      <c r="M384" s="111"/>
      <c r="N384" s="111"/>
      <c r="O384" s="111"/>
      <c r="P384" s="111"/>
      <c r="Q384" s="111"/>
      <c r="R384" s="111"/>
      <c r="S384" s="111"/>
      <c r="T384" s="111"/>
      <c r="U384" s="111"/>
      <c r="V384" s="111"/>
      <c r="W384" s="111"/>
      <c r="X384" s="111"/>
      <c r="Y384" s="111"/>
      <c r="Z384" s="111"/>
      <c r="AA384" s="111"/>
      <c r="AB384" s="111"/>
    </row>
    <row r="385" spans="1:28" ht="15.75" customHeight="1">
      <c r="A385" s="111"/>
      <c r="B385" s="111"/>
      <c r="C385" s="111"/>
      <c r="D385" s="111"/>
      <c r="E385" s="111"/>
      <c r="F385" s="111"/>
      <c r="G385" s="111"/>
      <c r="H385" s="111"/>
      <c r="I385" s="111"/>
      <c r="J385" s="111"/>
      <c r="K385" s="111"/>
      <c r="L385" s="111"/>
      <c r="M385" s="111"/>
      <c r="N385" s="111"/>
      <c r="O385" s="111"/>
      <c r="P385" s="111"/>
      <c r="Q385" s="111"/>
      <c r="R385" s="111"/>
      <c r="S385" s="111"/>
      <c r="T385" s="111"/>
      <c r="U385" s="111"/>
      <c r="V385" s="111"/>
      <c r="W385" s="111"/>
      <c r="X385" s="111"/>
      <c r="Y385" s="111"/>
      <c r="Z385" s="111"/>
      <c r="AA385" s="111"/>
      <c r="AB385" s="111"/>
    </row>
    <row r="386" spans="1:28" ht="15.75" customHeight="1">
      <c r="A386" s="111"/>
      <c r="B386" s="111"/>
      <c r="C386" s="111"/>
      <c r="D386" s="111"/>
      <c r="E386" s="111"/>
      <c r="F386" s="111"/>
      <c r="G386" s="111"/>
      <c r="H386" s="111"/>
      <c r="I386" s="111"/>
      <c r="J386" s="111"/>
      <c r="K386" s="111"/>
      <c r="L386" s="111"/>
      <c r="M386" s="111"/>
      <c r="N386" s="111"/>
      <c r="O386" s="111"/>
      <c r="P386" s="111"/>
      <c r="Q386" s="111"/>
      <c r="R386" s="111"/>
      <c r="S386" s="111"/>
      <c r="T386" s="111"/>
      <c r="U386" s="111"/>
      <c r="V386" s="111"/>
      <c r="W386" s="111"/>
      <c r="X386" s="111"/>
      <c r="Y386" s="111"/>
      <c r="Z386" s="111"/>
      <c r="AA386" s="111"/>
      <c r="AB386" s="111"/>
    </row>
    <row r="387" spans="1:28" ht="15.75" customHeight="1">
      <c r="A387" s="111"/>
      <c r="B387" s="111"/>
      <c r="C387" s="111"/>
      <c r="D387" s="111"/>
      <c r="E387" s="111"/>
      <c r="F387" s="111"/>
      <c r="G387" s="111"/>
      <c r="H387" s="111"/>
      <c r="I387" s="111"/>
      <c r="J387" s="111"/>
      <c r="K387" s="111"/>
      <c r="L387" s="111"/>
      <c r="M387" s="111"/>
      <c r="N387" s="111"/>
      <c r="O387" s="111"/>
      <c r="P387" s="111"/>
      <c r="Q387" s="111"/>
      <c r="R387" s="111"/>
      <c r="S387" s="111"/>
      <c r="T387" s="111"/>
      <c r="U387" s="111"/>
      <c r="V387" s="111"/>
      <c r="W387" s="111"/>
      <c r="X387" s="111"/>
      <c r="Y387" s="111"/>
      <c r="Z387" s="111"/>
      <c r="AA387" s="111"/>
      <c r="AB387" s="111"/>
    </row>
    <row r="388" spans="1:28" ht="15.75" customHeight="1">
      <c r="A388" s="111"/>
      <c r="B388" s="111"/>
      <c r="C388" s="111"/>
      <c r="D388" s="111"/>
      <c r="E388" s="111"/>
      <c r="F388" s="111"/>
      <c r="G388" s="111"/>
      <c r="H388" s="111"/>
      <c r="I388" s="111"/>
      <c r="J388" s="111"/>
      <c r="K388" s="111"/>
      <c r="L388" s="111"/>
      <c r="M388" s="111"/>
      <c r="N388" s="111"/>
      <c r="O388" s="111"/>
      <c r="P388" s="111"/>
      <c r="Q388" s="111"/>
      <c r="R388" s="111"/>
      <c r="S388" s="111"/>
      <c r="T388" s="111"/>
      <c r="U388" s="111"/>
      <c r="V388" s="111"/>
      <c r="W388" s="111"/>
      <c r="X388" s="111"/>
      <c r="Y388" s="111"/>
      <c r="Z388" s="111"/>
      <c r="AA388" s="111"/>
      <c r="AB388" s="111"/>
    </row>
    <row r="389" spans="1:28" ht="15.75" customHeight="1">
      <c r="A389" s="111"/>
      <c r="B389" s="111"/>
      <c r="C389" s="111"/>
      <c r="D389" s="111"/>
      <c r="E389" s="111"/>
      <c r="F389" s="111"/>
      <c r="G389" s="111"/>
      <c r="H389" s="111"/>
      <c r="I389" s="111"/>
      <c r="J389" s="111"/>
      <c r="K389" s="111"/>
      <c r="L389" s="111"/>
      <c r="M389" s="111"/>
      <c r="N389" s="111"/>
      <c r="O389" s="111"/>
      <c r="P389" s="111"/>
      <c r="Q389" s="111"/>
      <c r="R389" s="111"/>
      <c r="S389" s="111"/>
      <c r="T389" s="111"/>
      <c r="U389" s="111"/>
      <c r="V389" s="111"/>
      <c r="W389" s="111"/>
      <c r="X389" s="111"/>
      <c r="Y389" s="111"/>
      <c r="Z389" s="111"/>
      <c r="AA389" s="111"/>
      <c r="AB389" s="111"/>
    </row>
    <row r="390" spans="1:28" ht="15.75" customHeight="1">
      <c r="A390" s="111"/>
      <c r="B390" s="111"/>
      <c r="C390" s="111"/>
      <c r="D390" s="111"/>
      <c r="E390" s="111"/>
      <c r="F390" s="111"/>
      <c r="G390" s="111"/>
      <c r="H390" s="111"/>
      <c r="I390" s="111"/>
      <c r="J390" s="111"/>
      <c r="K390" s="111"/>
      <c r="L390" s="111"/>
      <c r="M390" s="111"/>
      <c r="N390" s="111"/>
      <c r="O390" s="111"/>
      <c r="P390" s="111"/>
      <c r="Q390" s="111"/>
      <c r="R390" s="111"/>
      <c r="S390" s="111"/>
      <c r="T390" s="111"/>
      <c r="U390" s="111"/>
      <c r="V390" s="111"/>
      <c r="W390" s="111"/>
      <c r="X390" s="111"/>
      <c r="Y390" s="111"/>
      <c r="Z390" s="111"/>
      <c r="AA390" s="111"/>
      <c r="AB390" s="111"/>
    </row>
    <row r="391" spans="1:28" ht="15.75" customHeight="1">
      <c r="A391" s="111"/>
      <c r="B391" s="111"/>
      <c r="C391" s="111"/>
      <c r="D391" s="111"/>
      <c r="E391" s="111"/>
      <c r="F391" s="111"/>
      <c r="G391" s="111"/>
      <c r="H391" s="111"/>
      <c r="I391" s="111"/>
      <c r="J391" s="111"/>
      <c r="K391" s="111"/>
      <c r="L391" s="111"/>
      <c r="M391" s="111"/>
      <c r="N391" s="111"/>
      <c r="O391" s="111"/>
      <c r="P391" s="111"/>
      <c r="Q391" s="111"/>
      <c r="R391" s="111"/>
      <c r="S391" s="111"/>
      <c r="T391" s="111"/>
      <c r="U391" s="111"/>
      <c r="V391" s="111"/>
      <c r="W391" s="111"/>
      <c r="X391" s="111"/>
      <c r="Y391" s="111"/>
      <c r="Z391" s="111"/>
      <c r="AA391" s="111"/>
      <c r="AB391" s="111"/>
    </row>
    <row r="392" spans="1:28" ht="15.75" customHeight="1">
      <c r="A392" s="111"/>
      <c r="B392" s="111"/>
      <c r="C392" s="111"/>
      <c r="D392" s="111"/>
      <c r="E392" s="111"/>
      <c r="F392" s="111"/>
      <c r="G392" s="111"/>
      <c r="H392" s="111"/>
      <c r="I392" s="111"/>
      <c r="J392" s="111"/>
      <c r="K392" s="111"/>
      <c r="L392" s="111"/>
      <c r="M392" s="111"/>
      <c r="N392" s="111"/>
      <c r="O392" s="111"/>
      <c r="P392" s="111"/>
      <c r="Q392" s="111"/>
      <c r="R392" s="111"/>
      <c r="S392" s="111"/>
      <c r="T392" s="111"/>
      <c r="U392" s="111"/>
      <c r="V392" s="111"/>
      <c r="W392" s="111"/>
      <c r="X392" s="111"/>
      <c r="Y392" s="111"/>
      <c r="Z392" s="111"/>
      <c r="AA392" s="111"/>
      <c r="AB392" s="111"/>
    </row>
    <row r="393" spans="1:28" ht="15.75" customHeight="1">
      <c r="A393" s="111"/>
      <c r="B393" s="111"/>
      <c r="C393" s="111"/>
      <c r="D393" s="111"/>
      <c r="E393" s="111"/>
      <c r="F393" s="111"/>
      <c r="G393" s="111"/>
      <c r="H393" s="111"/>
      <c r="I393" s="111"/>
      <c r="J393" s="111"/>
      <c r="K393" s="111"/>
      <c r="L393" s="111"/>
      <c r="M393" s="111"/>
      <c r="N393" s="111"/>
      <c r="O393" s="111"/>
      <c r="P393" s="111"/>
      <c r="Q393" s="111"/>
      <c r="R393" s="111"/>
      <c r="S393" s="111"/>
      <c r="T393" s="111"/>
      <c r="U393" s="111"/>
      <c r="V393" s="111"/>
      <c r="W393" s="111"/>
      <c r="X393" s="111"/>
      <c r="Y393" s="111"/>
      <c r="Z393" s="111"/>
      <c r="AA393" s="111"/>
      <c r="AB393" s="111"/>
    </row>
    <row r="394" spans="1:28" ht="15.75" customHeight="1">
      <c r="A394" s="111"/>
      <c r="B394" s="111"/>
      <c r="C394" s="111"/>
      <c r="D394" s="111"/>
      <c r="E394" s="111"/>
      <c r="F394" s="111"/>
      <c r="G394" s="111"/>
      <c r="H394" s="111"/>
      <c r="I394" s="111"/>
      <c r="J394" s="111"/>
      <c r="K394" s="111"/>
      <c r="L394" s="111"/>
      <c r="M394" s="111"/>
      <c r="N394" s="111"/>
      <c r="O394" s="111"/>
      <c r="P394" s="111"/>
      <c r="Q394" s="111"/>
      <c r="R394" s="111"/>
      <c r="S394" s="111"/>
      <c r="T394" s="111"/>
      <c r="U394" s="111"/>
      <c r="V394" s="111"/>
      <c r="W394" s="111"/>
      <c r="X394" s="111"/>
      <c r="Y394" s="111"/>
      <c r="Z394" s="111"/>
      <c r="AA394" s="111"/>
      <c r="AB394" s="111"/>
    </row>
    <row r="395" spans="1:28" ht="15.75" customHeight="1">
      <c r="A395" s="111"/>
      <c r="B395" s="111"/>
      <c r="C395" s="111"/>
      <c r="D395" s="111"/>
      <c r="E395" s="111"/>
      <c r="F395" s="111"/>
      <c r="G395" s="111"/>
      <c r="H395" s="111"/>
      <c r="I395" s="111"/>
      <c r="J395" s="111"/>
      <c r="K395" s="111"/>
      <c r="L395" s="111"/>
      <c r="M395" s="111"/>
      <c r="N395" s="111"/>
      <c r="O395" s="111"/>
      <c r="P395" s="111"/>
      <c r="Q395" s="111"/>
      <c r="R395" s="111"/>
      <c r="S395" s="111"/>
      <c r="T395" s="111"/>
      <c r="U395" s="111"/>
      <c r="V395" s="111"/>
      <c r="W395" s="111"/>
      <c r="X395" s="111"/>
      <c r="Y395" s="111"/>
      <c r="Z395" s="111"/>
      <c r="AA395" s="111"/>
      <c r="AB395" s="111"/>
    </row>
    <row r="396" spans="1:28" ht="15.75" customHeight="1">
      <c r="A396" s="111"/>
      <c r="B396" s="111"/>
      <c r="C396" s="111"/>
      <c r="D396" s="111"/>
      <c r="E396" s="111"/>
      <c r="F396" s="111"/>
      <c r="G396" s="111"/>
      <c r="H396" s="111"/>
      <c r="I396" s="111"/>
      <c r="J396" s="111"/>
      <c r="K396" s="111"/>
      <c r="L396" s="111"/>
      <c r="M396" s="111"/>
      <c r="N396" s="111"/>
      <c r="O396" s="111"/>
      <c r="P396" s="111"/>
      <c r="Q396" s="111"/>
      <c r="R396" s="111"/>
      <c r="S396" s="111"/>
      <c r="T396" s="111"/>
      <c r="U396" s="111"/>
      <c r="V396" s="111"/>
      <c r="W396" s="111"/>
      <c r="X396" s="111"/>
      <c r="Y396" s="111"/>
      <c r="Z396" s="111"/>
      <c r="AA396" s="111"/>
      <c r="AB396" s="111"/>
    </row>
    <row r="397" spans="1:28" ht="15.75" customHeight="1">
      <c r="A397" s="111"/>
      <c r="B397" s="111"/>
      <c r="C397" s="111"/>
      <c r="D397" s="111"/>
      <c r="E397" s="111"/>
      <c r="F397" s="111"/>
      <c r="G397" s="111"/>
      <c r="H397" s="111"/>
      <c r="I397" s="111"/>
      <c r="J397" s="111"/>
      <c r="K397" s="111"/>
      <c r="L397" s="111"/>
      <c r="M397" s="111"/>
      <c r="N397" s="111"/>
      <c r="O397" s="111"/>
      <c r="P397" s="111"/>
      <c r="Q397" s="111"/>
      <c r="R397" s="111"/>
      <c r="S397" s="111"/>
      <c r="T397" s="111"/>
      <c r="U397" s="111"/>
      <c r="V397" s="111"/>
      <c r="W397" s="111"/>
      <c r="X397" s="111"/>
      <c r="Y397" s="111"/>
      <c r="Z397" s="111"/>
      <c r="AA397" s="111"/>
      <c r="AB397" s="111"/>
    </row>
    <row r="398" spans="1:28" ht="15.75" customHeight="1">
      <c r="A398" s="111"/>
      <c r="B398" s="111"/>
      <c r="C398" s="111"/>
      <c r="D398" s="111"/>
      <c r="E398" s="111"/>
      <c r="F398" s="111"/>
      <c r="G398" s="111"/>
      <c r="H398" s="111"/>
      <c r="I398" s="111"/>
      <c r="J398" s="111"/>
      <c r="K398" s="111"/>
      <c r="L398" s="111"/>
      <c r="M398" s="111"/>
      <c r="N398" s="111"/>
      <c r="O398" s="111"/>
      <c r="P398" s="111"/>
      <c r="Q398" s="111"/>
      <c r="R398" s="111"/>
      <c r="S398" s="111"/>
      <c r="T398" s="111"/>
      <c r="U398" s="111"/>
      <c r="V398" s="111"/>
      <c r="W398" s="111"/>
      <c r="X398" s="111"/>
      <c r="Y398" s="111"/>
      <c r="Z398" s="111"/>
      <c r="AA398" s="111"/>
      <c r="AB398" s="111"/>
    </row>
    <row r="399" spans="1:28" ht="15.75" customHeight="1">
      <c r="A399" s="111"/>
      <c r="B399" s="111"/>
      <c r="C399" s="111"/>
      <c r="D399" s="111"/>
      <c r="E399" s="111"/>
      <c r="F399" s="111"/>
      <c r="G399" s="111"/>
      <c r="H399" s="111"/>
      <c r="I399" s="111"/>
      <c r="J399" s="111"/>
      <c r="K399" s="111"/>
      <c r="L399" s="111"/>
      <c r="M399" s="111"/>
      <c r="N399" s="111"/>
      <c r="O399" s="111"/>
      <c r="P399" s="111"/>
      <c r="Q399" s="111"/>
      <c r="R399" s="111"/>
      <c r="S399" s="111"/>
      <c r="T399" s="111"/>
      <c r="U399" s="111"/>
      <c r="V399" s="111"/>
      <c r="W399" s="111"/>
      <c r="X399" s="111"/>
      <c r="Y399" s="111"/>
      <c r="Z399" s="111"/>
      <c r="AA399" s="111"/>
      <c r="AB399" s="111"/>
    </row>
    <row r="400" spans="1:28" ht="15.75" customHeight="1">
      <c r="A400" s="111"/>
      <c r="B400" s="111"/>
      <c r="C400" s="111"/>
      <c r="D400" s="111"/>
      <c r="E400" s="111"/>
      <c r="F400" s="111"/>
      <c r="G400" s="111"/>
      <c r="H400" s="111"/>
      <c r="I400" s="111"/>
      <c r="J400" s="111"/>
      <c r="K400" s="111"/>
      <c r="L400" s="111"/>
      <c r="M400" s="111"/>
      <c r="N400" s="111"/>
      <c r="O400" s="111"/>
      <c r="P400" s="111"/>
      <c r="Q400" s="111"/>
      <c r="R400" s="111"/>
      <c r="S400" s="111"/>
      <c r="T400" s="111"/>
      <c r="U400" s="111"/>
      <c r="V400" s="111"/>
      <c r="W400" s="111"/>
      <c r="X400" s="111"/>
      <c r="Y400" s="111"/>
      <c r="Z400" s="111"/>
      <c r="AA400" s="111"/>
      <c r="AB400" s="111"/>
    </row>
    <row r="401" spans="1:28" ht="15.75" customHeight="1">
      <c r="A401" s="111"/>
      <c r="B401" s="111"/>
      <c r="C401" s="111"/>
      <c r="D401" s="111"/>
      <c r="E401" s="111"/>
      <c r="F401" s="111"/>
      <c r="G401" s="111"/>
      <c r="H401" s="111"/>
      <c r="I401" s="111"/>
      <c r="J401" s="111"/>
      <c r="K401" s="111"/>
      <c r="L401" s="111"/>
      <c r="M401" s="111"/>
      <c r="N401" s="111"/>
      <c r="O401" s="111"/>
      <c r="P401" s="111"/>
      <c r="Q401" s="111"/>
      <c r="R401" s="111"/>
      <c r="S401" s="111"/>
      <c r="T401" s="111"/>
      <c r="U401" s="111"/>
      <c r="V401" s="111"/>
      <c r="W401" s="111"/>
      <c r="X401" s="111"/>
      <c r="Y401" s="111"/>
      <c r="Z401" s="111"/>
      <c r="AA401" s="111"/>
      <c r="AB401" s="111"/>
    </row>
    <row r="402" spans="1:28" ht="15.75" customHeight="1">
      <c r="A402" s="111"/>
      <c r="B402" s="111"/>
      <c r="C402" s="111"/>
      <c r="D402" s="111"/>
      <c r="E402" s="111"/>
      <c r="F402" s="111"/>
      <c r="G402" s="111"/>
      <c r="H402" s="111"/>
      <c r="I402" s="111"/>
      <c r="J402" s="111"/>
      <c r="K402" s="111"/>
      <c r="L402" s="111"/>
      <c r="M402" s="111"/>
      <c r="N402" s="111"/>
      <c r="O402" s="111"/>
      <c r="P402" s="111"/>
      <c r="Q402" s="111"/>
      <c r="R402" s="111"/>
      <c r="S402" s="111"/>
      <c r="T402" s="111"/>
      <c r="U402" s="111"/>
      <c r="V402" s="111"/>
      <c r="W402" s="111"/>
      <c r="X402" s="111"/>
      <c r="Y402" s="111"/>
      <c r="Z402" s="111"/>
      <c r="AA402" s="111"/>
      <c r="AB402" s="111"/>
    </row>
    <row r="403" spans="1:28" ht="15.75" customHeight="1">
      <c r="A403" s="111"/>
      <c r="B403" s="111"/>
      <c r="C403" s="111"/>
      <c r="D403" s="111"/>
      <c r="E403" s="111"/>
      <c r="F403" s="111"/>
      <c r="G403" s="111"/>
      <c r="H403" s="111"/>
      <c r="I403" s="111"/>
      <c r="J403" s="111"/>
      <c r="K403" s="111"/>
      <c r="L403" s="111"/>
      <c r="M403" s="111"/>
      <c r="N403" s="111"/>
      <c r="O403" s="111"/>
      <c r="P403" s="111"/>
      <c r="Q403" s="111"/>
      <c r="R403" s="111"/>
      <c r="S403" s="111"/>
      <c r="T403" s="111"/>
      <c r="U403" s="111"/>
      <c r="V403" s="111"/>
      <c r="W403" s="111"/>
      <c r="X403" s="111"/>
      <c r="Y403" s="111"/>
      <c r="Z403" s="111"/>
      <c r="AA403" s="111"/>
      <c r="AB403" s="111"/>
    </row>
    <row r="404" spans="1:28" ht="15.75" customHeight="1">
      <c r="A404" s="111"/>
      <c r="B404" s="111"/>
      <c r="C404" s="111"/>
      <c r="D404" s="111"/>
      <c r="E404" s="111"/>
      <c r="F404" s="111"/>
      <c r="G404" s="111"/>
      <c r="H404" s="111"/>
      <c r="I404" s="111"/>
      <c r="J404" s="111"/>
      <c r="K404" s="111"/>
      <c r="L404" s="111"/>
      <c r="M404" s="111"/>
      <c r="N404" s="111"/>
      <c r="O404" s="111"/>
      <c r="P404" s="111"/>
      <c r="Q404" s="111"/>
      <c r="R404" s="111"/>
      <c r="S404" s="111"/>
      <c r="T404" s="111"/>
      <c r="U404" s="111"/>
      <c r="V404" s="111"/>
      <c r="W404" s="111"/>
      <c r="X404" s="111"/>
      <c r="Y404" s="111"/>
      <c r="Z404" s="111"/>
      <c r="AA404" s="111"/>
      <c r="AB404" s="111"/>
    </row>
    <row r="405" spans="1:28" ht="15.75" customHeight="1">
      <c r="A405" s="111"/>
      <c r="B405" s="111"/>
      <c r="C405" s="111"/>
      <c r="D405" s="111"/>
      <c r="E405" s="111"/>
      <c r="F405" s="111"/>
      <c r="G405" s="111"/>
      <c r="H405" s="111"/>
      <c r="I405" s="111"/>
      <c r="J405" s="111"/>
      <c r="K405" s="111"/>
      <c r="L405" s="111"/>
      <c r="M405" s="111"/>
      <c r="N405" s="111"/>
      <c r="O405" s="111"/>
      <c r="P405" s="111"/>
      <c r="Q405" s="111"/>
      <c r="R405" s="111"/>
      <c r="S405" s="111"/>
      <c r="T405" s="111"/>
      <c r="U405" s="111"/>
      <c r="V405" s="111"/>
      <c r="W405" s="111"/>
      <c r="X405" s="111"/>
      <c r="Y405" s="111"/>
      <c r="Z405" s="111"/>
      <c r="AA405" s="111"/>
      <c r="AB405" s="111"/>
    </row>
    <row r="406" spans="1:28" ht="15.75" customHeight="1">
      <c r="A406" s="111"/>
      <c r="B406" s="111"/>
      <c r="C406" s="111"/>
      <c r="D406" s="111"/>
      <c r="E406" s="111"/>
      <c r="F406" s="111"/>
      <c r="G406" s="111"/>
      <c r="H406" s="111"/>
      <c r="I406" s="111"/>
      <c r="J406" s="111"/>
      <c r="K406" s="111"/>
      <c r="L406" s="111"/>
      <c r="M406" s="111"/>
      <c r="N406" s="111"/>
      <c r="O406" s="111"/>
      <c r="P406" s="111"/>
      <c r="Q406" s="111"/>
      <c r="R406" s="111"/>
      <c r="S406" s="111"/>
      <c r="T406" s="111"/>
      <c r="U406" s="111"/>
      <c r="V406" s="111"/>
      <c r="W406" s="111"/>
      <c r="X406" s="111"/>
      <c r="Y406" s="111"/>
      <c r="Z406" s="111"/>
      <c r="AA406" s="111"/>
      <c r="AB406" s="111"/>
    </row>
    <row r="407" spans="1:28" ht="15.75" customHeight="1">
      <c r="A407" s="111"/>
      <c r="B407" s="111"/>
      <c r="C407" s="111"/>
      <c r="D407" s="111"/>
      <c r="E407" s="111"/>
      <c r="F407" s="111"/>
      <c r="G407" s="111"/>
      <c r="H407" s="111"/>
      <c r="I407" s="111"/>
      <c r="J407" s="111"/>
      <c r="K407" s="111"/>
      <c r="L407" s="111"/>
      <c r="M407" s="111"/>
      <c r="N407" s="111"/>
      <c r="O407" s="111"/>
      <c r="P407" s="111"/>
      <c r="Q407" s="111"/>
      <c r="R407" s="111"/>
      <c r="S407" s="111"/>
      <c r="T407" s="111"/>
      <c r="U407" s="111"/>
      <c r="V407" s="111"/>
      <c r="W407" s="111"/>
      <c r="X407" s="111"/>
      <c r="Y407" s="111"/>
      <c r="Z407" s="111"/>
      <c r="AA407" s="111"/>
      <c r="AB407" s="111"/>
    </row>
    <row r="408" spans="1:28" ht="15.75" customHeight="1">
      <c r="A408" s="111"/>
      <c r="B408" s="111"/>
      <c r="C408" s="111"/>
      <c r="D408" s="111"/>
      <c r="E408" s="111"/>
      <c r="F408" s="111"/>
      <c r="G408" s="111"/>
      <c r="H408" s="111"/>
      <c r="I408" s="111"/>
      <c r="J408" s="111"/>
      <c r="K408" s="111"/>
      <c r="L408" s="111"/>
      <c r="M408" s="111"/>
      <c r="N408" s="111"/>
      <c r="O408" s="111"/>
      <c r="P408" s="111"/>
      <c r="Q408" s="111"/>
      <c r="R408" s="111"/>
      <c r="S408" s="111"/>
      <c r="T408" s="111"/>
      <c r="U408" s="111"/>
      <c r="V408" s="111"/>
      <c r="W408" s="111"/>
      <c r="X408" s="111"/>
      <c r="Y408" s="111"/>
      <c r="Z408" s="111"/>
      <c r="AA408" s="111"/>
      <c r="AB408" s="111"/>
    </row>
    <row r="409" spans="1:28" ht="15.75" customHeight="1">
      <c r="A409" s="111"/>
      <c r="B409" s="111"/>
      <c r="C409" s="111"/>
      <c r="D409" s="111"/>
      <c r="E409" s="111"/>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row>
    <row r="410" spans="1:28" ht="15.75" customHeight="1">
      <c r="A410" s="111"/>
      <c r="B410" s="111"/>
      <c r="C410" s="111"/>
      <c r="D410" s="111"/>
      <c r="E410" s="111"/>
      <c r="F410" s="111"/>
      <c r="G410" s="111"/>
      <c r="H410" s="111"/>
      <c r="I410" s="111"/>
      <c r="J410" s="111"/>
      <c r="K410" s="111"/>
      <c r="L410" s="111"/>
      <c r="M410" s="111"/>
      <c r="N410" s="111"/>
      <c r="O410" s="111"/>
      <c r="P410" s="111"/>
      <c r="Q410" s="111"/>
      <c r="R410" s="111"/>
      <c r="S410" s="111"/>
      <c r="T410" s="111"/>
      <c r="U410" s="111"/>
      <c r="V410" s="111"/>
      <c r="W410" s="111"/>
      <c r="X410" s="111"/>
      <c r="Y410" s="111"/>
      <c r="Z410" s="111"/>
      <c r="AA410" s="111"/>
      <c r="AB410" s="111"/>
    </row>
    <row r="411" spans="1:28" ht="15.75" customHeight="1">
      <c r="A411" s="111"/>
      <c r="B411" s="111"/>
      <c r="C411" s="111"/>
      <c r="D411" s="111"/>
      <c r="E411" s="111"/>
      <c r="F411" s="111"/>
      <c r="G411" s="111"/>
      <c r="H411" s="111"/>
      <c r="I411" s="111"/>
      <c r="J411" s="111"/>
      <c r="K411" s="111"/>
      <c r="L411" s="111"/>
      <c r="M411" s="111"/>
      <c r="N411" s="111"/>
      <c r="O411" s="111"/>
      <c r="P411" s="111"/>
      <c r="Q411" s="111"/>
      <c r="R411" s="111"/>
      <c r="S411" s="111"/>
      <c r="T411" s="111"/>
      <c r="U411" s="111"/>
      <c r="V411" s="111"/>
      <c r="W411" s="111"/>
      <c r="X411" s="111"/>
      <c r="Y411" s="111"/>
      <c r="Z411" s="111"/>
      <c r="AA411" s="111"/>
      <c r="AB411" s="111"/>
    </row>
    <row r="412" spans="1:28" ht="15.75" customHeight="1">
      <c r="A412" s="111"/>
      <c r="B412" s="111"/>
      <c r="C412" s="111"/>
      <c r="D412" s="111"/>
      <c r="E412" s="111"/>
      <c r="F412" s="111"/>
      <c r="G412" s="111"/>
      <c r="H412" s="111"/>
      <c r="I412" s="111"/>
      <c r="J412" s="111"/>
      <c r="K412" s="111"/>
      <c r="L412" s="111"/>
      <c r="M412" s="111"/>
      <c r="N412" s="111"/>
      <c r="O412" s="111"/>
      <c r="P412" s="111"/>
      <c r="Q412" s="111"/>
      <c r="R412" s="111"/>
      <c r="S412" s="111"/>
      <c r="T412" s="111"/>
      <c r="U412" s="111"/>
      <c r="V412" s="111"/>
      <c r="W412" s="111"/>
      <c r="X412" s="111"/>
      <c r="Y412" s="111"/>
      <c r="Z412" s="111"/>
      <c r="AA412" s="111"/>
      <c r="AB412" s="111"/>
    </row>
    <row r="413" spans="1:28" ht="15.75" customHeight="1">
      <c r="A413" s="111"/>
      <c r="B413" s="111"/>
      <c r="C413" s="111"/>
      <c r="D413" s="111"/>
      <c r="E413" s="111"/>
      <c r="F413" s="111"/>
      <c r="G413" s="111"/>
      <c r="H413" s="111"/>
      <c r="I413" s="111"/>
      <c r="J413" s="111"/>
      <c r="K413" s="111"/>
      <c r="L413" s="111"/>
      <c r="M413" s="111"/>
      <c r="N413" s="111"/>
      <c r="O413" s="111"/>
      <c r="P413" s="111"/>
      <c r="Q413" s="111"/>
      <c r="R413" s="111"/>
      <c r="S413" s="111"/>
      <c r="T413" s="111"/>
      <c r="U413" s="111"/>
      <c r="V413" s="111"/>
      <c r="W413" s="111"/>
      <c r="X413" s="111"/>
      <c r="Y413" s="111"/>
      <c r="Z413" s="111"/>
      <c r="AA413" s="111"/>
      <c r="AB413" s="111"/>
    </row>
    <row r="414" spans="1:28" ht="15.75" customHeight="1">
      <c r="A414" s="111"/>
      <c r="B414" s="111"/>
      <c r="C414" s="111"/>
      <c r="D414" s="111"/>
      <c r="E414" s="111"/>
      <c r="F414" s="111"/>
      <c r="G414" s="111"/>
      <c r="H414" s="111"/>
      <c r="I414" s="111"/>
      <c r="J414" s="111"/>
      <c r="K414" s="111"/>
      <c r="L414" s="111"/>
      <c r="M414" s="111"/>
      <c r="N414" s="111"/>
      <c r="O414" s="111"/>
      <c r="P414" s="111"/>
      <c r="Q414" s="111"/>
      <c r="R414" s="111"/>
      <c r="S414" s="111"/>
      <c r="T414" s="111"/>
      <c r="U414" s="111"/>
      <c r="V414" s="111"/>
      <c r="W414" s="111"/>
      <c r="X414" s="111"/>
      <c r="Y414" s="111"/>
      <c r="Z414" s="111"/>
      <c r="AA414" s="111"/>
      <c r="AB414" s="111"/>
    </row>
    <row r="415" spans="1:28" ht="15.75" customHeight="1">
      <c r="A415" s="111"/>
      <c r="B415" s="111"/>
      <c r="C415" s="111"/>
      <c r="D415" s="111"/>
      <c r="E415" s="111"/>
      <c r="F415" s="111"/>
      <c r="G415" s="111"/>
      <c r="H415" s="111"/>
      <c r="I415" s="111"/>
      <c r="J415" s="111"/>
      <c r="K415" s="111"/>
      <c r="L415" s="111"/>
      <c r="M415" s="111"/>
      <c r="N415" s="111"/>
      <c r="O415" s="111"/>
      <c r="P415" s="111"/>
      <c r="Q415" s="111"/>
      <c r="R415" s="111"/>
      <c r="S415" s="111"/>
      <c r="T415" s="111"/>
      <c r="U415" s="111"/>
      <c r="V415" s="111"/>
      <c r="W415" s="111"/>
      <c r="X415" s="111"/>
      <c r="Y415" s="111"/>
      <c r="Z415" s="111"/>
      <c r="AA415" s="111"/>
      <c r="AB415" s="111"/>
    </row>
    <row r="416" spans="1:28" ht="15.75" customHeight="1">
      <c r="A416" s="111"/>
      <c r="B416" s="111"/>
      <c r="C416" s="111"/>
      <c r="D416" s="111"/>
      <c r="E416" s="111"/>
      <c r="F416" s="111"/>
      <c r="G416" s="111"/>
      <c r="H416" s="111"/>
      <c r="I416" s="111"/>
      <c r="J416" s="111"/>
      <c r="K416" s="111"/>
      <c r="L416" s="111"/>
      <c r="M416" s="111"/>
      <c r="N416" s="111"/>
      <c r="O416" s="111"/>
      <c r="P416" s="111"/>
      <c r="Q416" s="111"/>
      <c r="R416" s="111"/>
      <c r="S416" s="111"/>
      <c r="T416" s="111"/>
      <c r="U416" s="111"/>
      <c r="V416" s="111"/>
      <c r="W416" s="111"/>
      <c r="X416" s="111"/>
      <c r="Y416" s="111"/>
      <c r="Z416" s="111"/>
      <c r="AA416" s="111"/>
      <c r="AB416" s="111"/>
    </row>
    <row r="417" spans="1:28" ht="15.75" customHeight="1">
      <c r="A417" s="111"/>
      <c r="B417" s="111"/>
      <c r="C417" s="111"/>
      <c r="D417" s="111"/>
      <c r="E417" s="111"/>
      <c r="F417" s="111"/>
      <c r="G417" s="111"/>
      <c r="H417" s="111"/>
      <c r="I417" s="111"/>
      <c r="J417" s="111"/>
      <c r="K417" s="111"/>
      <c r="L417" s="111"/>
      <c r="M417" s="111"/>
      <c r="N417" s="111"/>
      <c r="O417" s="111"/>
      <c r="P417" s="111"/>
      <c r="Q417" s="111"/>
      <c r="R417" s="111"/>
      <c r="S417" s="111"/>
      <c r="T417" s="111"/>
      <c r="U417" s="111"/>
      <c r="V417" s="111"/>
      <c r="W417" s="111"/>
      <c r="X417" s="111"/>
      <c r="Y417" s="111"/>
      <c r="Z417" s="111"/>
      <c r="AA417" s="111"/>
      <c r="AB417" s="111"/>
    </row>
    <row r="418" spans="1:28" ht="15.75" customHeight="1">
      <c r="A418" s="111"/>
      <c r="B418" s="111"/>
      <c r="C418" s="111"/>
      <c r="D418" s="111"/>
      <c r="E418" s="111"/>
      <c r="F418" s="111"/>
      <c r="G418" s="111"/>
      <c r="H418" s="111"/>
      <c r="I418" s="111"/>
      <c r="J418" s="111"/>
      <c r="K418" s="111"/>
      <c r="L418" s="111"/>
      <c r="M418" s="111"/>
      <c r="N418" s="111"/>
      <c r="O418" s="111"/>
      <c r="P418" s="111"/>
      <c r="Q418" s="111"/>
      <c r="R418" s="111"/>
      <c r="S418" s="111"/>
      <c r="T418" s="111"/>
      <c r="U418" s="111"/>
      <c r="V418" s="111"/>
      <c r="W418" s="111"/>
      <c r="X418" s="111"/>
      <c r="Y418" s="111"/>
      <c r="Z418" s="111"/>
      <c r="AA418" s="111"/>
      <c r="AB418" s="111"/>
    </row>
    <row r="419" spans="1:28" ht="15.75" customHeight="1">
      <c r="A419" s="111"/>
      <c r="B419" s="111"/>
      <c r="C419" s="111"/>
      <c r="D419" s="111"/>
      <c r="E419" s="111"/>
      <c r="F419" s="111"/>
      <c r="G419" s="111"/>
      <c r="H419" s="111"/>
      <c r="I419" s="111"/>
      <c r="J419" s="111"/>
      <c r="K419" s="111"/>
      <c r="L419" s="111"/>
      <c r="M419" s="111"/>
      <c r="N419" s="111"/>
      <c r="O419" s="111"/>
      <c r="P419" s="111"/>
      <c r="Q419" s="111"/>
      <c r="R419" s="111"/>
      <c r="S419" s="111"/>
      <c r="T419" s="111"/>
      <c r="U419" s="111"/>
      <c r="V419" s="111"/>
      <c r="W419" s="111"/>
      <c r="X419" s="111"/>
      <c r="Y419" s="111"/>
      <c r="Z419" s="111"/>
      <c r="AA419" s="111"/>
      <c r="AB419" s="111"/>
    </row>
    <row r="420" spans="1:28" ht="15.75" customHeight="1">
      <c r="A420" s="111"/>
      <c r="B420" s="111"/>
      <c r="C420" s="111"/>
      <c r="D420" s="111"/>
      <c r="E420" s="111"/>
      <c r="F420" s="111"/>
      <c r="G420" s="111"/>
      <c r="H420" s="111"/>
      <c r="I420" s="111"/>
      <c r="J420" s="111"/>
      <c r="K420" s="111"/>
      <c r="L420" s="111"/>
      <c r="M420" s="111"/>
      <c r="N420" s="111"/>
      <c r="O420" s="111"/>
      <c r="P420" s="111"/>
      <c r="Q420" s="111"/>
      <c r="R420" s="111"/>
      <c r="S420" s="111"/>
      <c r="T420" s="111"/>
      <c r="U420" s="111"/>
      <c r="V420" s="111"/>
      <c r="W420" s="111"/>
      <c r="X420" s="111"/>
      <c r="Y420" s="111"/>
      <c r="Z420" s="111"/>
      <c r="AA420" s="111"/>
      <c r="AB420" s="111"/>
    </row>
    <row r="421" spans="1:28" ht="15.75" customHeight="1">
      <c r="A421" s="111"/>
      <c r="B421" s="111"/>
      <c r="C421" s="111"/>
      <c r="D421" s="111"/>
      <c r="E421" s="111"/>
      <c r="F421" s="111"/>
      <c r="G421" s="111"/>
      <c r="H421" s="111"/>
      <c r="I421" s="111"/>
      <c r="J421" s="111"/>
      <c r="K421" s="111"/>
      <c r="L421" s="111"/>
      <c r="M421" s="111"/>
      <c r="N421" s="111"/>
      <c r="O421" s="111"/>
      <c r="P421" s="111"/>
      <c r="Q421" s="111"/>
      <c r="R421" s="111"/>
      <c r="S421" s="111"/>
      <c r="T421" s="111"/>
      <c r="U421" s="111"/>
      <c r="V421" s="111"/>
      <c r="W421" s="111"/>
      <c r="X421" s="111"/>
      <c r="Y421" s="111"/>
      <c r="Z421" s="111"/>
      <c r="AA421" s="111"/>
      <c r="AB421" s="111"/>
    </row>
    <row r="422" spans="1:28" ht="15.75" customHeight="1">
      <c r="A422" s="111"/>
      <c r="B422" s="111"/>
      <c r="C422" s="111"/>
      <c r="D422" s="111"/>
      <c r="E422" s="111"/>
      <c r="F422" s="111"/>
      <c r="G422" s="111"/>
      <c r="H422" s="111"/>
      <c r="I422" s="111"/>
      <c r="J422" s="111"/>
      <c r="K422" s="111"/>
      <c r="L422" s="111"/>
      <c r="M422" s="111"/>
      <c r="N422" s="111"/>
      <c r="O422" s="111"/>
      <c r="P422" s="111"/>
      <c r="Q422" s="111"/>
      <c r="R422" s="111"/>
      <c r="S422" s="111"/>
      <c r="T422" s="111"/>
      <c r="U422" s="111"/>
      <c r="V422" s="111"/>
      <c r="W422" s="111"/>
      <c r="X422" s="111"/>
      <c r="Y422" s="111"/>
      <c r="Z422" s="111"/>
      <c r="AA422" s="111"/>
      <c r="AB422" s="111"/>
    </row>
    <row r="423" spans="1:28" ht="15.75" customHeight="1">
      <c r="A423" s="111"/>
      <c r="B423" s="111"/>
      <c r="C423" s="111"/>
      <c r="D423" s="111"/>
      <c r="E423" s="111"/>
      <c r="F423" s="111"/>
      <c r="G423" s="111"/>
      <c r="H423" s="111"/>
      <c r="I423" s="111"/>
      <c r="J423" s="111"/>
      <c r="K423" s="111"/>
      <c r="L423" s="111"/>
      <c r="M423" s="111"/>
      <c r="N423" s="111"/>
      <c r="O423" s="111"/>
      <c r="P423" s="111"/>
      <c r="Q423" s="111"/>
      <c r="R423" s="111"/>
      <c r="S423" s="111"/>
      <c r="T423" s="111"/>
      <c r="U423" s="111"/>
      <c r="V423" s="111"/>
      <c r="W423" s="111"/>
      <c r="X423" s="111"/>
      <c r="Y423" s="111"/>
      <c r="Z423" s="111"/>
      <c r="AA423" s="111"/>
      <c r="AB423" s="111"/>
    </row>
    <row r="424" spans="1:28" ht="15.75" customHeight="1">
      <c r="A424" s="111"/>
      <c r="B424" s="111"/>
      <c r="C424" s="111"/>
      <c r="D424" s="111"/>
      <c r="E424" s="111"/>
      <c r="F424" s="111"/>
      <c r="G424" s="111"/>
      <c r="H424" s="111"/>
      <c r="I424" s="111"/>
      <c r="J424" s="111"/>
      <c r="K424" s="111"/>
      <c r="L424" s="111"/>
      <c r="M424" s="111"/>
      <c r="N424" s="111"/>
      <c r="O424" s="111"/>
      <c r="P424" s="111"/>
      <c r="Q424" s="111"/>
      <c r="R424" s="111"/>
      <c r="S424" s="111"/>
      <c r="T424" s="111"/>
      <c r="U424" s="111"/>
      <c r="V424" s="111"/>
      <c r="W424" s="111"/>
      <c r="X424" s="111"/>
      <c r="Y424" s="111"/>
      <c r="Z424" s="111"/>
      <c r="AA424" s="111"/>
      <c r="AB424" s="111"/>
    </row>
    <row r="425" spans="1:28" ht="15.75" customHeight="1">
      <c r="A425" s="111"/>
      <c r="B425" s="111"/>
      <c r="C425" s="111"/>
      <c r="D425" s="111"/>
      <c r="E425" s="111"/>
      <c r="F425" s="111"/>
      <c r="G425" s="111"/>
      <c r="H425" s="111"/>
      <c r="I425" s="111"/>
      <c r="J425" s="111"/>
      <c r="K425" s="111"/>
      <c r="L425" s="111"/>
      <c r="M425" s="111"/>
      <c r="N425" s="111"/>
      <c r="O425" s="111"/>
      <c r="P425" s="111"/>
      <c r="Q425" s="111"/>
      <c r="R425" s="111"/>
      <c r="S425" s="111"/>
      <c r="T425" s="111"/>
      <c r="U425" s="111"/>
      <c r="V425" s="111"/>
      <c r="W425" s="111"/>
      <c r="X425" s="111"/>
      <c r="Y425" s="111"/>
      <c r="Z425" s="111"/>
      <c r="AA425" s="111"/>
      <c r="AB425" s="111"/>
    </row>
    <row r="426" spans="1:28" ht="15.75" customHeight="1">
      <c r="A426" s="111"/>
      <c r="B426" s="111"/>
      <c r="C426" s="111"/>
      <c r="D426" s="111"/>
      <c r="E426" s="111"/>
      <c r="F426" s="111"/>
      <c r="G426" s="111"/>
      <c r="H426" s="111"/>
      <c r="I426" s="111"/>
      <c r="J426" s="111"/>
      <c r="K426" s="111"/>
      <c r="L426" s="111"/>
      <c r="M426" s="111"/>
      <c r="N426" s="111"/>
      <c r="O426" s="111"/>
      <c r="P426" s="111"/>
      <c r="Q426" s="111"/>
      <c r="R426" s="111"/>
      <c r="S426" s="111"/>
      <c r="T426" s="111"/>
      <c r="U426" s="111"/>
      <c r="V426" s="111"/>
      <c r="W426" s="111"/>
      <c r="X426" s="111"/>
      <c r="Y426" s="111"/>
      <c r="Z426" s="111"/>
      <c r="AA426" s="111"/>
      <c r="AB426" s="111"/>
    </row>
    <row r="427" spans="1:28" ht="15.75" customHeight="1">
      <c r="A427" s="111"/>
      <c r="B427" s="111"/>
      <c r="C427" s="111"/>
      <c r="D427" s="111"/>
      <c r="E427" s="111"/>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row>
    <row r="428" spans="1:28" ht="15.75" customHeight="1">
      <c r="A428" s="111"/>
      <c r="B428" s="111"/>
      <c r="C428" s="111"/>
      <c r="D428" s="111"/>
      <c r="E428" s="11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row>
    <row r="429" spans="1:28" ht="15.75" customHeight="1">
      <c r="A429" s="111"/>
      <c r="B429" s="111"/>
      <c r="C429" s="111"/>
      <c r="D429" s="111"/>
      <c r="E429" s="111"/>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row>
    <row r="430" spans="1:28" ht="15.75" customHeight="1">
      <c r="A430" s="111"/>
      <c r="B430" s="111"/>
      <c r="C430" s="111"/>
      <c r="D430" s="111"/>
      <c r="E430" s="111"/>
      <c r="F430" s="111"/>
      <c r="G430" s="111"/>
      <c r="H430" s="111"/>
      <c r="I430" s="111"/>
      <c r="J430" s="111"/>
      <c r="K430" s="111"/>
      <c r="L430" s="111"/>
      <c r="M430" s="111"/>
      <c r="N430" s="111"/>
      <c r="O430" s="111"/>
      <c r="P430" s="111"/>
      <c r="Q430" s="111"/>
      <c r="R430" s="111"/>
      <c r="S430" s="111"/>
      <c r="T430" s="111"/>
      <c r="U430" s="111"/>
      <c r="V430" s="111"/>
      <c r="W430" s="111"/>
      <c r="X430" s="111"/>
      <c r="Y430" s="111"/>
      <c r="Z430" s="111"/>
      <c r="AA430" s="111"/>
      <c r="AB430" s="111"/>
    </row>
    <row r="431" spans="1:28" ht="15.75" customHeight="1">
      <c r="A431" s="111"/>
      <c r="B431" s="111"/>
      <c r="C431" s="111"/>
      <c r="D431" s="111"/>
      <c r="E431" s="111"/>
      <c r="F431" s="111"/>
      <c r="G431" s="111"/>
      <c r="H431" s="111"/>
      <c r="I431" s="111"/>
      <c r="J431" s="111"/>
      <c r="K431" s="111"/>
      <c r="L431" s="111"/>
      <c r="M431" s="111"/>
      <c r="N431" s="111"/>
      <c r="O431" s="111"/>
      <c r="P431" s="111"/>
      <c r="Q431" s="111"/>
      <c r="R431" s="111"/>
      <c r="S431" s="111"/>
      <c r="T431" s="111"/>
      <c r="U431" s="111"/>
      <c r="V431" s="111"/>
      <c r="W431" s="111"/>
      <c r="X431" s="111"/>
      <c r="Y431" s="111"/>
      <c r="Z431" s="111"/>
      <c r="AA431" s="111"/>
      <c r="AB431" s="111"/>
    </row>
    <row r="432" spans="1:28" ht="15.75" customHeight="1">
      <c r="A432" s="111"/>
      <c r="B432" s="111"/>
      <c r="C432" s="111"/>
      <c r="D432" s="111"/>
      <c r="E432" s="111"/>
      <c r="F432" s="111"/>
      <c r="G432" s="111"/>
      <c r="H432" s="111"/>
      <c r="I432" s="111"/>
      <c r="J432" s="111"/>
      <c r="K432" s="111"/>
      <c r="L432" s="111"/>
      <c r="M432" s="111"/>
      <c r="N432" s="111"/>
      <c r="O432" s="111"/>
      <c r="P432" s="111"/>
      <c r="Q432" s="111"/>
      <c r="R432" s="111"/>
      <c r="S432" s="111"/>
      <c r="T432" s="111"/>
      <c r="U432" s="111"/>
      <c r="V432" s="111"/>
      <c r="W432" s="111"/>
      <c r="X432" s="111"/>
      <c r="Y432" s="111"/>
      <c r="Z432" s="111"/>
      <c r="AA432" s="111"/>
      <c r="AB432" s="111"/>
    </row>
    <row r="433" spans="1:28" ht="15.75" customHeight="1">
      <c r="A433" s="111"/>
      <c r="B433" s="111"/>
      <c r="C433" s="111"/>
      <c r="D433" s="111"/>
      <c r="E433" s="111"/>
      <c r="F433" s="111"/>
      <c r="G433" s="111"/>
      <c r="H433" s="111"/>
      <c r="I433" s="111"/>
      <c r="J433" s="111"/>
      <c r="K433" s="111"/>
      <c r="L433" s="111"/>
      <c r="M433" s="111"/>
      <c r="N433" s="111"/>
      <c r="O433" s="111"/>
      <c r="P433" s="111"/>
      <c r="Q433" s="111"/>
      <c r="R433" s="111"/>
      <c r="S433" s="111"/>
      <c r="T433" s="111"/>
      <c r="U433" s="111"/>
      <c r="V433" s="111"/>
      <c r="W433" s="111"/>
      <c r="X433" s="111"/>
      <c r="Y433" s="111"/>
      <c r="Z433" s="111"/>
      <c r="AA433" s="111"/>
      <c r="AB433" s="111"/>
    </row>
    <row r="434" spans="1:28" ht="15.75" customHeight="1">
      <c r="A434" s="111"/>
      <c r="B434" s="111"/>
      <c r="C434" s="111"/>
      <c r="D434" s="111"/>
      <c r="E434" s="111"/>
      <c r="F434" s="111"/>
      <c r="G434" s="111"/>
      <c r="H434" s="111"/>
      <c r="I434" s="111"/>
      <c r="J434" s="111"/>
      <c r="K434" s="111"/>
      <c r="L434" s="111"/>
      <c r="M434" s="111"/>
      <c r="N434" s="111"/>
      <c r="O434" s="111"/>
      <c r="P434" s="111"/>
      <c r="Q434" s="111"/>
      <c r="R434" s="111"/>
      <c r="S434" s="111"/>
      <c r="T434" s="111"/>
      <c r="U434" s="111"/>
      <c r="V434" s="111"/>
      <c r="W434" s="111"/>
      <c r="X434" s="111"/>
      <c r="Y434" s="111"/>
      <c r="Z434" s="111"/>
      <c r="AA434" s="111"/>
      <c r="AB434" s="111"/>
    </row>
    <row r="435" spans="1:28" ht="15.75" customHeight="1">
      <c r="A435" s="111"/>
      <c r="B435" s="111"/>
      <c r="C435" s="111"/>
      <c r="D435" s="111"/>
      <c r="E435" s="111"/>
      <c r="F435" s="111"/>
      <c r="G435" s="111"/>
      <c r="H435" s="111"/>
      <c r="I435" s="111"/>
      <c r="J435" s="111"/>
      <c r="K435" s="111"/>
      <c r="L435" s="111"/>
      <c r="M435" s="111"/>
      <c r="N435" s="111"/>
      <c r="O435" s="111"/>
      <c r="P435" s="111"/>
      <c r="Q435" s="111"/>
      <c r="R435" s="111"/>
      <c r="S435" s="111"/>
      <c r="T435" s="111"/>
      <c r="U435" s="111"/>
      <c r="V435" s="111"/>
      <c r="W435" s="111"/>
      <c r="X435" s="111"/>
      <c r="Y435" s="111"/>
      <c r="Z435" s="111"/>
      <c r="AA435" s="111"/>
      <c r="AB435" s="111"/>
    </row>
    <row r="436" spans="1:28" ht="15.75" customHeight="1">
      <c r="A436" s="111"/>
      <c r="B436" s="111"/>
      <c r="C436" s="111"/>
      <c r="D436" s="111"/>
      <c r="E436" s="111"/>
      <c r="F436" s="111"/>
      <c r="G436" s="111"/>
      <c r="H436" s="111"/>
      <c r="I436" s="111"/>
      <c r="J436" s="111"/>
      <c r="K436" s="111"/>
      <c r="L436" s="111"/>
      <c r="M436" s="111"/>
      <c r="N436" s="111"/>
      <c r="O436" s="111"/>
      <c r="P436" s="111"/>
      <c r="Q436" s="111"/>
      <c r="R436" s="111"/>
      <c r="S436" s="111"/>
      <c r="T436" s="111"/>
      <c r="U436" s="111"/>
      <c r="V436" s="111"/>
      <c r="W436" s="111"/>
      <c r="X436" s="111"/>
      <c r="Y436" s="111"/>
      <c r="Z436" s="111"/>
      <c r="AA436" s="111"/>
      <c r="AB436" s="111"/>
    </row>
    <row r="437" spans="1:28" ht="15.75" customHeight="1">
      <c r="A437" s="111"/>
      <c r="B437" s="111"/>
      <c r="C437" s="111"/>
      <c r="D437" s="111"/>
      <c r="E437" s="111"/>
      <c r="F437" s="111"/>
      <c r="G437" s="111"/>
      <c r="H437" s="111"/>
      <c r="I437" s="111"/>
      <c r="J437" s="111"/>
      <c r="K437" s="111"/>
      <c r="L437" s="111"/>
      <c r="M437" s="111"/>
      <c r="N437" s="111"/>
      <c r="O437" s="111"/>
      <c r="P437" s="111"/>
      <c r="Q437" s="111"/>
      <c r="R437" s="111"/>
      <c r="S437" s="111"/>
      <c r="T437" s="111"/>
      <c r="U437" s="111"/>
      <c r="V437" s="111"/>
      <c r="W437" s="111"/>
      <c r="X437" s="111"/>
      <c r="Y437" s="111"/>
      <c r="Z437" s="111"/>
      <c r="AA437" s="111"/>
      <c r="AB437" s="111"/>
    </row>
    <row r="438" spans="1:28" ht="15.75" customHeight="1">
      <c r="A438" s="111"/>
      <c r="B438" s="111"/>
      <c r="C438" s="111"/>
      <c r="D438" s="111"/>
      <c r="E438" s="111"/>
      <c r="F438" s="111"/>
      <c r="G438" s="111"/>
      <c r="H438" s="111"/>
      <c r="I438" s="111"/>
      <c r="J438" s="111"/>
      <c r="K438" s="111"/>
      <c r="L438" s="111"/>
      <c r="M438" s="111"/>
      <c r="N438" s="111"/>
      <c r="O438" s="111"/>
      <c r="P438" s="111"/>
      <c r="Q438" s="111"/>
      <c r="R438" s="111"/>
      <c r="S438" s="111"/>
      <c r="T438" s="111"/>
      <c r="U438" s="111"/>
      <c r="V438" s="111"/>
      <c r="W438" s="111"/>
      <c r="X438" s="111"/>
      <c r="Y438" s="111"/>
      <c r="Z438" s="111"/>
      <c r="AA438" s="111"/>
      <c r="AB438" s="111"/>
    </row>
    <row r="439" spans="1:28" ht="15.75" customHeight="1">
      <c r="A439" s="111"/>
      <c r="B439" s="111"/>
      <c r="C439" s="111"/>
      <c r="D439" s="111"/>
      <c r="E439" s="111"/>
      <c r="F439" s="111"/>
      <c r="G439" s="111"/>
      <c r="H439" s="111"/>
      <c r="I439" s="111"/>
      <c r="J439" s="111"/>
      <c r="K439" s="111"/>
      <c r="L439" s="111"/>
      <c r="M439" s="111"/>
      <c r="N439" s="111"/>
      <c r="O439" s="111"/>
      <c r="P439" s="111"/>
      <c r="Q439" s="111"/>
      <c r="R439" s="111"/>
      <c r="S439" s="111"/>
      <c r="T439" s="111"/>
      <c r="U439" s="111"/>
      <c r="V439" s="111"/>
      <c r="W439" s="111"/>
      <c r="X439" s="111"/>
      <c r="Y439" s="111"/>
      <c r="Z439" s="111"/>
      <c r="AA439" s="111"/>
      <c r="AB439" s="111"/>
    </row>
    <row r="440" spans="1:28" ht="15.75" customHeight="1">
      <c r="A440" s="111"/>
      <c r="B440" s="111"/>
      <c r="C440" s="111"/>
      <c r="D440" s="111"/>
      <c r="E440" s="111"/>
      <c r="F440" s="111"/>
      <c r="G440" s="111"/>
      <c r="H440" s="111"/>
      <c r="I440" s="111"/>
      <c r="J440" s="111"/>
      <c r="K440" s="111"/>
      <c r="L440" s="111"/>
      <c r="M440" s="111"/>
      <c r="N440" s="111"/>
      <c r="O440" s="111"/>
      <c r="P440" s="111"/>
      <c r="Q440" s="111"/>
      <c r="R440" s="111"/>
      <c r="S440" s="111"/>
      <c r="T440" s="111"/>
      <c r="U440" s="111"/>
      <c r="V440" s="111"/>
      <c r="W440" s="111"/>
      <c r="X440" s="111"/>
      <c r="Y440" s="111"/>
      <c r="Z440" s="111"/>
      <c r="AA440" s="111"/>
      <c r="AB440" s="111"/>
    </row>
    <row r="441" spans="1:28" ht="15.75" customHeight="1">
      <c r="A441" s="111"/>
      <c r="B441" s="111"/>
      <c r="C441" s="111"/>
      <c r="D441" s="111"/>
      <c r="E441" s="111"/>
      <c r="F441" s="111"/>
      <c r="G441" s="111"/>
      <c r="H441" s="111"/>
      <c r="I441" s="111"/>
      <c r="J441" s="111"/>
      <c r="K441" s="111"/>
      <c r="L441" s="111"/>
      <c r="M441" s="111"/>
      <c r="N441" s="111"/>
      <c r="O441" s="111"/>
      <c r="P441" s="111"/>
      <c r="Q441" s="111"/>
      <c r="R441" s="111"/>
      <c r="S441" s="111"/>
      <c r="T441" s="111"/>
      <c r="U441" s="111"/>
      <c r="V441" s="111"/>
      <c r="W441" s="111"/>
      <c r="X441" s="111"/>
      <c r="Y441" s="111"/>
      <c r="Z441" s="111"/>
      <c r="AA441" s="111"/>
      <c r="AB441" s="111"/>
    </row>
    <row r="442" spans="1:28" ht="15.75" customHeight="1">
      <c r="A442" s="111"/>
      <c r="B442" s="111"/>
      <c r="C442" s="111"/>
      <c r="D442" s="111"/>
      <c r="E442" s="111"/>
      <c r="F442" s="111"/>
      <c r="G442" s="111"/>
      <c r="H442" s="111"/>
      <c r="I442" s="111"/>
      <c r="J442" s="111"/>
      <c r="K442" s="111"/>
      <c r="L442" s="111"/>
      <c r="M442" s="111"/>
      <c r="N442" s="111"/>
      <c r="O442" s="111"/>
      <c r="P442" s="111"/>
      <c r="Q442" s="111"/>
      <c r="R442" s="111"/>
      <c r="S442" s="111"/>
      <c r="T442" s="111"/>
      <c r="U442" s="111"/>
      <c r="V442" s="111"/>
      <c r="W442" s="111"/>
      <c r="X442" s="111"/>
      <c r="Y442" s="111"/>
      <c r="Z442" s="111"/>
      <c r="AA442" s="111"/>
      <c r="AB442" s="111"/>
    </row>
    <row r="443" spans="1:28" ht="15.75" customHeight="1">
      <c r="A443" s="111"/>
      <c r="B443" s="111"/>
      <c r="C443" s="111"/>
      <c r="D443" s="111"/>
      <c r="E443" s="111"/>
      <c r="F443" s="111"/>
      <c r="G443" s="111"/>
      <c r="H443" s="111"/>
      <c r="I443" s="111"/>
      <c r="J443" s="111"/>
      <c r="K443" s="111"/>
      <c r="L443" s="111"/>
      <c r="M443" s="111"/>
      <c r="N443" s="111"/>
      <c r="O443" s="111"/>
      <c r="P443" s="111"/>
      <c r="Q443" s="111"/>
      <c r="R443" s="111"/>
      <c r="S443" s="111"/>
      <c r="T443" s="111"/>
      <c r="U443" s="111"/>
      <c r="V443" s="111"/>
      <c r="W443" s="111"/>
      <c r="X443" s="111"/>
      <c r="Y443" s="111"/>
      <c r="Z443" s="111"/>
      <c r="AA443" s="111"/>
      <c r="AB443" s="111"/>
    </row>
    <row r="444" spans="1:28" ht="15.75" customHeight="1">
      <c r="A444" s="111"/>
      <c r="B444" s="111"/>
      <c r="C444" s="111"/>
      <c r="D444" s="111"/>
      <c r="E444" s="111"/>
      <c r="F444" s="111"/>
      <c r="G444" s="111"/>
      <c r="H444" s="111"/>
      <c r="I444" s="111"/>
      <c r="J444" s="111"/>
      <c r="K444" s="111"/>
      <c r="L444" s="111"/>
      <c r="M444" s="111"/>
      <c r="N444" s="111"/>
      <c r="O444" s="111"/>
      <c r="P444" s="111"/>
      <c r="Q444" s="111"/>
      <c r="R444" s="111"/>
      <c r="S444" s="111"/>
      <c r="T444" s="111"/>
      <c r="U444" s="111"/>
      <c r="V444" s="111"/>
      <c r="W444" s="111"/>
      <c r="X444" s="111"/>
      <c r="Y444" s="111"/>
      <c r="Z444" s="111"/>
      <c r="AA444" s="111"/>
      <c r="AB444" s="111"/>
    </row>
    <row r="445" spans="1:28" ht="15.75" customHeight="1">
      <c r="A445" s="111"/>
      <c r="B445" s="111"/>
      <c r="C445" s="111"/>
      <c r="D445" s="111"/>
      <c r="E445" s="111"/>
      <c r="F445" s="111"/>
      <c r="G445" s="111"/>
      <c r="H445" s="111"/>
      <c r="I445" s="111"/>
      <c r="J445" s="111"/>
      <c r="K445" s="111"/>
      <c r="L445" s="111"/>
      <c r="M445" s="111"/>
      <c r="N445" s="111"/>
      <c r="O445" s="111"/>
      <c r="P445" s="111"/>
      <c r="Q445" s="111"/>
      <c r="R445" s="111"/>
      <c r="S445" s="111"/>
      <c r="T445" s="111"/>
      <c r="U445" s="111"/>
      <c r="V445" s="111"/>
      <c r="W445" s="111"/>
      <c r="X445" s="111"/>
      <c r="Y445" s="111"/>
      <c r="Z445" s="111"/>
      <c r="AA445" s="111"/>
      <c r="AB445" s="111"/>
    </row>
    <row r="446" spans="1:28" ht="15.75" customHeight="1">
      <c r="A446" s="111"/>
      <c r="B446" s="111"/>
      <c r="C446" s="111"/>
      <c r="D446" s="111"/>
      <c r="E446" s="111"/>
      <c r="F446" s="111"/>
      <c r="G446" s="111"/>
      <c r="H446" s="111"/>
      <c r="I446" s="111"/>
      <c r="J446" s="111"/>
      <c r="K446" s="111"/>
      <c r="L446" s="111"/>
      <c r="M446" s="111"/>
      <c r="N446" s="111"/>
      <c r="O446" s="111"/>
      <c r="P446" s="111"/>
      <c r="Q446" s="111"/>
      <c r="R446" s="111"/>
      <c r="S446" s="111"/>
      <c r="T446" s="111"/>
      <c r="U446" s="111"/>
      <c r="V446" s="111"/>
      <c r="W446" s="111"/>
      <c r="X446" s="111"/>
      <c r="Y446" s="111"/>
      <c r="Z446" s="111"/>
      <c r="AA446" s="111"/>
      <c r="AB446" s="111"/>
    </row>
    <row r="447" spans="1:28" ht="15.75" customHeight="1">
      <c r="A447" s="111"/>
      <c r="B447" s="111"/>
      <c r="C447" s="111"/>
      <c r="D447" s="111"/>
      <c r="E447" s="111"/>
      <c r="F447" s="111"/>
      <c r="G447" s="111"/>
      <c r="H447" s="111"/>
      <c r="I447" s="111"/>
      <c r="J447" s="111"/>
      <c r="K447" s="111"/>
      <c r="L447" s="111"/>
      <c r="M447" s="111"/>
      <c r="N447" s="111"/>
      <c r="O447" s="111"/>
      <c r="P447" s="111"/>
      <c r="Q447" s="111"/>
      <c r="R447" s="111"/>
      <c r="S447" s="111"/>
      <c r="T447" s="111"/>
      <c r="U447" s="111"/>
      <c r="V447" s="111"/>
      <c r="W447" s="111"/>
      <c r="X447" s="111"/>
      <c r="Y447" s="111"/>
      <c r="Z447" s="111"/>
      <c r="AA447" s="111"/>
      <c r="AB447" s="111"/>
    </row>
    <row r="448" spans="1:28" ht="15.75" customHeight="1">
      <c r="A448" s="111"/>
      <c r="B448" s="111"/>
      <c r="C448" s="111"/>
      <c r="D448" s="111"/>
      <c r="E448" s="111"/>
      <c r="F448" s="111"/>
      <c r="G448" s="111"/>
      <c r="H448" s="111"/>
      <c r="I448" s="111"/>
      <c r="J448" s="111"/>
      <c r="K448" s="111"/>
      <c r="L448" s="111"/>
      <c r="M448" s="111"/>
      <c r="N448" s="111"/>
      <c r="O448" s="111"/>
      <c r="P448" s="111"/>
      <c r="Q448" s="111"/>
      <c r="R448" s="111"/>
      <c r="S448" s="111"/>
      <c r="T448" s="111"/>
      <c r="U448" s="111"/>
      <c r="V448" s="111"/>
      <c r="W448" s="111"/>
      <c r="X448" s="111"/>
      <c r="Y448" s="111"/>
      <c r="Z448" s="111"/>
      <c r="AA448" s="111"/>
      <c r="AB448" s="111"/>
    </row>
    <row r="449" spans="1:28" ht="15.75" customHeight="1">
      <c r="A449" s="111"/>
      <c r="B449" s="111"/>
      <c r="C449" s="111"/>
      <c r="D449" s="111"/>
      <c r="E449" s="111"/>
      <c r="F449" s="111"/>
      <c r="G449" s="111"/>
      <c r="H449" s="111"/>
      <c r="I449" s="111"/>
      <c r="J449" s="111"/>
      <c r="K449" s="111"/>
      <c r="L449" s="111"/>
      <c r="M449" s="111"/>
      <c r="N449" s="111"/>
      <c r="O449" s="111"/>
      <c r="P449" s="111"/>
      <c r="Q449" s="111"/>
      <c r="R449" s="111"/>
      <c r="S449" s="111"/>
      <c r="T449" s="111"/>
      <c r="U449" s="111"/>
      <c r="V449" s="111"/>
      <c r="W449" s="111"/>
      <c r="X449" s="111"/>
      <c r="Y449" s="111"/>
      <c r="Z449" s="111"/>
      <c r="AA449" s="111"/>
      <c r="AB449" s="111"/>
    </row>
    <row r="450" spans="1:28" ht="15.75" customHeight="1">
      <c r="A450" s="111"/>
      <c r="B450" s="111"/>
      <c r="C450" s="111"/>
      <c r="D450" s="111"/>
      <c r="E450" s="111"/>
      <c r="F450" s="111"/>
      <c r="G450" s="111"/>
      <c r="H450" s="111"/>
      <c r="I450" s="111"/>
      <c r="J450" s="111"/>
      <c r="K450" s="111"/>
      <c r="L450" s="111"/>
      <c r="M450" s="111"/>
      <c r="N450" s="111"/>
      <c r="O450" s="111"/>
      <c r="P450" s="111"/>
      <c r="Q450" s="111"/>
      <c r="R450" s="111"/>
      <c r="S450" s="111"/>
      <c r="T450" s="111"/>
      <c r="U450" s="111"/>
      <c r="V450" s="111"/>
      <c r="W450" s="111"/>
      <c r="X450" s="111"/>
      <c r="Y450" s="111"/>
      <c r="Z450" s="111"/>
      <c r="AA450" s="111"/>
      <c r="AB450" s="111"/>
    </row>
    <row r="451" spans="1:28" ht="15.75" customHeight="1">
      <c r="A451" s="111"/>
      <c r="B451" s="111"/>
      <c r="C451" s="111"/>
      <c r="D451" s="111"/>
      <c r="E451" s="111"/>
      <c r="F451" s="111"/>
      <c r="G451" s="111"/>
      <c r="H451" s="111"/>
      <c r="I451" s="111"/>
      <c r="J451" s="111"/>
      <c r="K451" s="111"/>
      <c r="L451" s="111"/>
      <c r="M451" s="111"/>
      <c r="N451" s="111"/>
      <c r="O451" s="111"/>
      <c r="P451" s="111"/>
      <c r="Q451" s="111"/>
      <c r="R451" s="111"/>
      <c r="S451" s="111"/>
      <c r="T451" s="111"/>
      <c r="U451" s="111"/>
      <c r="V451" s="111"/>
      <c r="W451" s="111"/>
      <c r="X451" s="111"/>
      <c r="Y451" s="111"/>
      <c r="Z451" s="111"/>
      <c r="AA451" s="111"/>
      <c r="AB451" s="111"/>
    </row>
    <row r="452" spans="1:28" ht="15.75" customHeight="1">
      <c r="A452" s="111"/>
      <c r="B452" s="111"/>
      <c r="C452" s="111"/>
      <c r="D452" s="111"/>
      <c r="E452" s="111"/>
      <c r="F452" s="111"/>
      <c r="G452" s="111"/>
      <c r="H452" s="111"/>
      <c r="I452" s="111"/>
      <c r="J452" s="111"/>
      <c r="K452" s="111"/>
      <c r="L452" s="111"/>
      <c r="M452" s="111"/>
      <c r="N452" s="111"/>
      <c r="O452" s="111"/>
      <c r="P452" s="111"/>
      <c r="Q452" s="111"/>
      <c r="R452" s="111"/>
      <c r="S452" s="111"/>
      <c r="T452" s="111"/>
      <c r="U452" s="111"/>
      <c r="V452" s="111"/>
      <c r="W452" s="111"/>
      <c r="X452" s="111"/>
      <c r="Y452" s="111"/>
      <c r="Z452" s="111"/>
      <c r="AA452" s="111"/>
      <c r="AB452" s="111"/>
    </row>
    <row r="453" spans="1:28" ht="15.75" customHeight="1">
      <c r="A453" s="111"/>
      <c r="B453" s="111"/>
      <c r="C453" s="111"/>
      <c r="D453" s="111"/>
      <c r="E453" s="111"/>
      <c r="F453" s="111"/>
      <c r="G453" s="111"/>
      <c r="H453" s="111"/>
      <c r="I453" s="111"/>
      <c r="J453" s="111"/>
      <c r="K453" s="111"/>
      <c r="L453" s="111"/>
      <c r="M453" s="111"/>
      <c r="N453" s="111"/>
      <c r="O453" s="111"/>
      <c r="P453" s="111"/>
      <c r="Q453" s="111"/>
      <c r="R453" s="111"/>
      <c r="S453" s="111"/>
      <c r="T453" s="111"/>
      <c r="U453" s="111"/>
      <c r="V453" s="111"/>
      <c r="W453" s="111"/>
      <c r="X453" s="111"/>
      <c r="Y453" s="111"/>
      <c r="Z453" s="111"/>
      <c r="AA453" s="111"/>
      <c r="AB453" s="111"/>
    </row>
    <row r="454" spans="1:28" ht="15.75" customHeight="1">
      <c r="A454" s="111"/>
      <c r="B454" s="111"/>
      <c r="C454" s="111"/>
      <c r="D454" s="111"/>
      <c r="E454" s="111"/>
      <c r="F454" s="111"/>
      <c r="G454" s="111"/>
      <c r="H454" s="111"/>
      <c r="I454" s="111"/>
      <c r="J454" s="111"/>
      <c r="K454" s="111"/>
      <c r="L454" s="111"/>
      <c r="M454" s="111"/>
      <c r="N454" s="111"/>
      <c r="O454" s="111"/>
      <c r="P454" s="111"/>
      <c r="Q454" s="111"/>
      <c r="R454" s="111"/>
      <c r="S454" s="111"/>
      <c r="T454" s="111"/>
      <c r="U454" s="111"/>
      <c r="V454" s="111"/>
      <c r="W454" s="111"/>
      <c r="X454" s="111"/>
      <c r="Y454" s="111"/>
      <c r="Z454" s="111"/>
      <c r="AA454" s="111"/>
      <c r="AB454" s="111"/>
    </row>
    <row r="455" spans="1:28" ht="15.75" customHeight="1">
      <c r="A455" s="111"/>
      <c r="B455" s="111"/>
      <c r="C455" s="111"/>
      <c r="D455" s="111"/>
      <c r="E455" s="111"/>
      <c r="F455" s="111"/>
      <c r="G455" s="111"/>
      <c r="H455" s="111"/>
      <c r="I455" s="111"/>
      <c r="J455" s="111"/>
      <c r="K455" s="111"/>
      <c r="L455" s="111"/>
      <c r="M455" s="111"/>
      <c r="N455" s="111"/>
      <c r="O455" s="111"/>
      <c r="P455" s="111"/>
      <c r="Q455" s="111"/>
      <c r="R455" s="111"/>
      <c r="S455" s="111"/>
      <c r="T455" s="111"/>
      <c r="U455" s="111"/>
      <c r="V455" s="111"/>
      <c r="W455" s="111"/>
      <c r="X455" s="111"/>
      <c r="Y455" s="111"/>
      <c r="Z455" s="111"/>
      <c r="AA455" s="111"/>
      <c r="AB455" s="111"/>
    </row>
    <row r="456" spans="1:28" ht="15.75" customHeight="1">
      <c r="A456" s="111"/>
      <c r="B456" s="111"/>
      <c r="C456" s="111"/>
      <c r="D456" s="111"/>
      <c r="E456" s="111"/>
      <c r="F456" s="111"/>
      <c r="G456" s="111"/>
      <c r="H456" s="111"/>
      <c r="I456" s="111"/>
      <c r="J456" s="111"/>
      <c r="K456" s="111"/>
      <c r="L456" s="111"/>
      <c r="M456" s="111"/>
      <c r="N456" s="111"/>
      <c r="O456" s="111"/>
      <c r="P456" s="111"/>
      <c r="Q456" s="111"/>
      <c r="R456" s="111"/>
      <c r="S456" s="111"/>
      <c r="T456" s="111"/>
      <c r="U456" s="111"/>
      <c r="V456" s="111"/>
      <c r="W456" s="111"/>
      <c r="X456" s="111"/>
      <c r="Y456" s="111"/>
      <c r="Z456" s="111"/>
      <c r="AA456" s="111"/>
      <c r="AB456" s="111"/>
    </row>
    <row r="457" spans="1:28" ht="15.75" customHeight="1">
      <c r="A457" s="111"/>
      <c r="B457" s="111"/>
      <c r="C457" s="111"/>
      <c r="D457" s="111"/>
      <c r="E457" s="111"/>
      <c r="F457" s="111"/>
      <c r="G457" s="111"/>
      <c r="H457" s="111"/>
      <c r="I457" s="111"/>
      <c r="J457" s="111"/>
      <c r="K457" s="111"/>
      <c r="L457" s="111"/>
      <c r="M457" s="111"/>
      <c r="N457" s="111"/>
      <c r="O457" s="111"/>
      <c r="P457" s="111"/>
      <c r="Q457" s="111"/>
      <c r="R457" s="111"/>
      <c r="S457" s="111"/>
      <c r="T457" s="111"/>
      <c r="U457" s="111"/>
      <c r="V457" s="111"/>
      <c r="W457" s="111"/>
      <c r="X457" s="111"/>
      <c r="Y457" s="111"/>
      <c r="Z457" s="111"/>
      <c r="AA457" s="111"/>
      <c r="AB457" s="111"/>
    </row>
    <row r="458" spans="1:28" ht="15.75" customHeight="1">
      <c r="A458" s="111"/>
      <c r="B458" s="111"/>
      <c r="C458" s="111"/>
      <c r="D458" s="111"/>
      <c r="E458" s="111"/>
      <c r="F458" s="111"/>
      <c r="G458" s="111"/>
      <c r="H458" s="111"/>
      <c r="I458" s="111"/>
      <c r="J458" s="111"/>
      <c r="K458" s="111"/>
      <c r="L458" s="111"/>
      <c r="M458" s="111"/>
      <c r="N458" s="111"/>
      <c r="O458" s="111"/>
      <c r="P458" s="111"/>
      <c r="Q458" s="111"/>
      <c r="R458" s="111"/>
      <c r="S458" s="111"/>
      <c r="T458" s="111"/>
      <c r="U458" s="111"/>
      <c r="V458" s="111"/>
      <c r="W458" s="111"/>
      <c r="X458" s="111"/>
      <c r="Y458" s="111"/>
      <c r="Z458" s="111"/>
      <c r="AA458" s="111"/>
      <c r="AB458" s="111"/>
    </row>
    <row r="459" spans="1:28" ht="15.75" customHeight="1">
      <c r="A459" s="111"/>
      <c r="B459" s="111"/>
      <c r="C459" s="111"/>
      <c r="D459" s="111"/>
      <c r="E459" s="111"/>
      <c r="F459" s="111"/>
      <c r="G459" s="111"/>
      <c r="H459" s="111"/>
      <c r="I459" s="111"/>
      <c r="J459" s="111"/>
      <c r="K459" s="111"/>
      <c r="L459" s="111"/>
      <c r="M459" s="111"/>
      <c r="N459" s="111"/>
      <c r="O459" s="111"/>
      <c r="P459" s="111"/>
      <c r="Q459" s="111"/>
      <c r="R459" s="111"/>
      <c r="S459" s="111"/>
      <c r="T459" s="111"/>
      <c r="U459" s="111"/>
      <c r="V459" s="111"/>
      <c r="W459" s="111"/>
      <c r="X459" s="111"/>
      <c r="Y459" s="111"/>
      <c r="Z459" s="111"/>
      <c r="AA459" s="111"/>
      <c r="AB459" s="111"/>
    </row>
    <row r="460" spans="1:28" ht="15.75" customHeight="1">
      <c r="A460" s="111"/>
      <c r="B460" s="111"/>
      <c r="C460" s="111"/>
      <c r="D460" s="111"/>
      <c r="E460" s="111"/>
      <c r="F460" s="111"/>
      <c r="G460" s="111"/>
      <c r="H460" s="111"/>
      <c r="I460" s="111"/>
      <c r="J460" s="111"/>
      <c r="K460" s="111"/>
      <c r="L460" s="111"/>
      <c r="M460" s="111"/>
      <c r="N460" s="111"/>
      <c r="O460" s="111"/>
      <c r="P460" s="111"/>
      <c r="Q460" s="111"/>
      <c r="R460" s="111"/>
      <c r="S460" s="111"/>
      <c r="T460" s="111"/>
      <c r="U460" s="111"/>
      <c r="V460" s="111"/>
      <c r="W460" s="111"/>
      <c r="X460" s="111"/>
      <c r="Y460" s="111"/>
      <c r="Z460" s="111"/>
      <c r="AA460" s="111"/>
      <c r="AB460" s="111"/>
    </row>
    <row r="461" spans="1:28" ht="15.75" customHeight="1">
      <c r="A461" s="111"/>
      <c r="B461" s="111"/>
      <c r="C461" s="111"/>
      <c r="D461" s="111"/>
      <c r="E461" s="111"/>
      <c r="F461" s="111"/>
      <c r="G461" s="111"/>
      <c r="H461" s="111"/>
      <c r="I461" s="111"/>
      <c r="J461" s="111"/>
      <c r="K461" s="111"/>
      <c r="L461" s="111"/>
      <c r="M461" s="111"/>
      <c r="N461" s="111"/>
      <c r="O461" s="111"/>
      <c r="P461" s="111"/>
      <c r="Q461" s="111"/>
      <c r="R461" s="111"/>
      <c r="S461" s="111"/>
      <c r="T461" s="111"/>
      <c r="U461" s="111"/>
      <c r="V461" s="111"/>
      <c r="W461" s="111"/>
      <c r="X461" s="111"/>
      <c r="Y461" s="111"/>
      <c r="Z461" s="111"/>
      <c r="AA461" s="111"/>
      <c r="AB461" s="111"/>
    </row>
    <row r="462" spans="1:28" ht="15.75" customHeight="1">
      <c r="A462" s="111"/>
      <c r="B462" s="111"/>
      <c r="C462" s="111"/>
      <c r="D462" s="111"/>
      <c r="E462" s="111"/>
      <c r="F462" s="111"/>
      <c r="G462" s="111"/>
      <c r="H462" s="111"/>
      <c r="I462" s="111"/>
      <c r="J462" s="111"/>
      <c r="K462" s="111"/>
      <c r="L462" s="111"/>
      <c r="M462" s="111"/>
      <c r="N462" s="111"/>
      <c r="O462" s="111"/>
      <c r="P462" s="111"/>
      <c r="Q462" s="111"/>
      <c r="R462" s="111"/>
      <c r="S462" s="111"/>
      <c r="T462" s="111"/>
      <c r="U462" s="111"/>
      <c r="V462" s="111"/>
      <c r="W462" s="111"/>
      <c r="X462" s="111"/>
      <c r="Y462" s="111"/>
      <c r="Z462" s="111"/>
      <c r="AA462" s="111"/>
      <c r="AB462" s="111"/>
    </row>
    <row r="463" spans="1:28" ht="15.75" customHeight="1">
      <c r="A463" s="111"/>
      <c r="B463" s="111"/>
      <c r="C463" s="111"/>
      <c r="D463" s="111"/>
      <c r="E463" s="111"/>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row>
    <row r="464" spans="1:28" ht="15.75" customHeight="1">
      <c r="A464" s="111"/>
      <c r="B464" s="111"/>
      <c r="C464" s="111"/>
      <c r="D464" s="111"/>
      <c r="E464" s="111"/>
      <c r="F464" s="111"/>
      <c r="G464" s="111"/>
      <c r="H464" s="111"/>
      <c r="I464" s="111"/>
      <c r="J464" s="111"/>
      <c r="K464" s="111"/>
      <c r="L464" s="111"/>
      <c r="M464" s="111"/>
      <c r="N464" s="111"/>
      <c r="O464" s="111"/>
      <c r="P464" s="111"/>
      <c r="Q464" s="111"/>
      <c r="R464" s="111"/>
      <c r="S464" s="111"/>
      <c r="T464" s="111"/>
      <c r="U464" s="111"/>
      <c r="V464" s="111"/>
      <c r="W464" s="111"/>
      <c r="X464" s="111"/>
      <c r="Y464" s="111"/>
      <c r="Z464" s="111"/>
      <c r="AA464" s="111"/>
      <c r="AB464" s="111"/>
    </row>
    <row r="465" spans="1:28" ht="15.75" customHeight="1">
      <c r="A465" s="111"/>
      <c r="B465" s="111"/>
      <c r="C465" s="111"/>
      <c r="D465" s="111"/>
      <c r="E465" s="111"/>
      <c r="F465" s="111"/>
      <c r="G465" s="111"/>
      <c r="H465" s="111"/>
      <c r="I465" s="111"/>
      <c r="J465" s="111"/>
      <c r="K465" s="111"/>
      <c r="L465" s="111"/>
      <c r="M465" s="111"/>
      <c r="N465" s="111"/>
      <c r="O465" s="111"/>
      <c r="P465" s="111"/>
      <c r="Q465" s="111"/>
      <c r="R465" s="111"/>
      <c r="S465" s="111"/>
      <c r="T465" s="111"/>
      <c r="U465" s="111"/>
      <c r="V465" s="111"/>
      <c r="W465" s="111"/>
      <c r="X465" s="111"/>
      <c r="Y465" s="111"/>
      <c r="Z465" s="111"/>
      <c r="AA465" s="111"/>
      <c r="AB465" s="111"/>
    </row>
    <row r="466" spans="1:28" ht="15.75" customHeight="1">
      <c r="A466" s="111"/>
      <c r="B466" s="111"/>
      <c r="C466" s="111"/>
      <c r="D466" s="111"/>
      <c r="E466" s="111"/>
      <c r="F466" s="111"/>
      <c r="G466" s="111"/>
      <c r="H466" s="111"/>
      <c r="I466" s="111"/>
      <c r="J466" s="111"/>
      <c r="K466" s="111"/>
      <c r="L466" s="111"/>
      <c r="M466" s="111"/>
      <c r="N466" s="111"/>
      <c r="O466" s="111"/>
      <c r="P466" s="111"/>
      <c r="Q466" s="111"/>
      <c r="R466" s="111"/>
      <c r="S466" s="111"/>
      <c r="T466" s="111"/>
      <c r="U466" s="111"/>
      <c r="V466" s="111"/>
      <c r="W466" s="111"/>
      <c r="X466" s="111"/>
      <c r="Y466" s="111"/>
      <c r="Z466" s="111"/>
      <c r="AA466" s="111"/>
      <c r="AB466" s="111"/>
    </row>
    <row r="467" spans="1:28" ht="15.75" customHeight="1">
      <c r="A467" s="111"/>
      <c r="B467" s="111"/>
      <c r="C467" s="111"/>
      <c r="D467" s="111"/>
      <c r="E467" s="111"/>
      <c r="F467" s="111"/>
      <c r="G467" s="111"/>
      <c r="H467" s="111"/>
      <c r="I467" s="111"/>
      <c r="J467" s="111"/>
      <c r="K467" s="111"/>
      <c r="L467" s="111"/>
      <c r="M467" s="111"/>
      <c r="N467" s="111"/>
      <c r="O467" s="111"/>
      <c r="P467" s="111"/>
      <c r="Q467" s="111"/>
      <c r="R467" s="111"/>
      <c r="S467" s="111"/>
      <c r="T467" s="111"/>
      <c r="U467" s="111"/>
      <c r="V467" s="111"/>
      <c r="W467" s="111"/>
      <c r="X467" s="111"/>
      <c r="Y467" s="111"/>
      <c r="Z467" s="111"/>
      <c r="AA467" s="111"/>
      <c r="AB467" s="111"/>
    </row>
    <row r="468" spans="1:28" ht="15.75" customHeight="1">
      <c r="A468" s="111"/>
      <c r="B468" s="111"/>
      <c r="C468" s="111"/>
      <c r="D468" s="111"/>
      <c r="E468" s="111"/>
      <c r="F468" s="111"/>
      <c r="G468" s="111"/>
      <c r="H468" s="111"/>
      <c r="I468" s="111"/>
      <c r="J468" s="111"/>
      <c r="K468" s="111"/>
      <c r="L468" s="111"/>
      <c r="M468" s="111"/>
      <c r="N468" s="111"/>
      <c r="O468" s="111"/>
      <c r="P468" s="111"/>
      <c r="Q468" s="111"/>
      <c r="R468" s="111"/>
      <c r="S468" s="111"/>
      <c r="T468" s="111"/>
      <c r="U468" s="111"/>
      <c r="V468" s="111"/>
      <c r="W468" s="111"/>
      <c r="X468" s="111"/>
      <c r="Y468" s="111"/>
      <c r="Z468" s="111"/>
      <c r="AA468" s="111"/>
      <c r="AB468" s="111"/>
    </row>
    <row r="469" spans="1:28" ht="15.75" customHeight="1">
      <c r="A469" s="111"/>
      <c r="B469" s="111"/>
      <c r="C469" s="111"/>
      <c r="D469" s="111"/>
      <c r="E469" s="111"/>
      <c r="F469" s="111"/>
      <c r="G469" s="111"/>
      <c r="H469" s="111"/>
      <c r="I469" s="111"/>
      <c r="J469" s="111"/>
      <c r="K469" s="111"/>
      <c r="L469" s="111"/>
      <c r="M469" s="111"/>
      <c r="N469" s="111"/>
      <c r="O469" s="111"/>
      <c r="P469" s="111"/>
      <c r="Q469" s="111"/>
      <c r="R469" s="111"/>
      <c r="S469" s="111"/>
      <c r="T469" s="111"/>
      <c r="U469" s="111"/>
      <c r="V469" s="111"/>
      <c r="W469" s="111"/>
      <c r="X469" s="111"/>
      <c r="Y469" s="111"/>
      <c r="Z469" s="111"/>
      <c r="AA469" s="111"/>
      <c r="AB469" s="111"/>
    </row>
    <row r="470" spans="1:28" ht="15.75" customHeight="1">
      <c r="A470" s="111"/>
      <c r="B470" s="111"/>
      <c r="C470" s="111"/>
      <c r="D470" s="111"/>
      <c r="E470" s="111"/>
      <c r="F470" s="111"/>
      <c r="G470" s="111"/>
      <c r="H470" s="111"/>
      <c r="I470" s="111"/>
      <c r="J470" s="111"/>
      <c r="K470" s="111"/>
      <c r="L470" s="111"/>
      <c r="M470" s="111"/>
      <c r="N470" s="111"/>
      <c r="O470" s="111"/>
      <c r="P470" s="111"/>
      <c r="Q470" s="111"/>
      <c r="R470" s="111"/>
      <c r="S470" s="111"/>
      <c r="T470" s="111"/>
      <c r="U470" s="111"/>
      <c r="V470" s="111"/>
      <c r="W470" s="111"/>
      <c r="X470" s="111"/>
      <c r="Y470" s="111"/>
      <c r="Z470" s="111"/>
      <c r="AA470" s="111"/>
      <c r="AB470" s="111"/>
    </row>
    <row r="471" spans="1:28" ht="15.75" customHeight="1">
      <c r="A471" s="111"/>
      <c r="B471" s="111"/>
      <c r="C471" s="111"/>
      <c r="D471" s="111"/>
      <c r="E471" s="111"/>
      <c r="F471" s="111"/>
      <c r="G471" s="111"/>
      <c r="H471" s="111"/>
      <c r="I471" s="111"/>
      <c r="J471" s="111"/>
      <c r="K471" s="111"/>
      <c r="L471" s="111"/>
      <c r="M471" s="111"/>
      <c r="N471" s="111"/>
      <c r="O471" s="111"/>
      <c r="P471" s="111"/>
      <c r="Q471" s="111"/>
      <c r="R471" s="111"/>
      <c r="S471" s="111"/>
      <c r="T471" s="111"/>
      <c r="U471" s="111"/>
      <c r="V471" s="111"/>
      <c r="W471" s="111"/>
      <c r="X471" s="111"/>
      <c r="Y471" s="111"/>
      <c r="Z471" s="111"/>
      <c r="AA471" s="111"/>
      <c r="AB471" s="111"/>
    </row>
    <row r="472" spans="1:28" ht="15.75" customHeight="1">
      <c r="A472" s="111"/>
      <c r="B472" s="111"/>
      <c r="C472" s="111"/>
      <c r="D472" s="111"/>
      <c r="E472" s="111"/>
      <c r="F472" s="111"/>
      <c r="G472" s="111"/>
      <c r="H472" s="111"/>
      <c r="I472" s="111"/>
      <c r="J472" s="111"/>
      <c r="K472" s="111"/>
      <c r="L472" s="111"/>
      <c r="M472" s="111"/>
      <c r="N472" s="111"/>
      <c r="O472" s="111"/>
      <c r="P472" s="111"/>
      <c r="Q472" s="111"/>
      <c r="R472" s="111"/>
      <c r="S472" s="111"/>
      <c r="T472" s="111"/>
      <c r="U472" s="111"/>
      <c r="V472" s="111"/>
      <c r="W472" s="111"/>
      <c r="X472" s="111"/>
      <c r="Y472" s="111"/>
      <c r="Z472" s="111"/>
      <c r="AA472" s="111"/>
      <c r="AB472" s="111"/>
    </row>
    <row r="473" spans="1:28" ht="15.75" customHeight="1">
      <c r="A473" s="111"/>
      <c r="B473" s="111"/>
      <c r="C473" s="111"/>
      <c r="D473" s="111"/>
      <c r="E473" s="111"/>
      <c r="F473" s="111"/>
      <c r="G473" s="111"/>
      <c r="H473" s="111"/>
      <c r="I473" s="111"/>
      <c r="J473" s="111"/>
      <c r="K473" s="111"/>
      <c r="L473" s="111"/>
      <c r="M473" s="111"/>
      <c r="N473" s="111"/>
      <c r="O473" s="111"/>
      <c r="P473" s="111"/>
      <c r="Q473" s="111"/>
      <c r="R473" s="111"/>
      <c r="S473" s="111"/>
      <c r="T473" s="111"/>
      <c r="U473" s="111"/>
      <c r="V473" s="111"/>
      <c r="W473" s="111"/>
      <c r="X473" s="111"/>
      <c r="Y473" s="111"/>
      <c r="Z473" s="111"/>
      <c r="AA473" s="111"/>
      <c r="AB473" s="111"/>
    </row>
    <row r="474" spans="1:28" ht="15.75" customHeight="1">
      <c r="A474" s="111"/>
      <c r="B474" s="111"/>
      <c r="C474" s="111"/>
      <c r="D474" s="111"/>
      <c r="E474" s="111"/>
      <c r="F474" s="111"/>
      <c r="G474" s="111"/>
      <c r="H474" s="111"/>
      <c r="I474" s="111"/>
      <c r="J474" s="111"/>
      <c r="K474" s="111"/>
      <c r="L474" s="111"/>
      <c r="M474" s="111"/>
      <c r="N474" s="111"/>
      <c r="O474" s="111"/>
      <c r="P474" s="111"/>
      <c r="Q474" s="111"/>
      <c r="R474" s="111"/>
      <c r="S474" s="111"/>
      <c r="T474" s="111"/>
      <c r="U474" s="111"/>
      <c r="V474" s="111"/>
      <c r="W474" s="111"/>
      <c r="X474" s="111"/>
      <c r="Y474" s="111"/>
      <c r="Z474" s="111"/>
      <c r="AA474" s="111"/>
      <c r="AB474" s="111"/>
    </row>
    <row r="475" spans="1:28" ht="15.75" customHeight="1">
      <c r="A475" s="111"/>
      <c r="B475" s="111"/>
      <c r="C475" s="111"/>
      <c r="D475" s="111"/>
      <c r="E475" s="111"/>
      <c r="F475" s="111"/>
      <c r="G475" s="111"/>
      <c r="H475" s="111"/>
      <c r="I475" s="111"/>
      <c r="J475" s="111"/>
      <c r="K475" s="111"/>
      <c r="L475" s="111"/>
      <c r="M475" s="111"/>
      <c r="N475" s="111"/>
      <c r="O475" s="111"/>
      <c r="P475" s="111"/>
      <c r="Q475" s="111"/>
      <c r="R475" s="111"/>
      <c r="S475" s="111"/>
      <c r="T475" s="111"/>
      <c r="U475" s="111"/>
      <c r="V475" s="111"/>
      <c r="W475" s="111"/>
      <c r="X475" s="111"/>
      <c r="Y475" s="111"/>
      <c r="Z475" s="111"/>
      <c r="AA475" s="111"/>
      <c r="AB475" s="111"/>
    </row>
    <row r="476" spans="1:28" ht="15.75" customHeight="1">
      <c r="A476" s="111"/>
      <c r="B476" s="111"/>
      <c r="C476" s="111"/>
      <c r="D476" s="111"/>
      <c r="E476" s="111"/>
      <c r="F476" s="111"/>
      <c r="G476" s="111"/>
      <c r="H476" s="111"/>
      <c r="I476" s="111"/>
      <c r="J476" s="111"/>
      <c r="K476" s="111"/>
      <c r="L476" s="111"/>
      <c r="M476" s="111"/>
      <c r="N476" s="111"/>
      <c r="O476" s="111"/>
      <c r="P476" s="111"/>
      <c r="Q476" s="111"/>
      <c r="R476" s="111"/>
      <c r="S476" s="111"/>
      <c r="T476" s="111"/>
      <c r="U476" s="111"/>
      <c r="V476" s="111"/>
      <c r="W476" s="111"/>
      <c r="X476" s="111"/>
      <c r="Y476" s="111"/>
      <c r="Z476" s="111"/>
      <c r="AA476" s="111"/>
      <c r="AB476" s="111"/>
    </row>
    <row r="477" spans="1:28" ht="15.75" customHeight="1">
      <c r="A477" s="111"/>
      <c r="B477" s="111"/>
      <c r="C477" s="111"/>
      <c r="D477" s="111"/>
      <c r="E477" s="111"/>
      <c r="F477" s="111"/>
      <c r="G477" s="111"/>
      <c r="H477" s="111"/>
      <c r="I477" s="111"/>
      <c r="J477" s="111"/>
      <c r="K477" s="111"/>
      <c r="L477" s="111"/>
      <c r="M477" s="111"/>
      <c r="N477" s="111"/>
      <c r="O477" s="111"/>
      <c r="P477" s="111"/>
      <c r="Q477" s="111"/>
      <c r="R477" s="111"/>
      <c r="S477" s="111"/>
      <c r="T477" s="111"/>
      <c r="U477" s="111"/>
      <c r="V477" s="111"/>
      <c r="W477" s="111"/>
      <c r="X477" s="111"/>
      <c r="Y477" s="111"/>
      <c r="Z477" s="111"/>
      <c r="AA477" s="111"/>
      <c r="AB477" s="111"/>
    </row>
    <row r="478" spans="1:28" ht="15.75" customHeight="1">
      <c r="A478" s="111"/>
      <c r="B478" s="111"/>
      <c r="C478" s="111"/>
      <c r="D478" s="111"/>
      <c r="E478" s="111"/>
      <c r="F478" s="111"/>
      <c r="G478" s="111"/>
      <c r="H478" s="111"/>
      <c r="I478" s="111"/>
      <c r="J478" s="111"/>
      <c r="K478" s="111"/>
      <c r="L478" s="111"/>
      <c r="M478" s="111"/>
      <c r="N478" s="111"/>
      <c r="O478" s="111"/>
      <c r="P478" s="111"/>
      <c r="Q478" s="111"/>
      <c r="R478" s="111"/>
      <c r="S478" s="111"/>
      <c r="T478" s="111"/>
      <c r="U478" s="111"/>
      <c r="V478" s="111"/>
      <c r="W478" s="111"/>
      <c r="X478" s="111"/>
      <c r="Y478" s="111"/>
      <c r="Z478" s="111"/>
      <c r="AA478" s="111"/>
      <c r="AB478" s="111"/>
    </row>
    <row r="479" spans="1:28" ht="15.75" customHeight="1">
      <c r="A479" s="111"/>
      <c r="B479" s="111"/>
      <c r="C479" s="111"/>
      <c r="D479" s="111"/>
      <c r="E479" s="111"/>
      <c r="F479" s="111"/>
      <c r="G479" s="111"/>
      <c r="H479" s="111"/>
      <c r="I479" s="111"/>
      <c r="J479" s="111"/>
      <c r="K479" s="111"/>
      <c r="L479" s="111"/>
      <c r="M479" s="111"/>
      <c r="N479" s="111"/>
      <c r="O479" s="111"/>
      <c r="P479" s="111"/>
      <c r="Q479" s="111"/>
      <c r="R479" s="111"/>
      <c r="S479" s="111"/>
      <c r="T479" s="111"/>
      <c r="U479" s="111"/>
      <c r="V479" s="111"/>
      <c r="W479" s="111"/>
      <c r="X479" s="111"/>
      <c r="Y479" s="111"/>
      <c r="Z479" s="111"/>
      <c r="AA479" s="111"/>
      <c r="AB479" s="111"/>
    </row>
    <row r="480" spans="1:28" ht="15.75" customHeight="1">
      <c r="A480" s="111"/>
      <c r="B480" s="111"/>
      <c r="C480" s="111"/>
      <c r="D480" s="111"/>
      <c r="E480" s="111"/>
      <c r="F480" s="111"/>
      <c r="G480" s="111"/>
      <c r="H480" s="111"/>
      <c r="I480" s="111"/>
      <c r="J480" s="111"/>
      <c r="K480" s="111"/>
      <c r="L480" s="111"/>
      <c r="M480" s="111"/>
      <c r="N480" s="111"/>
      <c r="O480" s="111"/>
      <c r="P480" s="111"/>
      <c r="Q480" s="111"/>
      <c r="R480" s="111"/>
      <c r="S480" s="111"/>
      <c r="T480" s="111"/>
      <c r="U480" s="111"/>
      <c r="V480" s="111"/>
      <c r="W480" s="111"/>
      <c r="X480" s="111"/>
      <c r="Y480" s="111"/>
      <c r="Z480" s="111"/>
      <c r="AA480" s="111"/>
      <c r="AB480" s="111"/>
    </row>
    <row r="481" spans="1:28" ht="15.75" customHeight="1">
      <c r="A481" s="111"/>
      <c r="B481" s="111"/>
      <c r="C481" s="111"/>
      <c r="D481" s="111"/>
      <c r="E481" s="111"/>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row>
    <row r="482" spans="1:28" ht="15.75" customHeight="1">
      <c r="A482" s="111"/>
      <c r="B482" s="111"/>
      <c r="C482" s="111"/>
      <c r="D482" s="111"/>
      <c r="E482" s="111"/>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row>
    <row r="483" spans="1:28" ht="15.75" customHeight="1">
      <c r="A483" s="111"/>
      <c r="B483" s="111"/>
      <c r="C483" s="111"/>
      <c r="D483" s="111"/>
      <c r="E483" s="111"/>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row>
    <row r="484" spans="1:28" ht="15.75" customHeight="1">
      <c r="A484" s="111"/>
      <c r="B484" s="111"/>
      <c r="C484" s="111"/>
      <c r="D484" s="111"/>
      <c r="E484" s="111"/>
      <c r="F484" s="111"/>
      <c r="G484" s="111"/>
      <c r="H484" s="111"/>
      <c r="I484" s="111"/>
      <c r="J484" s="111"/>
      <c r="K484" s="111"/>
      <c r="L484" s="111"/>
      <c r="M484" s="111"/>
      <c r="N484" s="111"/>
      <c r="O484" s="111"/>
      <c r="P484" s="111"/>
      <c r="Q484" s="111"/>
      <c r="R484" s="111"/>
      <c r="S484" s="111"/>
      <c r="T484" s="111"/>
      <c r="U484" s="111"/>
      <c r="V484" s="111"/>
      <c r="W484" s="111"/>
      <c r="X484" s="111"/>
      <c r="Y484" s="111"/>
      <c r="Z484" s="111"/>
      <c r="AA484" s="111"/>
      <c r="AB484" s="111"/>
    </row>
    <row r="485" spans="1:28" ht="15.75" customHeight="1">
      <c r="A485" s="111"/>
      <c r="B485" s="111"/>
      <c r="C485" s="111"/>
      <c r="D485" s="111"/>
      <c r="E485" s="111"/>
      <c r="F485" s="111"/>
      <c r="G485" s="111"/>
      <c r="H485" s="111"/>
      <c r="I485" s="111"/>
      <c r="J485" s="111"/>
      <c r="K485" s="111"/>
      <c r="L485" s="111"/>
      <c r="M485" s="111"/>
      <c r="N485" s="111"/>
      <c r="O485" s="111"/>
      <c r="P485" s="111"/>
      <c r="Q485" s="111"/>
      <c r="R485" s="111"/>
      <c r="S485" s="111"/>
      <c r="T485" s="111"/>
      <c r="U485" s="111"/>
      <c r="V485" s="111"/>
      <c r="W485" s="111"/>
      <c r="X485" s="111"/>
      <c r="Y485" s="111"/>
      <c r="Z485" s="111"/>
      <c r="AA485" s="111"/>
      <c r="AB485" s="111"/>
    </row>
    <row r="486" spans="1:28" ht="15.75" customHeight="1">
      <c r="A486" s="111"/>
      <c r="B486" s="111"/>
      <c r="C486" s="111"/>
      <c r="D486" s="111"/>
      <c r="E486" s="111"/>
      <c r="F486" s="111"/>
      <c r="G486" s="111"/>
      <c r="H486" s="111"/>
      <c r="I486" s="111"/>
      <c r="J486" s="111"/>
      <c r="K486" s="111"/>
      <c r="L486" s="111"/>
      <c r="M486" s="111"/>
      <c r="N486" s="111"/>
      <c r="O486" s="111"/>
      <c r="P486" s="111"/>
      <c r="Q486" s="111"/>
      <c r="R486" s="111"/>
      <c r="S486" s="111"/>
      <c r="T486" s="111"/>
      <c r="U486" s="111"/>
      <c r="V486" s="111"/>
      <c r="W486" s="111"/>
      <c r="X486" s="111"/>
      <c r="Y486" s="111"/>
      <c r="Z486" s="111"/>
      <c r="AA486" s="111"/>
      <c r="AB486" s="111"/>
    </row>
    <row r="487" spans="1:28" ht="15.75" customHeight="1">
      <c r="A487" s="111"/>
      <c r="B487" s="111"/>
      <c r="C487" s="111"/>
      <c r="D487" s="111"/>
      <c r="E487" s="111"/>
      <c r="F487" s="111"/>
      <c r="G487" s="111"/>
      <c r="H487" s="111"/>
      <c r="I487" s="111"/>
      <c r="J487" s="111"/>
      <c r="K487" s="111"/>
      <c r="L487" s="111"/>
      <c r="M487" s="111"/>
      <c r="N487" s="111"/>
      <c r="O487" s="111"/>
      <c r="P487" s="111"/>
      <c r="Q487" s="111"/>
      <c r="R487" s="111"/>
      <c r="S487" s="111"/>
      <c r="T487" s="111"/>
      <c r="U487" s="111"/>
      <c r="V487" s="111"/>
      <c r="W487" s="111"/>
      <c r="X487" s="111"/>
      <c r="Y487" s="111"/>
      <c r="Z487" s="111"/>
      <c r="AA487" s="111"/>
      <c r="AB487" s="111"/>
    </row>
    <row r="488" spans="1:28" ht="15.75" customHeight="1">
      <c r="A488" s="111"/>
      <c r="B488" s="111"/>
      <c r="C488" s="111"/>
      <c r="D488" s="111"/>
      <c r="E488" s="111"/>
      <c r="F488" s="111"/>
      <c r="G488" s="111"/>
      <c r="H488" s="111"/>
      <c r="I488" s="111"/>
      <c r="J488" s="111"/>
      <c r="K488" s="111"/>
      <c r="L488" s="111"/>
      <c r="M488" s="111"/>
      <c r="N488" s="111"/>
      <c r="O488" s="111"/>
      <c r="P488" s="111"/>
      <c r="Q488" s="111"/>
      <c r="R488" s="111"/>
      <c r="S488" s="111"/>
      <c r="T488" s="111"/>
      <c r="U488" s="111"/>
      <c r="V488" s="111"/>
      <c r="W488" s="111"/>
      <c r="X488" s="111"/>
      <c r="Y488" s="111"/>
      <c r="Z488" s="111"/>
      <c r="AA488" s="111"/>
      <c r="AB488" s="111"/>
    </row>
    <row r="489" spans="1:28" ht="15.75" customHeight="1">
      <c r="A489" s="111"/>
      <c r="B489" s="111"/>
      <c r="C489" s="111"/>
      <c r="D489" s="111"/>
      <c r="E489" s="111"/>
      <c r="F489" s="111"/>
      <c r="G489" s="111"/>
      <c r="H489" s="111"/>
      <c r="I489" s="111"/>
      <c r="J489" s="111"/>
      <c r="K489" s="111"/>
      <c r="L489" s="111"/>
      <c r="M489" s="111"/>
      <c r="N489" s="111"/>
      <c r="O489" s="111"/>
      <c r="P489" s="111"/>
      <c r="Q489" s="111"/>
      <c r="R489" s="111"/>
      <c r="S489" s="111"/>
      <c r="T489" s="111"/>
      <c r="U489" s="111"/>
      <c r="V489" s="111"/>
      <c r="W489" s="111"/>
      <c r="X489" s="111"/>
      <c r="Y489" s="111"/>
      <c r="Z489" s="111"/>
      <c r="AA489" s="111"/>
      <c r="AB489" s="111"/>
    </row>
    <row r="490" spans="1:28" ht="15.75" customHeight="1">
      <c r="A490" s="111"/>
      <c r="B490" s="111"/>
      <c r="C490" s="111"/>
      <c r="D490" s="111"/>
      <c r="E490" s="111"/>
      <c r="F490" s="111"/>
      <c r="G490" s="111"/>
      <c r="H490" s="111"/>
      <c r="I490" s="111"/>
      <c r="J490" s="111"/>
      <c r="K490" s="111"/>
      <c r="L490" s="111"/>
      <c r="M490" s="111"/>
      <c r="N490" s="111"/>
      <c r="O490" s="111"/>
      <c r="P490" s="111"/>
      <c r="Q490" s="111"/>
      <c r="R490" s="111"/>
      <c r="S490" s="111"/>
      <c r="T490" s="111"/>
      <c r="U490" s="111"/>
      <c r="V490" s="111"/>
      <c r="W490" s="111"/>
      <c r="X490" s="111"/>
      <c r="Y490" s="111"/>
      <c r="Z490" s="111"/>
      <c r="AA490" s="111"/>
      <c r="AB490" s="111"/>
    </row>
    <row r="491" spans="1:28" ht="15.75" customHeight="1">
      <c r="A491" s="111"/>
      <c r="B491" s="111"/>
      <c r="C491" s="111"/>
      <c r="D491" s="111"/>
      <c r="E491" s="111"/>
      <c r="F491" s="111"/>
      <c r="G491" s="111"/>
      <c r="H491" s="111"/>
      <c r="I491" s="111"/>
      <c r="J491" s="111"/>
      <c r="K491" s="111"/>
      <c r="L491" s="111"/>
      <c r="M491" s="111"/>
      <c r="N491" s="111"/>
      <c r="O491" s="111"/>
      <c r="P491" s="111"/>
      <c r="Q491" s="111"/>
      <c r="R491" s="111"/>
      <c r="S491" s="111"/>
      <c r="T491" s="111"/>
      <c r="U491" s="111"/>
      <c r="V491" s="111"/>
      <c r="W491" s="111"/>
      <c r="X491" s="111"/>
      <c r="Y491" s="111"/>
      <c r="Z491" s="111"/>
      <c r="AA491" s="111"/>
      <c r="AB491" s="111"/>
    </row>
    <row r="492" spans="1:28" ht="15.75" customHeight="1">
      <c r="A492" s="111"/>
      <c r="B492" s="111"/>
      <c r="C492" s="111"/>
      <c r="D492" s="111"/>
      <c r="E492" s="111"/>
      <c r="F492" s="111"/>
      <c r="G492" s="111"/>
      <c r="H492" s="111"/>
      <c r="I492" s="111"/>
      <c r="J492" s="111"/>
      <c r="K492" s="111"/>
      <c r="L492" s="111"/>
      <c r="M492" s="111"/>
      <c r="N492" s="111"/>
      <c r="O492" s="111"/>
      <c r="P492" s="111"/>
      <c r="Q492" s="111"/>
      <c r="R492" s="111"/>
      <c r="S492" s="111"/>
      <c r="T492" s="111"/>
      <c r="U492" s="111"/>
      <c r="V492" s="111"/>
      <c r="W492" s="111"/>
      <c r="X492" s="111"/>
      <c r="Y492" s="111"/>
      <c r="Z492" s="111"/>
      <c r="AA492" s="111"/>
      <c r="AB492" s="111"/>
    </row>
    <row r="493" spans="1:28" ht="15.75" customHeight="1">
      <c r="A493" s="111"/>
      <c r="B493" s="111"/>
      <c r="C493" s="111"/>
      <c r="D493" s="111"/>
      <c r="E493" s="111"/>
      <c r="F493" s="111"/>
      <c r="G493" s="111"/>
      <c r="H493" s="111"/>
      <c r="I493" s="111"/>
      <c r="J493" s="111"/>
      <c r="K493" s="111"/>
      <c r="L493" s="111"/>
      <c r="M493" s="111"/>
      <c r="N493" s="111"/>
      <c r="O493" s="111"/>
      <c r="P493" s="111"/>
      <c r="Q493" s="111"/>
      <c r="R493" s="111"/>
      <c r="S493" s="111"/>
      <c r="T493" s="111"/>
      <c r="U493" s="111"/>
      <c r="V493" s="111"/>
      <c r="W493" s="111"/>
      <c r="X493" s="111"/>
      <c r="Y493" s="111"/>
      <c r="Z493" s="111"/>
      <c r="AA493" s="111"/>
      <c r="AB493" s="111"/>
    </row>
    <row r="494" spans="1:28" ht="15.75" customHeight="1">
      <c r="A494" s="111"/>
      <c r="B494" s="111"/>
      <c r="C494" s="111"/>
      <c r="D494" s="111"/>
      <c r="E494" s="111"/>
      <c r="F494" s="111"/>
      <c r="G494" s="111"/>
      <c r="H494" s="111"/>
      <c r="I494" s="111"/>
      <c r="J494" s="111"/>
      <c r="K494" s="111"/>
      <c r="L494" s="111"/>
      <c r="M494" s="111"/>
      <c r="N494" s="111"/>
      <c r="O494" s="111"/>
      <c r="P494" s="111"/>
      <c r="Q494" s="111"/>
      <c r="R494" s="111"/>
      <c r="S494" s="111"/>
      <c r="T494" s="111"/>
      <c r="U494" s="111"/>
      <c r="V494" s="111"/>
      <c r="W494" s="111"/>
      <c r="X494" s="111"/>
      <c r="Y494" s="111"/>
      <c r="Z494" s="111"/>
      <c r="AA494" s="111"/>
      <c r="AB494" s="111"/>
    </row>
    <row r="495" spans="1:28" ht="15.75" customHeight="1">
      <c r="A495" s="111"/>
      <c r="B495" s="111"/>
      <c r="C495" s="111"/>
      <c r="D495" s="111"/>
      <c r="E495" s="111"/>
      <c r="F495" s="111"/>
      <c r="G495" s="111"/>
      <c r="H495" s="111"/>
      <c r="I495" s="111"/>
      <c r="J495" s="111"/>
      <c r="K495" s="111"/>
      <c r="L495" s="111"/>
      <c r="M495" s="111"/>
      <c r="N495" s="111"/>
      <c r="O495" s="111"/>
      <c r="P495" s="111"/>
      <c r="Q495" s="111"/>
      <c r="R495" s="111"/>
      <c r="S495" s="111"/>
      <c r="T495" s="111"/>
      <c r="U495" s="111"/>
      <c r="V495" s="111"/>
      <c r="W495" s="111"/>
      <c r="X495" s="111"/>
      <c r="Y495" s="111"/>
      <c r="Z495" s="111"/>
      <c r="AA495" s="111"/>
      <c r="AB495" s="111"/>
    </row>
    <row r="496" spans="1:28" ht="15.75" customHeight="1">
      <c r="A496" s="111"/>
      <c r="B496" s="111"/>
      <c r="C496" s="111"/>
      <c r="D496" s="111"/>
      <c r="E496" s="111"/>
      <c r="F496" s="111"/>
      <c r="G496" s="111"/>
      <c r="H496" s="111"/>
      <c r="I496" s="111"/>
      <c r="J496" s="111"/>
      <c r="K496" s="111"/>
      <c r="L496" s="111"/>
      <c r="M496" s="111"/>
      <c r="N496" s="111"/>
      <c r="O496" s="111"/>
      <c r="P496" s="111"/>
      <c r="Q496" s="111"/>
      <c r="R496" s="111"/>
      <c r="S496" s="111"/>
      <c r="T496" s="111"/>
      <c r="U496" s="111"/>
      <c r="V496" s="111"/>
      <c r="W496" s="111"/>
      <c r="X496" s="111"/>
      <c r="Y496" s="111"/>
      <c r="Z496" s="111"/>
      <c r="AA496" s="111"/>
      <c r="AB496" s="111"/>
    </row>
    <row r="497" spans="1:28" ht="15.75" customHeight="1">
      <c r="A497" s="111"/>
      <c r="B497" s="111"/>
      <c r="C497" s="111"/>
      <c r="D497" s="111"/>
      <c r="E497" s="111"/>
      <c r="F497" s="111"/>
      <c r="G497" s="111"/>
      <c r="H497" s="111"/>
      <c r="I497" s="111"/>
      <c r="J497" s="111"/>
      <c r="K497" s="111"/>
      <c r="L497" s="111"/>
      <c r="M497" s="111"/>
      <c r="N497" s="111"/>
      <c r="O497" s="111"/>
      <c r="P497" s="111"/>
      <c r="Q497" s="111"/>
      <c r="R497" s="111"/>
      <c r="S497" s="111"/>
      <c r="T497" s="111"/>
      <c r="U497" s="111"/>
      <c r="V497" s="111"/>
      <c r="W497" s="111"/>
      <c r="X497" s="111"/>
      <c r="Y497" s="111"/>
      <c r="Z497" s="111"/>
      <c r="AA497" s="111"/>
      <c r="AB497" s="111"/>
    </row>
    <row r="498" spans="1:28" ht="15.75" customHeight="1">
      <c r="A498" s="111"/>
      <c r="B498" s="111"/>
      <c r="C498" s="111"/>
      <c r="D498" s="111"/>
      <c r="E498" s="111"/>
      <c r="F498" s="111"/>
      <c r="G498" s="111"/>
      <c r="H498" s="111"/>
      <c r="I498" s="111"/>
      <c r="J498" s="111"/>
      <c r="K498" s="111"/>
      <c r="L498" s="111"/>
      <c r="M498" s="111"/>
      <c r="N498" s="111"/>
      <c r="O498" s="111"/>
      <c r="P498" s="111"/>
      <c r="Q498" s="111"/>
      <c r="R498" s="111"/>
      <c r="S498" s="111"/>
      <c r="T498" s="111"/>
      <c r="U498" s="111"/>
      <c r="V498" s="111"/>
      <c r="W498" s="111"/>
      <c r="X498" s="111"/>
      <c r="Y498" s="111"/>
      <c r="Z498" s="111"/>
      <c r="AA498" s="111"/>
      <c r="AB498" s="111"/>
    </row>
    <row r="499" spans="1:28" ht="15.75" customHeight="1">
      <c r="A499" s="111"/>
      <c r="B499" s="111"/>
      <c r="C499" s="111"/>
      <c r="D499" s="111"/>
      <c r="E499" s="111"/>
      <c r="F499" s="111"/>
      <c r="G499" s="111"/>
      <c r="H499" s="111"/>
      <c r="I499" s="111"/>
      <c r="J499" s="111"/>
      <c r="K499" s="111"/>
      <c r="L499" s="111"/>
      <c r="M499" s="111"/>
      <c r="N499" s="111"/>
      <c r="O499" s="111"/>
      <c r="P499" s="111"/>
      <c r="Q499" s="111"/>
      <c r="R499" s="111"/>
      <c r="S499" s="111"/>
      <c r="T499" s="111"/>
      <c r="U499" s="111"/>
      <c r="V499" s="111"/>
      <c r="W499" s="111"/>
      <c r="X499" s="111"/>
      <c r="Y499" s="111"/>
      <c r="Z499" s="111"/>
      <c r="AA499" s="111"/>
      <c r="AB499" s="111"/>
    </row>
    <row r="500" spans="1:28" ht="15.75" customHeight="1">
      <c r="A500" s="111"/>
      <c r="B500" s="111"/>
      <c r="C500" s="111"/>
      <c r="D500" s="111"/>
      <c r="E500" s="111"/>
      <c r="F500" s="111"/>
      <c r="G500" s="111"/>
      <c r="H500" s="111"/>
      <c r="I500" s="111"/>
      <c r="J500" s="111"/>
      <c r="K500" s="111"/>
      <c r="L500" s="111"/>
      <c r="M500" s="111"/>
      <c r="N500" s="111"/>
      <c r="O500" s="111"/>
      <c r="P500" s="111"/>
      <c r="Q500" s="111"/>
      <c r="R500" s="111"/>
      <c r="S500" s="111"/>
      <c r="T500" s="111"/>
      <c r="U500" s="111"/>
      <c r="V500" s="111"/>
      <c r="W500" s="111"/>
      <c r="X500" s="111"/>
      <c r="Y500" s="111"/>
      <c r="Z500" s="111"/>
      <c r="AA500" s="111"/>
      <c r="AB500" s="111"/>
    </row>
    <row r="501" spans="1:28" ht="15.75" customHeight="1">
      <c r="A501" s="111"/>
      <c r="B501" s="111"/>
      <c r="C501" s="111"/>
      <c r="D501" s="111"/>
      <c r="E501" s="111"/>
      <c r="F501" s="111"/>
      <c r="G501" s="111"/>
      <c r="H501" s="111"/>
      <c r="I501" s="111"/>
      <c r="J501" s="111"/>
      <c r="K501" s="111"/>
      <c r="L501" s="111"/>
      <c r="M501" s="111"/>
      <c r="N501" s="111"/>
      <c r="O501" s="111"/>
      <c r="P501" s="111"/>
      <c r="Q501" s="111"/>
      <c r="R501" s="111"/>
      <c r="S501" s="111"/>
      <c r="T501" s="111"/>
      <c r="U501" s="111"/>
      <c r="V501" s="111"/>
      <c r="W501" s="111"/>
      <c r="X501" s="111"/>
      <c r="Y501" s="111"/>
      <c r="Z501" s="111"/>
      <c r="AA501" s="111"/>
      <c r="AB501" s="111"/>
    </row>
    <row r="502" spans="1:28" ht="15.75" customHeight="1">
      <c r="A502" s="111"/>
      <c r="B502" s="111"/>
      <c r="C502" s="111"/>
      <c r="D502" s="111"/>
      <c r="E502" s="111"/>
      <c r="F502" s="111"/>
      <c r="G502" s="111"/>
      <c r="H502" s="111"/>
      <c r="I502" s="111"/>
      <c r="J502" s="111"/>
      <c r="K502" s="111"/>
      <c r="L502" s="111"/>
      <c r="M502" s="111"/>
      <c r="N502" s="111"/>
      <c r="O502" s="111"/>
      <c r="P502" s="111"/>
      <c r="Q502" s="111"/>
      <c r="R502" s="111"/>
      <c r="S502" s="111"/>
      <c r="T502" s="111"/>
      <c r="U502" s="111"/>
      <c r="V502" s="111"/>
      <c r="W502" s="111"/>
      <c r="X502" s="111"/>
      <c r="Y502" s="111"/>
      <c r="Z502" s="111"/>
      <c r="AA502" s="111"/>
      <c r="AB502" s="111"/>
    </row>
    <row r="503" spans="1:28" ht="15.75" customHeight="1">
      <c r="A503" s="111"/>
      <c r="B503" s="111"/>
      <c r="C503" s="111"/>
      <c r="D503" s="111"/>
      <c r="E503" s="111"/>
      <c r="F503" s="111"/>
      <c r="G503" s="111"/>
      <c r="H503" s="111"/>
      <c r="I503" s="111"/>
      <c r="J503" s="111"/>
      <c r="K503" s="111"/>
      <c r="L503" s="111"/>
      <c r="M503" s="111"/>
      <c r="N503" s="111"/>
      <c r="O503" s="111"/>
      <c r="P503" s="111"/>
      <c r="Q503" s="111"/>
      <c r="R503" s="111"/>
      <c r="S503" s="111"/>
      <c r="T503" s="111"/>
      <c r="U503" s="111"/>
      <c r="V503" s="111"/>
      <c r="W503" s="111"/>
      <c r="X503" s="111"/>
      <c r="Y503" s="111"/>
      <c r="Z503" s="111"/>
      <c r="AA503" s="111"/>
      <c r="AB503" s="111"/>
    </row>
    <row r="504" spans="1:28" ht="15.75" customHeight="1">
      <c r="A504" s="111"/>
      <c r="B504" s="111"/>
      <c r="C504" s="111"/>
      <c r="D504" s="111"/>
      <c r="E504" s="111"/>
      <c r="F504" s="111"/>
      <c r="G504" s="111"/>
      <c r="H504" s="111"/>
      <c r="I504" s="111"/>
      <c r="J504" s="111"/>
      <c r="K504" s="111"/>
      <c r="L504" s="111"/>
      <c r="M504" s="111"/>
      <c r="N504" s="111"/>
      <c r="O504" s="111"/>
      <c r="P504" s="111"/>
      <c r="Q504" s="111"/>
      <c r="R504" s="111"/>
      <c r="S504" s="111"/>
      <c r="T504" s="111"/>
      <c r="U504" s="111"/>
      <c r="V504" s="111"/>
      <c r="W504" s="111"/>
      <c r="X504" s="111"/>
      <c r="Y504" s="111"/>
      <c r="Z504" s="111"/>
      <c r="AA504" s="111"/>
      <c r="AB504" s="111"/>
    </row>
    <row r="505" spans="1:28" ht="15.75" customHeight="1">
      <c r="A505" s="111"/>
      <c r="B505" s="111"/>
      <c r="C505" s="111"/>
      <c r="D505" s="111"/>
      <c r="E505" s="111"/>
      <c r="F505" s="111"/>
      <c r="G505" s="111"/>
      <c r="H505" s="111"/>
      <c r="I505" s="111"/>
      <c r="J505" s="111"/>
      <c r="K505" s="111"/>
      <c r="L505" s="111"/>
      <c r="M505" s="111"/>
      <c r="N505" s="111"/>
      <c r="O505" s="111"/>
      <c r="P505" s="111"/>
      <c r="Q505" s="111"/>
      <c r="R505" s="111"/>
      <c r="S505" s="111"/>
      <c r="T505" s="111"/>
      <c r="U505" s="111"/>
      <c r="V505" s="111"/>
      <c r="W505" s="111"/>
      <c r="X505" s="111"/>
      <c r="Y505" s="111"/>
      <c r="Z505" s="111"/>
      <c r="AA505" s="111"/>
      <c r="AB505" s="111"/>
    </row>
    <row r="506" spans="1:28" ht="15.75" customHeight="1">
      <c r="A506" s="111"/>
      <c r="B506" s="111"/>
      <c r="C506" s="111"/>
      <c r="D506" s="111"/>
      <c r="E506" s="111"/>
      <c r="F506" s="111"/>
      <c r="G506" s="111"/>
      <c r="H506" s="111"/>
      <c r="I506" s="111"/>
      <c r="J506" s="111"/>
      <c r="K506" s="111"/>
      <c r="L506" s="111"/>
      <c r="M506" s="111"/>
      <c r="N506" s="111"/>
      <c r="O506" s="111"/>
      <c r="P506" s="111"/>
      <c r="Q506" s="111"/>
      <c r="R506" s="111"/>
      <c r="S506" s="111"/>
      <c r="T506" s="111"/>
      <c r="U506" s="111"/>
      <c r="V506" s="111"/>
      <c r="W506" s="111"/>
      <c r="X506" s="111"/>
      <c r="Y506" s="111"/>
      <c r="Z506" s="111"/>
      <c r="AA506" s="111"/>
      <c r="AB506" s="111"/>
    </row>
    <row r="507" spans="1:28" ht="15.75" customHeight="1">
      <c r="A507" s="111"/>
      <c r="B507" s="111"/>
      <c r="C507" s="111"/>
      <c r="D507" s="111"/>
      <c r="E507" s="111"/>
      <c r="F507" s="111"/>
      <c r="G507" s="111"/>
      <c r="H507" s="111"/>
      <c r="I507" s="111"/>
      <c r="J507" s="111"/>
      <c r="K507" s="111"/>
      <c r="L507" s="111"/>
      <c r="M507" s="111"/>
      <c r="N507" s="111"/>
      <c r="O507" s="111"/>
      <c r="P507" s="111"/>
      <c r="Q507" s="111"/>
      <c r="R507" s="111"/>
      <c r="S507" s="111"/>
      <c r="T507" s="111"/>
      <c r="U507" s="111"/>
      <c r="V507" s="111"/>
      <c r="W507" s="111"/>
      <c r="X507" s="111"/>
      <c r="Y507" s="111"/>
      <c r="Z507" s="111"/>
      <c r="AA507" s="111"/>
      <c r="AB507" s="111"/>
    </row>
    <row r="508" spans="1:28" ht="15.75" customHeight="1">
      <c r="A508" s="111"/>
      <c r="B508" s="111"/>
      <c r="C508" s="111"/>
      <c r="D508" s="111"/>
      <c r="E508" s="111"/>
      <c r="F508" s="111"/>
      <c r="G508" s="111"/>
      <c r="H508" s="111"/>
      <c r="I508" s="111"/>
      <c r="J508" s="111"/>
      <c r="K508" s="111"/>
      <c r="L508" s="111"/>
      <c r="M508" s="111"/>
      <c r="N508" s="111"/>
      <c r="O508" s="111"/>
      <c r="P508" s="111"/>
      <c r="Q508" s="111"/>
      <c r="R508" s="111"/>
      <c r="S508" s="111"/>
      <c r="T508" s="111"/>
      <c r="U508" s="111"/>
      <c r="V508" s="111"/>
      <c r="W508" s="111"/>
      <c r="X508" s="111"/>
      <c r="Y508" s="111"/>
      <c r="Z508" s="111"/>
      <c r="AA508" s="111"/>
      <c r="AB508" s="111"/>
    </row>
    <row r="509" spans="1:28" ht="15.75" customHeight="1">
      <c r="A509" s="111"/>
      <c r="B509" s="111"/>
      <c r="C509" s="111"/>
      <c r="D509" s="111"/>
      <c r="E509" s="111"/>
      <c r="F509" s="111"/>
      <c r="G509" s="111"/>
      <c r="H509" s="111"/>
      <c r="I509" s="111"/>
      <c r="J509" s="111"/>
      <c r="K509" s="111"/>
      <c r="L509" s="111"/>
      <c r="M509" s="111"/>
      <c r="N509" s="111"/>
      <c r="O509" s="111"/>
      <c r="P509" s="111"/>
      <c r="Q509" s="111"/>
      <c r="R509" s="111"/>
      <c r="S509" s="111"/>
      <c r="T509" s="111"/>
      <c r="U509" s="111"/>
      <c r="V509" s="111"/>
      <c r="W509" s="111"/>
      <c r="X509" s="111"/>
      <c r="Y509" s="111"/>
      <c r="Z509" s="111"/>
      <c r="AA509" s="111"/>
      <c r="AB509" s="111"/>
    </row>
    <row r="510" spans="1:28" ht="15.75" customHeight="1">
      <c r="A510" s="111"/>
      <c r="B510" s="111"/>
      <c r="C510" s="111"/>
      <c r="D510" s="111"/>
      <c r="E510" s="111"/>
      <c r="F510" s="111"/>
      <c r="G510" s="111"/>
      <c r="H510" s="111"/>
      <c r="I510" s="111"/>
      <c r="J510" s="111"/>
      <c r="K510" s="111"/>
      <c r="L510" s="111"/>
      <c r="M510" s="111"/>
      <c r="N510" s="111"/>
      <c r="O510" s="111"/>
      <c r="P510" s="111"/>
      <c r="Q510" s="111"/>
      <c r="R510" s="111"/>
      <c r="S510" s="111"/>
      <c r="T510" s="111"/>
      <c r="U510" s="111"/>
      <c r="V510" s="111"/>
      <c r="W510" s="111"/>
      <c r="X510" s="111"/>
      <c r="Y510" s="111"/>
      <c r="Z510" s="111"/>
      <c r="AA510" s="111"/>
      <c r="AB510" s="111"/>
    </row>
    <row r="511" spans="1:28" ht="15.75" customHeight="1">
      <c r="A511" s="111"/>
      <c r="B511" s="111"/>
      <c r="C511" s="111"/>
      <c r="D511" s="111"/>
      <c r="E511" s="111"/>
      <c r="F511" s="111"/>
      <c r="G511" s="111"/>
      <c r="H511" s="111"/>
      <c r="I511" s="111"/>
      <c r="J511" s="111"/>
      <c r="K511" s="111"/>
      <c r="L511" s="111"/>
      <c r="M511" s="111"/>
      <c r="N511" s="111"/>
      <c r="O511" s="111"/>
      <c r="P511" s="111"/>
      <c r="Q511" s="111"/>
      <c r="R511" s="111"/>
      <c r="S511" s="111"/>
      <c r="T511" s="111"/>
      <c r="U511" s="111"/>
      <c r="V511" s="111"/>
      <c r="W511" s="111"/>
      <c r="X511" s="111"/>
      <c r="Y511" s="111"/>
      <c r="Z511" s="111"/>
      <c r="AA511" s="111"/>
      <c r="AB511" s="111"/>
    </row>
    <row r="512" spans="1:28" ht="15.75" customHeight="1">
      <c r="A512" s="111"/>
      <c r="B512" s="111"/>
      <c r="C512" s="111"/>
      <c r="D512" s="111"/>
      <c r="E512" s="111"/>
      <c r="F512" s="111"/>
      <c r="G512" s="111"/>
      <c r="H512" s="111"/>
      <c r="I512" s="111"/>
      <c r="J512" s="111"/>
      <c r="K512" s="111"/>
      <c r="L512" s="111"/>
      <c r="M512" s="111"/>
      <c r="N512" s="111"/>
      <c r="O512" s="111"/>
      <c r="P512" s="111"/>
      <c r="Q512" s="111"/>
      <c r="R512" s="111"/>
      <c r="S512" s="111"/>
      <c r="T512" s="111"/>
      <c r="U512" s="111"/>
      <c r="V512" s="111"/>
      <c r="W512" s="111"/>
      <c r="X512" s="111"/>
      <c r="Y512" s="111"/>
      <c r="Z512" s="111"/>
      <c r="AA512" s="111"/>
      <c r="AB512" s="111"/>
    </row>
    <row r="513" spans="1:28" ht="15.75" customHeight="1">
      <c r="A513" s="111"/>
      <c r="B513" s="111"/>
      <c r="C513" s="111"/>
      <c r="D513" s="111"/>
      <c r="E513" s="111"/>
      <c r="F513" s="111"/>
      <c r="G513" s="111"/>
      <c r="H513" s="111"/>
      <c r="I513" s="111"/>
      <c r="J513" s="111"/>
      <c r="K513" s="111"/>
      <c r="L513" s="111"/>
      <c r="M513" s="111"/>
      <c r="N513" s="111"/>
      <c r="O513" s="111"/>
      <c r="P513" s="111"/>
      <c r="Q513" s="111"/>
      <c r="R513" s="111"/>
      <c r="S513" s="111"/>
      <c r="T513" s="111"/>
      <c r="U513" s="111"/>
      <c r="V513" s="111"/>
      <c r="W513" s="111"/>
      <c r="X513" s="111"/>
      <c r="Y513" s="111"/>
      <c r="Z513" s="111"/>
      <c r="AA513" s="111"/>
      <c r="AB513" s="111"/>
    </row>
    <row r="514" spans="1:28" ht="15.75" customHeight="1">
      <c r="A514" s="111"/>
      <c r="B514" s="111"/>
      <c r="C514" s="111"/>
      <c r="D514" s="111"/>
      <c r="E514" s="111"/>
      <c r="F514" s="111"/>
      <c r="G514" s="111"/>
      <c r="H514" s="111"/>
      <c r="I514" s="111"/>
      <c r="J514" s="111"/>
      <c r="K514" s="111"/>
      <c r="L514" s="111"/>
      <c r="M514" s="111"/>
      <c r="N514" s="111"/>
      <c r="O514" s="111"/>
      <c r="P514" s="111"/>
      <c r="Q514" s="111"/>
      <c r="R514" s="111"/>
      <c r="S514" s="111"/>
      <c r="T514" s="111"/>
      <c r="U514" s="111"/>
      <c r="V514" s="111"/>
      <c r="W514" s="111"/>
      <c r="X514" s="111"/>
      <c r="Y514" s="111"/>
      <c r="Z514" s="111"/>
      <c r="AA514" s="111"/>
      <c r="AB514" s="111"/>
    </row>
    <row r="515" spans="1:28" ht="15.75" customHeight="1">
      <c r="A515" s="111"/>
      <c r="B515" s="111"/>
      <c r="C515" s="111"/>
      <c r="D515" s="111"/>
      <c r="E515" s="111"/>
      <c r="F515" s="111"/>
      <c r="G515" s="111"/>
      <c r="H515" s="111"/>
      <c r="I515" s="111"/>
      <c r="J515" s="111"/>
      <c r="K515" s="111"/>
      <c r="L515" s="111"/>
      <c r="M515" s="111"/>
      <c r="N515" s="111"/>
      <c r="O515" s="111"/>
      <c r="P515" s="111"/>
      <c r="Q515" s="111"/>
      <c r="R515" s="111"/>
      <c r="S515" s="111"/>
      <c r="T515" s="111"/>
      <c r="U515" s="111"/>
      <c r="V515" s="111"/>
      <c r="W515" s="111"/>
      <c r="X515" s="111"/>
      <c r="Y515" s="111"/>
      <c r="Z515" s="111"/>
      <c r="AA515" s="111"/>
      <c r="AB515" s="111"/>
    </row>
    <row r="516" spans="1:28" ht="15.75" customHeight="1">
      <c r="A516" s="111"/>
      <c r="B516" s="111"/>
      <c r="C516" s="111"/>
      <c r="D516" s="111"/>
      <c r="E516" s="111"/>
      <c r="F516" s="111"/>
      <c r="G516" s="111"/>
      <c r="H516" s="111"/>
      <c r="I516" s="111"/>
      <c r="J516" s="111"/>
      <c r="K516" s="111"/>
      <c r="L516" s="111"/>
      <c r="M516" s="111"/>
      <c r="N516" s="111"/>
      <c r="O516" s="111"/>
      <c r="P516" s="111"/>
      <c r="Q516" s="111"/>
      <c r="R516" s="111"/>
      <c r="S516" s="111"/>
      <c r="T516" s="111"/>
      <c r="U516" s="111"/>
      <c r="V516" s="111"/>
      <c r="W516" s="111"/>
      <c r="X516" s="111"/>
      <c r="Y516" s="111"/>
      <c r="Z516" s="111"/>
      <c r="AA516" s="111"/>
      <c r="AB516" s="111"/>
    </row>
    <row r="517" spans="1:28" ht="15.75" customHeight="1">
      <c r="A517" s="111"/>
      <c r="B517" s="111"/>
      <c r="C517" s="111"/>
      <c r="D517" s="111"/>
      <c r="E517" s="111"/>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row>
    <row r="518" spans="1:28" ht="15.75" customHeight="1">
      <c r="A518" s="111"/>
      <c r="B518" s="111"/>
      <c r="C518" s="111"/>
      <c r="D518" s="111"/>
      <c r="E518" s="111"/>
      <c r="F518" s="111"/>
      <c r="G518" s="111"/>
      <c r="H518" s="111"/>
      <c r="I518" s="111"/>
      <c r="J518" s="111"/>
      <c r="K518" s="111"/>
      <c r="L518" s="111"/>
      <c r="M518" s="111"/>
      <c r="N518" s="111"/>
      <c r="O518" s="111"/>
      <c r="P518" s="111"/>
      <c r="Q518" s="111"/>
      <c r="R518" s="111"/>
      <c r="S518" s="111"/>
      <c r="T518" s="111"/>
      <c r="U518" s="111"/>
      <c r="V518" s="111"/>
      <c r="W518" s="111"/>
      <c r="X518" s="111"/>
      <c r="Y518" s="111"/>
      <c r="Z518" s="111"/>
      <c r="AA518" s="111"/>
      <c r="AB518" s="111"/>
    </row>
    <row r="519" spans="1:28" ht="15.75" customHeight="1">
      <c r="A519" s="111"/>
      <c r="B519" s="111"/>
      <c r="C519" s="111"/>
      <c r="D519" s="111"/>
      <c r="E519" s="111"/>
      <c r="F519" s="111"/>
      <c r="G519" s="111"/>
      <c r="H519" s="111"/>
      <c r="I519" s="111"/>
      <c r="J519" s="111"/>
      <c r="K519" s="111"/>
      <c r="L519" s="111"/>
      <c r="M519" s="111"/>
      <c r="N519" s="111"/>
      <c r="O519" s="111"/>
      <c r="P519" s="111"/>
      <c r="Q519" s="111"/>
      <c r="R519" s="111"/>
      <c r="S519" s="111"/>
      <c r="T519" s="111"/>
      <c r="U519" s="111"/>
      <c r="V519" s="111"/>
      <c r="W519" s="111"/>
      <c r="X519" s="111"/>
      <c r="Y519" s="111"/>
      <c r="Z519" s="111"/>
      <c r="AA519" s="111"/>
      <c r="AB519" s="111"/>
    </row>
    <row r="520" spans="1:28" ht="15.75" customHeight="1">
      <c r="A520" s="111"/>
      <c r="B520" s="111"/>
      <c r="C520" s="111"/>
      <c r="D520" s="111"/>
      <c r="E520" s="111"/>
      <c r="F520" s="111"/>
      <c r="G520" s="111"/>
      <c r="H520" s="111"/>
      <c r="I520" s="111"/>
      <c r="J520" s="111"/>
      <c r="K520" s="111"/>
      <c r="L520" s="111"/>
      <c r="M520" s="111"/>
      <c r="N520" s="111"/>
      <c r="O520" s="111"/>
      <c r="P520" s="111"/>
      <c r="Q520" s="111"/>
      <c r="R520" s="111"/>
      <c r="S520" s="111"/>
      <c r="T520" s="111"/>
      <c r="U520" s="111"/>
      <c r="V520" s="111"/>
      <c r="W520" s="111"/>
      <c r="X520" s="111"/>
      <c r="Y520" s="111"/>
      <c r="Z520" s="111"/>
      <c r="AA520" s="111"/>
      <c r="AB520" s="111"/>
    </row>
    <row r="521" spans="1:28" ht="15.75" customHeight="1">
      <c r="A521" s="111"/>
      <c r="B521" s="111"/>
      <c r="C521" s="111"/>
      <c r="D521" s="111"/>
      <c r="E521" s="111"/>
      <c r="F521" s="111"/>
      <c r="G521" s="111"/>
      <c r="H521" s="111"/>
      <c r="I521" s="111"/>
      <c r="J521" s="111"/>
      <c r="K521" s="111"/>
      <c r="L521" s="111"/>
      <c r="M521" s="111"/>
      <c r="N521" s="111"/>
      <c r="O521" s="111"/>
      <c r="P521" s="111"/>
      <c r="Q521" s="111"/>
      <c r="R521" s="111"/>
      <c r="S521" s="111"/>
      <c r="T521" s="111"/>
      <c r="U521" s="111"/>
      <c r="V521" s="111"/>
      <c r="W521" s="111"/>
      <c r="X521" s="111"/>
      <c r="Y521" s="111"/>
      <c r="Z521" s="111"/>
      <c r="AA521" s="111"/>
      <c r="AB521" s="111"/>
    </row>
    <row r="522" spans="1:28" ht="15.75" customHeight="1">
      <c r="A522" s="111"/>
      <c r="B522" s="111"/>
      <c r="C522" s="111"/>
      <c r="D522" s="111"/>
      <c r="E522" s="111"/>
      <c r="F522" s="111"/>
      <c r="G522" s="111"/>
      <c r="H522" s="111"/>
      <c r="I522" s="111"/>
      <c r="J522" s="111"/>
      <c r="K522" s="111"/>
      <c r="L522" s="111"/>
      <c r="M522" s="111"/>
      <c r="N522" s="111"/>
      <c r="O522" s="111"/>
      <c r="P522" s="111"/>
      <c r="Q522" s="111"/>
      <c r="R522" s="111"/>
      <c r="S522" s="111"/>
      <c r="T522" s="111"/>
      <c r="U522" s="111"/>
      <c r="V522" s="111"/>
      <c r="W522" s="111"/>
      <c r="X522" s="111"/>
      <c r="Y522" s="111"/>
      <c r="Z522" s="111"/>
      <c r="AA522" s="111"/>
      <c r="AB522" s="111"/>
    </row>
    <row r="523" spans="1:28" ht="15.75" customHeight="1">
      <c r="A523" s="111"/>
      <c r="B523" s="111"/>
      <c r="C523" s="111"/>
      <c r="D523" s="111"/>
      <c r="E523" s="111"/>
      <c r="F523" s="111"/>
      <c r="G523" s="111"/>
      <c r="H523" s="111"/>
      <c r="I523" s="111"/>
      <c r="J523" s="111"/>
      <c r="K523" s="111"/>
      <c r="L523" s="111"/>
      <c r="M523" s="111"/>
      <c r="N523" s="111"/>
      <c r="O523" s="111"/>
      <c r="P523" s="111"/>
      <c r="Q523" s="111"/>
      <c r="R523" s="111"/>
      <c r="S523" s="111"/>
      <c r="T523" s="111"/>
      <c r="U523" s="111"/>
      <c r="V523" s="111"/>
      <c r="W523" s="111"/>
      <c r="X523" s="111"/>
      <c r="Y523" s="111"/>
      <c r="Z523" s="111"/>
      <c r="AA523" s="111"/>
      <c r="AB523" s="111"/>
    </row>
    <row r="524" spans="1:28" ht="15.75" customHeight="1">
      <c r="A524" s="111"/>
      <c r="B524" s="111"/>
      <c r="C524" s="111"/>
      <c r="D524" s="111"/>
      <c r="E524" s="111"/>
      <c r="F524" s="111"/>
      <c r="G524" s="111"/>
      <c r="H524" s="111"/>
      <c r="I524" s="111"/>
      <c r="J524" s="111"/>
      <c r="K524" s="111"/>
      <c r="L524" s="111"/>
      <c r="M524" s="111"/>
      <c r="N524" s="111"/>
      <c r="O524" s="111"/>
      <c r="P524" s="111"/>
      <c r="Q524" s="111"/>
      <c r="R524" s="111"/>
      <c r="S524" s="111"/>
      <c r="T524" s="111"/>
      <c r="U524" s="111"/>
      <c r="V524" s="111"/>
      <c r="W524" s="111"/>
      <c r="X524" s="111"/>
      <c r="Y524" s="111"/>
      <c r="Z524" s="111"/>
      <c r="AA524" s="111"/>
      <c r="AB524" s="111"/>
    </row>
    <row r="525" spans="1:28" ht="15.75" customHeight="1">
      <c r="A525" s="111"/>
      <c r="B525" s="111"/>
      <c r="C525" s="111"/>
      <c r="D525" s="111"/>
      <c r="E525" s="111"/>
      <c r="F525" s="111"/>
      <c r="G525" s="111"/>
      <c r="H525" s="111"/>
      <c r="I525" s="111"/>
      <c r="J525" s="111"/>
      <c r="K525" s="111"/>
      <c r="L525" s="111"/>
      <c r="M525" s="111"/>
      <c r="N525" s="111"/>
      <c r="O525" s="111"/>
      <c r="P525" s="111"/>
      <c r="Q525" s="111"/>
      <c r="R525" s="111"/>
      <c r="S525" s="111"/>
      <c r="T525" s="111"/>
      <c r="U525" s="111"/>
      <c r="V525" s="111"/>
      <c r="W525" s="111"/>
      <c r="X525" s="111"/>
      <c r="Y525" s="111"/>
      <c r="Z525" s="111"/>
      <c r="AA525" s="111"/>
      <c r="AB525" s="111"/>
    </row>
    <row r="526" spans="1:28" ht="15.75" customHeight="1">
      <c r="A526" s="111"/>
      <c r="B526" s="111"/>
      <c r="C526" s="111"/>
      <c r="D526" s="111"/>
      <c r="E526" s="111"/>
      <c r="F526" s="111"/>
      <c r="G526" s="111"/>
      <c r="H526" s="111"/>
      <c r="I526" s="111"/>
      <c r="J526" s="111"/>
      <c r="K526" s="111"/>
      <c r="L526" s="111"/>
      <c r="M526" s="111"/>
      <c r="N526" s="111"/>
      <c r="O526" s="111"/>
      <c r="P526" s="111"/>
      <c r="Q526" s="111"/>
      <c r="R526" s="111"/>
      <c r="S526" s="111"/>
      <c r="T526" s="111"/>
      <c r="U526" s="111"/>
      <c r="V526" s="111"/>
      <c r="W526" s="111"/>
      <c r="X526" s="111"/>
      <c r="Y526" s="111"/>
      <c r="Z526" s="111"/>
      <c r="AA526" s="111"/>
      <c r="AB526" s="111"/>
    </row>
    <row r="527" spans="1:28" ht="15.75" customHeight="1">
      <c r="A527" s="111"/>
      <c r="B527" s="111"/>
      <c r="C527" s="111"/>
      <c r="D527" s="111"/>
      <c r="E527" s="111"/>
      <c r="F527" s="111"/>
      <c r="G527" s="111"/>
      <c r="H527" s="111"/>
      <c r="I527" s="111"/>
      <c r="J527" s="111"/>
      <c r="K527" s="111"/>
      <c r="L527" s="111"/>
      <c r="M527" s="111"/>
      <c r="N527" s="111"/>
      <c r="O527" s="111"/>
      <c r="P527" s="111"/>
      <c r="Q527" s="111"/>
      <c r="R527" s="111"/>
      <c r="S527" s="111"/>
      <c r="T527" s="111"/>
      <c r="U527" s="111"/>
      <c r="V527" s="111"/>
      <c r="W527" s="111"/>
      <c r="X527" s="111"/>
      <c r="Y527" s="111"/>
      <c r="Z527" s="111"/>
      <c r="AA527" s="111"/>
      <c r="AB527" s="111"/>
    </row>
    <row r="528" spans="1:28" ht="15.75" customHeight="1">
      <c r="A528" s="111"/>
      <c r="B528" s="111"/>
      <c r="C528" s="111"/>
      <c r="D528" s="111"/>
      <c r="E528" s="111"/>
      <c r="F528" s="111"/>
      <c r="G528" s="111"/>
      <c r="H528" s="111"/>
      <c r="I528" s="111"/>
      <c r="J528" s="111"/>
      <c r="K528" s="111"/>
      <c r="L528" s="111"/>
      <c r="M528" s="111"/>
      <c r="N528" s="111"/>
      <c r="O528" s="111"/>
      <c r="P528" s="111"/>
      <c r="Q528" s="111"/>
      <c r="R528" s="111"/>
      <c r="S528" s="111"/>
      <c r="T528" s="111"/>
      <c r="U528" s="111"/>
      <c r="V528" s="111"/>
      <c r="W528" s="111"/>
      <c r="X528" s="111"/>
      <c r="Y528" s="111"/>
      <c r="Z528" s="111"/>
      <c r="AA528" s="111"/>
      <c r="AB528" s="111"/>
    </row>
    <row r="529" spans="1:28" ht="15.75" customHeight="1">
      <c r="A529" s="111"/>
      <c r="B529" s="111"/>
      <c r="C529" s="111"/>
      <c r="D529" s="111"/>
      <c r="E529" s="111"/>
      <c r="F529" s="111"/>
      <c r="G529" s="111"/>
      <c r="H529" s="111"/>
      <c r="I529" s="111"/>
      <c r="J529" s="111"/>
      <c r="K529" s="111"/>
      <c r="L529" s="111"/>
      <c r="M529" s="111"/>
      <c r="N529" s="111"/>
      <c r="O529" s="111"/>
      <c r="P529" s="111"/>
      <c r="Q529" s="111"/>
      <c r="R529" s="111"/>
      <c r="S529" s="111"/>
      <c r="T529" s="111"/>
      <c r="U529" s="111"/>
      <c r="V529" s="111"/>
      <c r="W529" s="111"/>
      <c r="X529" s="111"/>
      <c r="Y529" s="111"/>
      <c r="Z529" s="111"/>
      <c r="AA529" s="111"/>
      <c r="AB529" s="111"/>
    </row>
    <row r="530" spans="1:28" ht="15.75" customHeight="1">
      <c r="A530" s="111"/>
      <c r="B530" s="111"/>
      <c r="C530" s="111"/>
      <c r="D530" s="111"/>
      <c r="E530" s="111"/>
      <c r="F530" s="111"/>
      <c r="G530" s="111"/>
      <c r="H530" s="111"/>
      <c r="I530" s="111"/>
      <c r="J530" s="111"/>
      <c r="K530" s="111"/>
      <c r="L530" s="111"/>
      <c r="M530" s="111"/>
      <c r="N530" s="111"/>
      <c r="O530" s="111"/>
      <c r="P530" s="111"/>
      <c r="Q530" s="111"/>
      <c r="R530" s="111"/>
      <c r="S530" s="111"/>
      <c r="T530" s="111"/>
      <c r="U530" s="111"/>
      <c r="V530" s="111"/>
      <c r="W530" s="111"/>
      <c r="X530" s="111"/>
      <c r="Y530" s="111"/>
      <c r="Z530" s="111"/>
      <c r="AA530" s="111"/>
      <c r="AB530" s="111"/>
    </row>
    <row r="531" spans="1:28" ht="15.75" customHeight="1">
      <c r="A531" s="111"/>
      <c r="B531" s="111"/>
      <c r="C531" s="111"/>
      <c r="D531" s="111"/>
      <c r="E531" s="111"/>
      <c r="F531" s="111"/>
      <c r="G531" s="111"/>
      <c r="H531" s="111"/>
      <c r="I531" s="111"/>
      <c r="J531" s="111"/>
      <c r="K531" s="111"/>
      <c r="L531" s="111"/>
      <c r="M531" s="111"/>
      <c r="N531" s="111"/>
      <c r="O531" s="111"/>
      <c r="P531" s="111"/>
      <c r="Q531" s="111"/>
      <c r="R531" s="111"/>
      <c r="S531" s="111"/>
      <c r="T531" s="111"/>
      <c r="U531" s="111"/>
      <c r="V531" s="111"/>
      <c r="W531" s="111"/>
      <c r="X531" s="111"/>
      <c r="Y531" s="111"/>
      <c r="Z531" s="111"/>
      <c r="AA531" s="111"/>
      <c r="AB531" s="111"/>
    </row>
    <row r="532" spans="1:28" ht="15.75" customHeight="1">
      <c r="A532" s="111"/>
      <c r="B532" s="111"/>
      <c r="C532" s="111"/>
      <c r="D532" s="111"/>
      <c r="E532" s="111"/>
      <c r="F532" s="111"/>
      <c r="G532" s="111"/>
      <c r="H532" s="111"/>
      <c r="I532" s="111"/>
      <c r="J532" s="111"/>
      <c r="K532" s="111"/>
      <c r="L532" s="111"/>
      <c r="M532" s="111"/>
      <c r="N532" s="111"/>
      <c r="O532" s="111"/>
      <c r="P532" s="111"/>
      <c r="Q532" s="111"/>
      <c r="R532" s="111"/>
      <c r="S532" s="111"/>
      <c r="T532" s="111"/>
      <c r="U532" s="111"/>
      <c r="V532" s="111"/>
      <c r="W532" s="111"/>
      <c r="X532" s="111"/>
      <c r="Y532" s="111"/>
      <c r="Z532" s="111"/>
      <c r="AA532" s="111"/>
      <c r="AB532" s="111"/>
    </row>
    <row r="533" spans="1:28" ht="15.75" customHeight="1">
      <c r="A533" s="111"/>
      <c r="B533" s="111"/>
      <c r="C533" s="111"/>
      <c r="D533" s="111"/>
      <c r="E533" s="111"/>
      <c r="F533" s="111"/>
      <c r="G533" s="111"/>
      <c r="H533" s="111"/>
      <c r="I533" s="111"/>
      <c r="J533" s="111"/>
      <c r="K533" s="111"/>
      <c r="L533" s="111"/>
      <c r="M533" s="111"/>
      <c r="N533" s="111"/>
      <c r="O533" s="111"/>
      <c r="P533" s="111"/>
      <c r="Q533" s="111"/>
      <c r="R533" s="111"/>
      <c r="S533" s="111"/>
      <c r="T533" s="111"/>
      <c r="U533" s="111"/>
      <c r="V533" s="111"/>
      <c r="W533" s="111"/>
      <c r="X533" s="111"/>
      <c r="Y533" s="111"/>
      <c r="Z533" s="111"/>
      <c r="AA533" s="111"/>
      <c r="AB533" s="111"/>
    </row>
    <row r="534" spans="1:28" ht="15.75" customHeight="1">
      <c r="A534" s="111"/>
      <c r="B534" s="111"/>
      <c r="C534" s="111"/>
      <c r="D534" s="111"/>
      <c r="E534" s="111"/>
      <c r="F534" s="111"/>
      <c r="G534" s="111"/>
      <c r="H534" s="111"/>
      <c r="I534" s="111"/>
      <c r="J534" s="111"/>
      <c r="K534" s="111"/>
      <c r="L534" s="111"/>
      <c r="M534" s="111"/>
      <c r="N534" s="111"/>
      <c r="O534" s="111"/>
      <c r="P534" s="111"/>
      <c r="Q534" s="111"/>
      <c r="R534" s="111"/>
      <c r="S534" s="111"/>
      <c r="T534" s="111"/>
      <c r="U534" s="111"/>
      <c r="V534" s="111"/>
      <c r="W534" s="111"/>
      <c r="X534" s="111"/>
      <c r="Y534" s="111"/>
      <c r="Z534" s="111"/>
      <c r="AA534" s="111"/>
      <c r="AB534" s="111"/>
    </row>
    <row r="535" spans="1:28" ht="15.75" customHeight="1">
      <c r="A535" s="111"/>
      <c r="B535" s="111"/>
      <c r="C535" s="111"/>
      <c r="D535" s="111"/>
      <c r="E535" s="111"/>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row>
    <row r="536" spans="1:28" ht="15.75" customHeight="1">
      <c r="A536" s="111"/>
      <c r="B536" s="111"/>
      <c r="C536" s="111"/>
      <c r="D536" s="111"/>
      <c r="E536" s="11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row>
    <row r="537" spans="1:28" ht="15.75" customHeight="1">
      <c r="A537" s="111"/>
      <c r="B537" s="111"/>
      <c r="C537" s="111"/>
      <c r="D537" s="111"/>
      <c r="E537" s="111"/>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row>
    <row r="538" spans="1:28" ht="15.75" customHeight="1">
      <c r="A538" s="111"/>
      <c r="B538" s="111"/>
      <c r="C538" s="111"/>
      <c r="D538" s="111"/>
      <c r="E538" s="111"/>
      <c r="F538" s="111"/>
      <c r="G538" s="111"/>
      <c r="H538" s="111"/>
      <c r="I538" s="111"/>
      <c r="J538" s="111"/>
      <c r="K538" s="111"/>
      <c r="L538" s="111"/>
      <c r="M538" s="111"/>
      <c r="N538" s="111"/>
      <c r="O538" s="111"/>
      <c r="P538" s="111"/>
      <c r="Q538" s="111"/>
      <c r="R538" s="111"/>
      <c r="S538" s="111"/>
      <c r="T538" s="111"/>
      <c r="U538" s="111"/>
      <c r="V538" s="111"/>
      <c r="W538" s="111"/>
      <c r="X538" s="111"/>
      <c r="Y538" s="111"/>
      <c r="Z538" s="111"/>
      <c r="AA538" s="111"/>
      <c r="AB538" s="111"/>
    </row>
    <row r="539" spans="1:28" ht="15.75" customHeight="1">
      <c r="A539" s="111"/>
      <c r="B539" s="111"/>
      <c r="C539" s="111"/>
      <c r="D539" s="111"/>
      <c r="E539" s="111"/>
      <c r="F539" s="111"/>
      <c r="G539" s="111"/>
      <c r="H539" s="111"/>
      <c r="I539" s="111"/>
      <c r="J539" s="111"/>
      <c r="K539" s="111"/>
      <c r="L539" s="111"/>
      <c r="M539" s="111"/>
      <c r="N539" s="111"/>
      <c r="O539" s="111"/>
      <c r="P539" s="111"/>
      <c r="Q539" s="111"/>
      <c r="R539" s="111"/>
      <c r="S539" s="111"/>
      <c r="T539" s="111"/>
      <c r="U539" s="111"/>
      <c r="V539" s="111"/>
      <c r="W539" s="111"/>
      <c r="X539" s="111"/>
      <c r="Y539" s="111"/>
      <c r="Z539" s="111"/>
      <c r="AA539" s="111"/>
      <c r="AB539" s="111"/>
    </row>
    <row r="540" spans="1:28" ht="15.75" customHeight="1">
      <c r="A540" s="111"/>
      <c r="B540" s="111"/>
      <c r="C540" s="111"/>
      <c r="D540" s="111"/>
      <c r="E540" s="111"/>
      <c r="F540" s="111"/>
      <c r="G540" s="111"/>
      <c r="H540" s="111"/>
      <c r="I540" s="111"/>
      <c r="J540" s="111"/>
      <c r="K540" s="111"/>
      <c r="L540" s="111"/>
      <c r="M540" s="111"/>
      <c r="N540" s="111"/>
      <c r="O540" s="111"/>
      <c r="P540" s="111"/>
      <c r="Q540" s="111"/>
      <c r="R540" s="111"/>
      <c r="S540" s="111"/>
      <c r="T540" s="111"/>
      <c r="U540" s="111"/>
      <c r="V540" s="111"/>
      <c r="W540" s="111"/>
      <c r="X540" s="111"/>
      <c r="Y540" s="111"/>
      <c r="Z540" s="111"/>
      <c r="AA540" s="111"/>
      <c r="AB540" s="111"/>
    </row>
    <row r="541" spans="1:28" ht="15.75" customHeight="1">
      <c r="A541" s="111"/>
      <c r="B541" s="111"/>
      <c r="C541" s="111"/>
      <c r="D541" s="111"/>
      <c r="E541" s="111"/>
      <c r="F541" s="111"/>
      <c r="G541" s="111"/>
      <c r="H541" s="111"/>
      <c r="I541" s="111"/>
      <c r="J541" s="111"/>
      <c r="K541" s="111"/>
      <c r="L541" s="111"/>
      <c r="M541" s="111"/>
      <c r="N541" s="111"/>
      <c r="O541" s="111"/>
      <c r="P541" s="111"/>
      <c r="Q541" s="111"/>
      <c r="R541" s="111"/>
      <c r="S541" s="111"/>
      <c r="T541" s="111"/>
      <c r="U541" s="111"/>
      <c r="V541" s="111"/>
      <c r="W541" s="111"/>
      <c r="X541" s="111"/>
      <c r="Y541" s="111"/>
      <c r="Z541" s="111"/>
      <c r="AA541" s="111"/>
      <c r="AB541" s="111"/>
    </row>
    <row r="542" spans="1:28" ht="15.75" customHeight="1">
      <c r="A542" s="111"/>
      <c r="B542" s="111"/>
      <c r="C542" s="111"/>
      <c r="D542" s="111"/>
      <c r="E542" s="111"/>
      <c r="F542" s="111"/>
      <c r="G542" s="111"/>
      <c r="H542" s="111"/>
      <c r="I542" s="111"/>
      <c r="J542" s="111"/>
      <c r="K542" s="111"/>
      <c r="L542" s="111"/>
      <c r="M542" s="111"/>
      <c r="N542" s="111"/>
      <c r="O542" s="111"/>
      <c r="P542" s="111"/>
      <c r="Q542" s="111"/>
      <c r="R542" s="111"/>
      <c r="S542" s="111"/>
      <c r="T542" s="111"/>
      <c r="U542" s="111"/>
      <c r="V542" s="111"/>
      <c r="W542" s="111"/>
      <c r="X542" s="111"/>
      <c r="Y542" s="111"/>
      <c r="Z542" s="111"/>
      <c r="AA542" s="111"/>
      <c r="AB542" s="111"/>
    </row>
    <row r="543" spans="1:28" ht="15.75" customHeight="1">
      <c r="A543" s="111"/>
      <c r="B543" s="111"/>
      <c r="C543" s="111"/>
      <c r="D543" s="111"/>
      <c r="E543" s="111"/>
      <c r="F543" s="111"/>
      <c r="G543" s="111"/>
      <c r="H543" s="111"/>
      <c r="I543" s="111"/>
      <c r="J543" s="111"/>
      <c r="K543" s="111"/>
      <c r="L543" s="111"/>
      <c r="M543" s="111"/>
      <c r="N543" s="111"/>
      <c r="O543" s="111"/>
      <c r="P543" s="111"/>
      <c r="Q543" s="111"/>
      <c r="R543" s="111"/>
      <c r="S543" s="111"/>
      <c r="T543" s="111"/>
      <c r="U543" s="111"/>
      <c r="V543" s="111"/>
      <c r="W543" s="111"/>
      <c r="X543" s="111"/>
      <c r="Y543" s="111"/>
      <c r="Z543" s="111"/>
      <c r="AA543" s="111"/>
      <c r="AB543" s="111"/>
    </row>
    <row r="544" spans="1:28" ht="15.75" customHeight="1">
      <c r="A544" s="111"/>
      <c r="B544" s="111"/>
      <c r="C544" s="111"/>
      <c r="D544" s="111"/>
      <c r="E544" s="111"/>
      <c r="F544" s="111"/>
      <c r="G544" s="111"/>
      <c r="H544" s="111"/>
      <c r="I544" s="111"/>
      <c r="J544" s="111"/>
      <c r="K544" s="111"/>
      <c r="L544" s="111"/>
      <c r="M544" s="111"/>
      <c r="N544" s="111"/>
      <c r="O544" s="111"/>
      <c r="P544" s="111"/>
      <c r="Q544" s="111"/>
      <c r="R544" s="111"/>
      <c r="S544" s="111"/>
      <c r="T544" s="111"/>
      <c r="U544" s="111"/>
      <c r="V544" s="111"/>
      <c r="W544" s="111"/>
      <c r="X544" s="111"/>
      <c r="Y544" s="111"/>
      <c r="Z544" s="111"/>
      <c r="AA544" s="111"/>
      <c r="AB544" s="111"/>
    </row>
    <row r="545" spans="1:28" ht="15.75" customHeight="1">
      <c r="A545" s="111"/>
      <c r="B545" s="111"/>
      <c r="C545" s="111"/>
      <c r="D545" s="111"/>
      <c r="E545" s="111"/>
      <c r="F545" s="111"/>
      <c r="G545" s="111"/>
      <c r="H545" s="111"/>
      <c r="I545" s="111"/>
      <c r="J545" s="111"/>
      <c r="K545" s="111"/>
      <c r="L545" s="111"/>
      <c r="M545" s="111"/>
      <c r="N545" s="111"/>
      <c r="O545" s="111"/>
      <c r="P545" s="111"/>
      <c r="Q545" s="111"/>
      <c r="R545" s="111"/>
      <c r="S545" s="111"/>
      <c r="T545" s="111"/>
      <c r="U545" s="111"/>
      <c r="V545" s="111"/>
      <c r="W545" s="111"/>
      <c r="X545" s="111"/>
      <c r="Y545" s="111"/>
      <c r="Z545" s="111"/>
      <c r="AA545" s="111"/>
      <c r="AB545" s="111"/>
    </row>
    <row r="546" spans="1:28" ht="15.75" customHeight="1">
      <c r="A546" s="111"/>
      <c r="B546" s="111"/>
      <c r="C546" s="111"/>
      <c r="D546" s="111"/>
      <c r="E546" s="111"/>
      <c r="F546" s="111"/>
      <c r="G546" s="111"/>
      <c r="H546" s="111"/>
      <c r="I546" s="111"/>
      <c r="J546" s="111"/>
      <c r="K546" s="111"/>
      <c r="L546" s="111"/>
      <c r="M546" s="111"/>
      <c r="N546" s="111"/>
      <c r="O546" s="111"/>
      <c r="P546" s="111"/>
      <c r="Q546" s="111"/>
      <c r="R546" s="111"/>
      <c r="S546" s="111"/>
      <c r="T546" s="111"/>
      <c r="U546" s="111"/>
      <c r="V546" s="111"/>
      <c r="W546" s="111"/>
      <c r="X546" s="111"/>
      <c r="Y546" s="111"/>
      <c r="Z546" s="111"/>
      <c r="AA546" s="111"/>
      <c r="AB546" s="111"/>
    </row>
    <row r="547" spans="1:28" ht="15.75" customHeight="1">
      <c r="A547" s="111"/>
      <c r="B547" s="111"/>
      <c r="C547" s="111"/>
      <c r="D547" s="111"/>
      <c r="E547" s="111"/>
      <c r="F547" s="111"/>
      <c r="G547" s="111"/>
      <c r="H547" s="111"/>
      <c r="I547" s="111"/>
      <c r="J547" s="111"/>
      <c r="K547" s="111"/>
      <c r="L547" s="111"/>
      <c r="M547" s="111"/>
      <c r="N547" s="111"/>
      <c r="O547" s="111"/>
      <c r="P547" s="111"/>
      <c r="Q547" s="111"/>
      <c r="R547" s="111"/>
      <c r="S547" s="111"/>
      <c r="T547" s="111"/>
      <c r="U547" s="111"/>
      <c r="V547" s="111"/>
      <c r="W547" s="111"/>
      <c r="X547" s="111"/>
      <c r="Y547" s="111"/>
      <c r="Z547" s="111"/>
      <c r="AA547" s="111"/>
      <c r="AB547" s="111"/>
    </row>
    <row r="548" spans="1:28" ht="15.75" customHeight="1">
      <c r="A548" s="111"/>
      <c r="B548" s="111"/>
      <c r="C548" s="111"/>
      <c r="D548" s="111"/>
      <c r="E548" s="111"/>
      <c r="F548" s="111"/>
      <c r="G548" s="111"/>
      <c r="H548" s="111"/>
      <c r="I548" s="111"/>
      <c r="J548" s="111"/>
      <c r="K548" s="111"/>
      <c r="L548" s="111"/>
      <c r="M548" s="111"/>
      <c r="N548" s="111"/>
      <c r="O548" s="111"/>
      <c r="P548" s="111"/>
      <c r="Q548" s="111"/>
      <c r="R548" s="111"/>
      <c r="S548" s="111"/>
      <c r="T548" s="111"/>
      <c r="U548" s="111"/>
      <c r="V548" s="111"/>
      <c r="W548" s="111"/>
      <c r="X548" s="111"/>
      <c r="Y548" s="111"/>
      <c r="Z548" s="111"/>
      <c r="AA548" s="111"/>
      <c r="AB548" s="111"/>
    </row>
    <row r="549" spans="1:28" ht="15.75" customHeight="1">
      <c r="A549" s="111"/>
      <c r="B549" s="111"/>
      <c r="C549" s="111"/>
      <c r="D549" s="111"/>
      <c r="E549" s="111"/>
      <c r="F549" s="111"/>
      <c r="G549" s="111"/>
      <c r="H549" s="111"/>
      <c r="I549" s="111"/>
      <c r="J549" s="111"/>
      <c r="K549" s="111"/>
      <c r="L549" s="111"/>
      <c r="M549" s="111"/>
      <c r="N549" s="111"/>
      <c r="O549" s="111"/>
      <c r="P549" s="111"/>
      <c r="Q549" s="111"/>
      <c r="R549" s="111"/>
      <c r="S549" s="111"/>
      <c r="T549" s="111"/>
      <c r="U549" s="111"/>
      <c r="V549" s="111"/>
      <c r="W549" s="111"/>
      <c r="X549" s="111"/>
      <c r="Y549" s="111"/>
      <c r="Z549" s="111"/>
      <c r="AA549" s="111"/>
      <c r="AB549" s="111"/>
    </row>
    <row r="550" spans="1:28" ht="15.75" customHeight="1">
      <c r="A550" s="111"/>
      <c r="B550" s="111"/>
      <c r="C550" s="111"/>
      <c r="D550" s="111"/>
      <c r="E550" s="111"/>
      <c r="F550" s="111"/>
      <c r="G550" s="111"/>
      <c r="H550" s="111"/>
      <c r="I550" s="111"/>
      <c r="J550" s="111"/>
      <c r="K550" s="111"/>
      <c r="L550" s="111"/>
      <c r="M550" s="111"/>
      <c r="N550" s="111"/>
      <c r="O550" s="111"/>
      <c r="P550" s="111"/>
      <c r="Q550" s="111"/>
      <c r="R550" s="111"/>
      <c r="S550" s="111"/>
      <c r="T550" s="111"/>
      <c r="U550" s="111"/>
      <c r="V550" s="111"/>
      <c r="W550" s="111"/>
      <c r="X550" s="111"/>
      <c r="Y550" s="111"/>
      <c r="Z550" s="111"/>
      <c r="AA550" s="111"/>
      <c r="AB550" s="111"/>
    </row>
    <row r="551" spans="1:28" ht="15.75" customHeight="1">
      <c r="A551" s="111"/>
      <c r="B551" s="111"/>
      <c r="C551" s="111"/>
      <c r="D551" s="111"/>
      <c r="E551" s="111"/>
      <c r="F551" s="111"/>
      <c r="G551" s="111"/>
      <c r="H551" s="111"/>
      <c r="I551" s="111"/>
      <c r="J551" s="111"/>
      <c r="K551" s="111"/>
      <c r="L551" s="111"/>
      <c r="M551" s="111"/>
      <c r="N551" s="111"/>
      <c r="O551" s="111"/>
      <c r="P551" s="111"/>
      <c r="Q551" s="111"/>
      <c r="R551" s="111"/>
      <c r="S551" s="111"/>
      <c r="T551" s="111"/>
      <c r="U551" s="111"/>
      <c r="V551" s="111"/>
      <c r="W551" s="111"/>
      <c r="X551" s="111"/>
      <c r="Y551" s="111"/>
      <c r="Z551" s="111"/>
      <c r="AA551" s="111"/>
      <c r="AB551" s="111"/>
    </row>
    <row r="552" spans="1:28" ht="15.75" customHeight="1">
      <c r="A552" s="111"/>
      <c r="B552" s="111"/>
      <c r="C552" s="111"/>
      <c r="D552" s="111"/>
      <c r="E552" s="111"/>
      <c r="F552" s="111"/>
      <c r="G552" s="111"/>
      <c r="H552" s="111"/>
      <c r="I552" s="111"/>
      <c r="J552" s="111"/>
      <c r="K552" s="111"/>
      <c r="L552" s="111"/>
      <c r="M552" s="111"/>
      <c r="N552" s="111"/>
      <c r="O552" s="111"/>
      <c r="P552" s="111"/>
      <c r="Q552" s="111"/>
      <c r="R552" s="111"/>
      <c r="S552" s="111"/>
      <c r="T552" s="111"/>
      <c r="U552" s="111"/>
      <c r="V552" s="111"/>
      <c r="W552" s="111"/>
      <c r="X552" s="111"/>
      <c r="Y552" s="111"/>
      <c r="Z552" s="111"/>
      <c r="AA552" s="111"/>
      <c r="AB552" s="111"/>
    </row>
    <row r="553" spans="1:28" ht="15.75" customHeight="1">
      <c r="A553" s="111"/>
      <c r="B553" s="111"/>
      <c r="C553" s="111"/>
      <c r="D553" s="111"/>
      <c r="E553" s="111"/>
      <c r="F553" s="111"/>
      <c r="G553" s="111"/>
      <c r="H553" s="111"/>
      <c r="I553" s="111"/>
      <c r="J553" s="111"/>
      <c r="K553" s="111"/>
      <c r="L553" s="111"/>
      <c r="M553" s="111"/>
      <c r="N553" s="111"/>
      <c r="O553" s="111"/>
      <c r="P553" s="111"/>
      <c r="Q553" s="111"/>
      <c r="R553" s="111"/>
      <c r="S553" s="111"/>
      <c r="T553" s="111"/>
      <c r="U553" s="111"/>
      <c r="V553" s="111"/>
      <c r="W553" s="111"/>
      <c r="X553" s="111"/>
      <c r="Y553" s="111"/>
      <c r="Z553" s="111"/>
      <c r="AA553" s="111"/>
      <c r="AB553" s="111"/>
    </row>
    <row r="554" spans="1:28" ht="15.75" customHeight="1">
      <c r="A554" s="111"/>
      <c r="B554" s="111"/>
      <c r="C554" s="111"/>
      <c r="D554" s="111"/>
      <c r="E554" s="111"/>
      <c r="F554" s="111"/>
      <c r="G554" s="111"/>
      <c r="H554" s="111"/>
      <c r="I554" s="111"/>
      <c r="J554" s="111"/>
      <c r="K554" s="111"/>
      <c r="L554" s="111"/>
      <c r="M554" s="111"/>
      <c r="N554" s="111"/>
      <c r="O554" s="111"/>
      <c r="P554" s="111"/>
      <c r="Q554" s="111"/>
      <c r="R554" s="111"/>
      <c r="S554" s="111"/>
      <c r="T554" s="111"/>
      <c r="U554" s="111"/>
      <c r="V554" s="111"/>
      <c r="W554" s="111"/>
      <c r="X554" s="111"/>
      <c r="Y554" s="111"/>
      <c r="Z554" s="111"/>
      <c r="AA554" s="111"/>
      <c r="AB554" s="111"/>
    </row>
    <row r="555" spans="1:28" ht="15.75" customHeight="1">
      <c r="A555" s="111"/>
      <c r="B555" s="111"/>
      <c r="C555" s="111"/>
      <c r="D555" s="111"/>
      <c r="E555" s="111"/>
      <c r="F555" s="111"/>
      <c r="G555" s="111"/>
      <c r="H555" s="111"/>
      <c r="I555" s="111"/>
      <c r="J555" s="111"/>
      <c r="K555" s="111"/>
      <c r="L555" s="111"/>
      <c r="M555" s="111"/>
      <c r="N555" s="111"/>
      <c r="O555" s="111"/>
      <c r="P555" s="111"/>
      <c r="Q555" s="111"/>
      <c r="R555" s="111"/>
      <c r="S555" s="111"/>
      <c r="T555" s="111"/>
      <c r="U555" s="111"/>
      <c r="V555" s="111"/>
      <c r="W555" s="111"/>
      <c r="X555" s="111"/>
      <c r="Y555" s="111"/>
      <c r="Z555" s="111"/>
      <c r="AA555" s="111"/>
      <c r="AB555" s="111"/>
    </row>
    <row r="556" spans="1:28" ht="15.75" customHeight="1">
      <c r="A556" s="111"/>
      <c r="B556" s="111"/>
      <c r="C556" s="111"/>
      <c r="D556" s="111"/>
      <c r="E556" s="111"/>
      <c r="F556" s="111"/>
      <c r="G556" s="111"/>
      <c r="H556" s="111"/>
      <c r="I556" s="111"/>
      <c r="J556" s="111"/>
      <c r="K556" s="111"/>
      <c r="L556" s="111"/>
      <c r="M556" s="111"/>
      <c r="N556" s="111"/>
      <c r="O556" s="111"/>
      <c r="P556" s="111"/>
      <c r="Q556" s="111"/>
      <c r="R556" s="111"/>
      <c r="S556" s="111"/>
      <c r="T556" s="111"/>
      <c r="U556" s="111"/>
      <c r="V556" s="111"/>
      <c r="W556" s="111"/>
      <c r="X556" s="111"/>
      <c r="Y556" s="111"/>
      <c r="Z556" s="111"/>
      <c r="AA556" s="111"/>
      <c r="AB556" s="111"/>
    </row>
    <row r="557" spans="1:28" ht="15.75" customHeight="1">
      <c r="A557" s="111"/>
      <c r="B557" s="111"/>
      <c r="C557" s="111"/>
      <c r="D557" s="111"/>
      <c r="E557" s="111"/>
      <c r="F557" s="111"/>
      <c r="G557" s="111"/>
      <c r="H557" s="111"/>
      <c r="I557" s="111"/>
      <c r="J557" s="111"/>
      <c r="K557" s="111"/>
      <c r="L557" s="111"/>
      <c r="M557" s="111"/>
      <c r="N557" s="111"/>
      <c r="O557" s="111"/>
      <c r="P557" s="111"/>
      <c r="Q557" s="111"/>
      <c r="R557" s="111"/>
      <c r="S557" s="111"/>
      <c r="T557" s="111"/>
      <c r="U557" s="111"/>
      <c r="V557" s="111"/>
      <c r="W557" s="111"/>
      <c r="X557" s="111"/>
      <c r="Y557" s="111"/>
      <c r="Z557" s="111"/>
      <c r="AA557" s="111"/>
      <c r="AB557" s="111"/>
    </row>
    <row r="558" spans="1:28" ht="15.75" customHeight="1">
      <c r="A558" s="111"/>
      <c r="B558" s="111"/>
      <c r="C558" s="111"/>
      <c r="D558" s="111"/>
      <c r="E558" s="111"/>
      <c r="F558" s="111"/>
      <c r="G558" s="111"/>
      <c r="H558" s="111"/>
      <c r="I558" s="111"/>
      <c r="J558" s="111"/>
      <c r="K558" s="111"/>
      <c r="L558" s="111"/>
      <c r="M558" s="111"/>
      <c r="N558" s="111"/>
      <c r="O558" s="111"/>
      <c r="P558" s="111"/>
      <c r="Q558" s="111"/>
      <c r="R558" s="111"/>
      <c r="S558" s="111"/>
      <c r="T558" s="111"/>
      <c r="U558" s="111"/>
      <c r="V558" s="111"/>
      <c r="W558" s="111"/>
      <c r="X558" s="111"/>
      <c r="Y558" s="111"/>
      <c r="Z558" s="111"/>
      <c r="AA558" s="111"/>
      <c r="AB558" s="111"/>
    </row>
    <row r="559" spans="1:28" ht="15.75" customHeight="1">
      <c r="A559" s="111"/>
      <c r="B559" s="111"/>
      <c r="C559" s="111"/>
      <c r="D559" s="111"/>
      <c r="E559" s="111"/>
      <c r="F559" s="111"/>
      <c r="G559" s="111"/>
      <c r="H559" s="111"/>
      <c r="I559" s="111"/>
      <c r="J559" s="111"/>
      <c r="K559" s="111"/>
      <c r="L559" s="111"/>
      <c r="M559" s="111"/>
      <c r="N559" s="111"/>
      <c r="O559" s="111"/>
      <c r="P559" s="111"/>
      <c r="Q559" s="111"/>
      <c r="R559" s="111"/>
      <c r="S559" s="111"/>
      <c r="T559" s="111"/>
      <c r="U559" s="111"/>
      <c r="V559" s="111"/>
      <c r="W559" s="111"/>
      <c r="X559" s="111"/>
      <c r="Y559" s="111"/>
      <c r="Z559" s="111"/>
      <c r="AA559" s="111"/>
      <c r="AB559" s="111"/>
    </row>
    <row r="560" spans="1:28" ht="15.75" customHeight="1">
      <c r="A560" s="111"/>
      <c r="B560" s="111"/>
      <c r="C560" s="111"/>
      <c r="D560" s="111"/>
      <c r="E560" s="111"/>
      <c r="F560" s="111"/>
      <c r="G560" s="111"/>
      <c r="H560" s="111"/>
      <c r="I560" s="111"/>
      <c r="J560" s="111"/>
      <c r="K560" s="111"/>
      <c r="L560" s="111"/>
      <c r="M560" s="111"/>
      <c r="N560" s="111"/>
      <c r="O560" s="111"/>
      <c r="P560" s="111"/>
      <c r="Q560" s="111"/>
      <c r="R560" s="111"/>
      <c r="S560" s="111"/>
      <c r="T560" s="111"/>
      <c r="U560" s="111"/>
      <c r="V560" s="111"/>
      <c r="W560" s="111"/>
      <c r="X560" s="111"/>
      <c r="Y560" s="111"/>
      <c r="Z560" s="111"/>
      <c r="AA560" s="111"/>
      <c r="AB560" s="111"/>
    </row>
    <row r="561" spans="1:28" ht="15.75" customHeight="1">
      <c r="A561" s="111"/>
      <c r="B561" s="111"/>
      <c r="C561" s="111"/>
      <c r="D561" s="111"/>
      <c r="E561" s="111"/>
      <c r="F561" s="111"/>
      <c r="G561" s="111"/>
      <c r="H561" s="111"/>
      <c r="I561" s="111"/>
      <c r="J561" s="111"/>
      <c r="K561" s="111"/>
      <c r="L561" s="111"/>
      <c r="M561" s="111"/>
      <c r="N561" s="111"/>
      <c r="O561" s="111"/>
      <c r="P561" s="111"/>
      <c r="Q561" s="111"/>
      <c r="R561" s="111"/>
      <c r="S561" s="111"/>
      <c r="T561" s="111"/>
      <c r="U561" s="111"/>
      <c r="V561" s="111"/>
      <c r="W561" s="111"/>
      <c r="X561" s="111"/>
      <c r="Y561" s="111"/>
      <c r="Z561" s="111"/>
      <c r="AA561" s="111"/>
      <c r="AB561" s="111"/>
    </row>
    <row r="562" spans="1:28" ht="15.75" customHeight="1">
      <c r="A562" s="111"/>
      <c r="B562" s="111"/>
      <c r="C562" s="111"/>
      <c r="D562" s="111"/>
      <c r="E562" s="111"/>
      <c r="F562" s="111"/>
      <c r="G562" s="111"/>
      <c r="H562" s="111"/>
      <c r="I562" s="111"/>
      <c r="J562" s="111"/>
      <c r="K562" s="111"/>
      <c r="L562" s="111"/>
      <c r="M562" s="111"/>
      <c r="N562" s="111"/>
      <c r="O562" s="111"/>
      <c r="P562" s="111"/>
      <c r="Q562" s="111"/>
      <c r="R562" s="111"/>
      <c r="S562" s="111"/>
      <c r="T562" s="111"/>
      <c r="U562" s="111"/>
      <c r="V562" s="111"/>
      <c r="W562" s="111"/>
      <c r="X562" s="111"/>
      <c r="Y562" s="111"/>
      <c r="Z562" s="111"/>
      <c r="AA562" s="111"/>
      <c r="AB562" s="111"/>
    </row>
    <row r="563" spans="1:28" ht="15.75" customHeight="1">
      <c r="A563" s="111"/>
      <c r="B563" s="111"/>
      <c r="C563" s="111"/>
      <c r="D563" s="111"/>
      <c r="E563" s="111"/>
      <c r="F563" s="111"/>
      <c r="G563" s="111"/>
      <c r="H563" s="111"/>
      <c r="I563" s="111"/>
      <c r="J563" s="111"/>
      <c r="K563" s="111"/>
      <c r="L563" s="111"/>
      <c r="M563" s="111"/>
      <c r="N563" s="111"/>
      <c r="O563" s="111"/>
      <c r="P563" s="111"/>
      <c r="Q563" s="111"/>
      <c r="R563" s="111"/>
      <c r="S563" s="111"/>
      <c r="T563" s="111"/>
      <c r="U563" s="111"/>
      <c r="V563" s="111"/>
      <c r="W563" s="111"/>
      <c r="X563" s="111"/>
      <c r="Y563" s="111"/>
      <c r="Z563" s="111"/>
      <c r="AA563" s="111"/>
      <c r="AB563" s="111"/>
    </row>
    <row r="564" spans="1:28" ht="15.75" customHeight="1">
      <c r="A564" s="111"/>
      <c r="B564" s="111"/>
      <c r="C564" s="111"/>
      <c r="D564" s="111"/>
      <c r="E564" s="111"/>
      <c r="F564" s="111"/>
      <c r="G564" s="111"/>
      <c r="H564" s="111"/>
      <c r="I564" s="111"/>
      <c r="J564" s="111"/>
      <c r="K564" s="111"/>
      <c r="L564" s="111"/>
      <c r="M564" s="111"/>
      <c r="N564" s="111"/>
      <c r="O564" s="111"/>
      <c r="P564" s="111"/>
      <c r="Q564" s="111"/>
      <c r="R564" s="111"/>
      <c r="S564" s="111"/>
      <c r="T564" s="111"/>
      <c r="U564" s="111"/>
      <c r="V564" s="111"/>
      <c r="W564" s="111"/>
      <c r="X564" s="111"/>
      <c r="Y564" s="111"/>
      <c r="Z564" s="111"/>
      <c r="AA564" s="111"/>
      <c r="AB564" s="111"/>
    </row>
    <row r="565" spans="1:28" ht="15.75" customHeight="1">
      <c r="A565" s="111"/>
      <c r="B565" s="111"/>
      <c r="C565" s="111"/>
      <c r="D565" s="111"/>
      <c r="E565" s="111"/>
      <c r="F565" s="111"/>
      <c r="G565" s="111"/>
      <c r="H565" s="111"/>
      <c r="I565" s="111"/>
      <c r="J565" s="111"/>
      <c r="K565" s="111"/>
      <c r="L565" s="111"/>
      <c r="M565" s="111"/>
      <c r="N565" s="111"/>
      <c r="O565" s="111"/>
      <c r="P565" s="111"/>
      <c r="Q565" s="111"/>
      <c r="R565" s="111"/>
      <c r="S565" s="111"/>
      <c r="T565" s="111"/>
      <c r="U565" s="111"/>
      <c r="V565" s="111"/>
      <c r="W565" s="111"/>
      <c r="X565" s="111"/>
      <c r="Y565" s="111"/>
      <c r="Z565" s="111"/>
      <c r="AA565" s="111"/>
      <c r="AB565" s="111"/>
    </row>
    <row r="566" spans="1:28" ht="15.75" customHeight="1">
      <c r="A566" s="111"/>
      <c r="B566" s="111"/>
      <c r="C566" s="111"/>
      <c r="D566" s="111"/>
      <c r="E566" s="111"/>
      <c r="F566" s="111"/>
      <c r="G566" s="111"/>
      <c r="H566" s="111"/>
      <c r="I566" s="111"/>
      <c r="J566" s="111"/>
      <c r="K566" s="111"/>
      <c r="L566" s="111"/>
      <c r="M566" s="111"/>
      <c r="N566" s="111"/>
      <c r="O566" s="111"/>
      <c r="P566" s="111"/>
      <c r="Q566" s="111"/>
      <c r="R566" s="111"/>
      <c r="S566" s="111"/>
      <c r="T566" s="111"/>
      <c r="U566" s="111"/>
      <c r="V566" s="111"/>
      <c r="W566" s="111"/>
      <c r="X566" s="111"/>
      <c r="Y566" s="111"/>
      <c r="Z566" s="111"/>
      <c r="AA566" s="111"/>
      <c r="AB566" s="111"/>
    </row>
    <row r="567" spans="1:28" ht="15.75" customHeight="1">
      <c r="A567" s="111"/>
      <c r="B567" s="111"/>
      <c r="C567" s="111"/>
      <c r="D567" s="111"/>
      <c r="E567" s="111"/>
      <c r="F567" s="111"/>
      <c r="G567" s="111"/>
      <c r="H567" s="111"/>
      <c r="I567" s="111"/>
      <c r="J567" s="111"/>
      <c r="K567" s="111"/>
      <c r="L567" s="111"/>
      <c r="M567" s="111"/>
      <c r="N567" s="111"/>
      <c r="O567" s="111"/>
      <c r="P567" s="111"/>
      <c r="Q567" s="111"/>
      <c r="R567" s="111"/>
      <c r="S567" s="111"/>
      <c r="T567" s="111"/>
      <c r="U567" s="111"/>
      <c r="V567" s="111"/>
      <c r="W567" s="111"/>
      <c r="X567" s="111"/>
      <c r="Y567" s="111"/>
      <c r="Z567" s="111"/>
      <c r="AA567" s="111"/>
      <c r="AB567" s="111"/>
    </row>
    <row r="568" spans="1:28" ht="15.75" customHeight="1">
      <c r="A568" s="111"/>
      <c r="B568" s="111"/>
      <c r="C568" s="111"/>
      <c r="D568" s="111"/>
      <c r="E568" s="111"/>
      <c r="F568" s="111"/>
      <c r="G568" s="111"/>
      <c r="H568" s="111"/>
      <c r="I568" s="111"/>
      <c r="J568" s="111"/>
      <c r="K568" s="111"/>
      <c r="L568" s="111"/>
      <c r="M568" s="111"/>
      <c r="N568" s="111"/>
      <c r="O568" s="111"/>
      <c r="P568" s="111"/>
      <c r="Q568" s="111"/>
      <c r="R568" s="111"/>
      <c r="S568" s="111"/>
      <c r="T568" s="111"/>
      <c r="U568" s="111"/>
      <c r="V568" s="111"/>
      <c r="W568" s="111"/>
      <c r="X568" s="111"/>
      <c r="Y568" s="111"/>
      <c r="Z568" s="111"/>
      <c r="AA568" s="111"/>
      <c r="AB568" s="111"/>
    </row>
    <row r="569" spans="1:28" ht="15.75" customHeight="1">
      <c r="A569" s="111"/>
      <c r="B569" s="111"/>
      <c r="C569" s="111"/>
      <c r="D569" s="111"/>
      <c r="E569" s="111"/>
      <c r="F569" s="111"/>
      <c r="G569" s="111"/>
      <c r="H569" s="111"/>
      <c r="I569" s="111"/>
      <c r="J569" s="111"/>
      <c r="K569" s="111"/>
      <c r="L569" s="111"/>
      <c r="M569" s="111"/>
      <c r="N569" s="111"/>
      <c r="O569" s="111"/>
      <c r="P569" s="111"/>
      <c r="Q569" s="111"/>
      <c r="R569" s="111"/>
      <c r="S569" s="111"/>
      <c r="T569" s="111"/>
      <c r="U569" s="111"/>
      <c r="V569" s="111"/>
      <c r="W569" s="111"/>
      <c r="X569" s="111"/>
      <c r="Y569" s="111"/>
      <c r="Z569" s="111"/>
      <c r="AA569" s="111"/>
      <c r="AB569" s="111"/>
    </row>
    <row r="570" spans="1:28" ht="15.75" customHeight="1">
      <c r="A570" s="111"/>
      <c r="B570" s="111"/>
      <c r="C570" s="111"/>
      <c r="D570" s="111"/>
      <c r="E570" s="111"/>
      <c r="F570" s="111"/>
      <c r="G570" s="111"/>
      <c r="H570" s="111"/>
      <c r="I570" s="111"/>
      <c r="J570" s="111"/>
      <c r="K570" s="111"/>
      <c r="L570" s="111"/>
      <c r="M570" s="111"/>
      <c r="N570" s="111"/>
      <c r="O570" s="111"/>
      <c r="P570" s="111"/>
      <c r="Q570" s="111"/>
      <c r="R570" s="111"/>
      <c r="S570" s="111"/>
      <c r="T570" s="111"/>
      <c r="U570" s="111"/>
      <c r="V570" s="111"/>
      <c r="W570" s="111"/>
      <c r="X570" s="111"/>
      <c r="Y570" s="111"/>
      <c r="Z570" s="111"/>
      <c r="AA570" s="111"/>
      <c r="AB570" s="111"/>
    </row>
    <row r="571" spans="1:28" ht="15.75" customHeight="1">
      <c r="A571" s="111"/>
      <c r="B571" s="111"/>
      <c r="C571" s="111"/>
      <c r="D571" s="111"/>
      <c r="E571" s="111"/>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row>
    <row r="572" spans="1:28" ht="15.75" customHeight="1">
      <c r="A572" s="111"/>
      <c r="B572" s="111"/>
      <c r="C572" s="111"/>
      <c r="D572" s="111"/>
      <c r="E572" s="111"/>
      <c r="F572" s="111"/>
      <c r="G572" s="111"/>
      <c r="H572" s="111"/>
      <c r="I572" s="111"/>
      <c r="J572" s="111"/>
      <c r="K572" s="111"/>
      <c r="L572" s="111"/>
      <c r="M572" s="111"/>
      <c r="N572" s="111"/>
      <c r="O572" s="111"/>
      <c r="P572" s="111"/>
      <c r="Q572" s="111"/>
      <c r="R572" s="111"/>
      <c r="S572" s="111"/>
      <c r="T572" s="111"/>
      <c r="U572" s="111"/>
      <c r="V572" s="111"/>
      <c r="W572" s="111"/>
      <c r="X572" s="111"/>
      <c r="Y572" s="111"/>
      <c r="Z572" s="111"/>
      <c r="AA572" s="111"/>
      <c r="AB572" s="111"/>
    </row>
    <row r="573" spans="1:28" ht="15.75" customHeight="1">
      <c r="A573" s="111"/>
      <c r="B573" s="111"/>
      <c r="C573" s="111"/>
      <c r="D573" s="111"/>
      <c r="E573" s="111"/>
      <c r="F573" s="111"/>
      <c r="G573" s="111"/>
      <c r="H573" s="111"/>
      <c r="I573" s="111"/>
      <c r="J573" s="111"/>
      <c r="K573" s="111"/>
      <c r="L573" s="111"/>
      <c r="M573" s="111"/>
      <c r="N573" s="111"/>
      <c r="O573" s="111"/>
      <c r="P573" s="111"/>
      <c r="Q573" s="111"/>
      <c r="R573" s="111"/>
      <c r="S573" s="111"/>
      <c r="T573" s="111"/>
      <c r="U573" s="111"/>
      <c r="V573" s="111"/>
      <c r="W573" s="111"/>
      <c r="X573" s="111"/>
      <c r="Y573" s="111"/>
      <c r="Z573" s="111"/>
      <c r="AA573" s="111"/>
      <c r="AB573" s="111"/>
    </row>
    <row r="574" spans="1:28" ht="15.75" customHeight="1">
      <c r="A574" s="111"/>
      <c r="B574" s="111"/>
      <c r="C574" s="111"/>
      <c r="D574" s="111"/>
      <c r="E574" s="111"/>
      <c r="F574" s="111"/>
      <c r="G574" s="111"/>
      <c r="H574" s="111"/>
      <c r="I574" s="111"/>
      <c r="J574" s="111"/>
      <c r="K574" s="111"/>
      <c r="L574" s="111"/>
      <c r="M574" s="111"/>
      <c r="N574" s="111"/>
      <c r="O574" s="111"/>
      <c r="P574" s="111"/>
      <c r="Q574" s="111"/>
      <c r="R574" s="111"/>
      <c r="S574" s="111"/>
      <c r="T574" s="111"/>
      <c r="U574" s="111"/>
      <c r="V574" s="111"/>
      <c r="W574" s="111"/>
      <c r="X574" s="111"/>
      <c r="Y574" s="111"/>
      <c r="Z574" s="111"/>
      <c r="AA574" s="111"/>
      <c r="AB574" s="111"/>
    </row>
    <row r="575" spans="1:28" ht="15.75" customHeight="1">
      <c r="A575" s="111"/>
      <c r="B575" s="111"/>
      <c r="C575" s="111"/>
      <c r="D575" s="111"/>
      <c r="E575" s="111"/>
      <c r="F575" s="111"/>
      <c r="G575" s="111"/>
      <c r="H575" s="111"/>
      <c r="I575" s="111"/>
      <c r="J575" s="111"/>
      <c r="K575" s="111"/>
      <c r="L575" s="111"/>
      <c r="M575" s="111"/>
      <c r="N575" s="111"/>
      <c r="O575" s="111"/>
      <c r="P575" s="111"/>
      <c r="Q575" s="111"/>
      <c r="R575" s="111"/>
      <c r="S575" s="111"/>
      <c r="T575" s="111"/>
      <c r="U575" s="111"/>
      <c r="V575" s="111"/>
      <c r="W575" s="111"/>
      <c r="X575" s="111"/>
      <c r="Y575" s="111"/>
      <c r="Z575" s="111"/>
      <c r="AA575" s="111"/>
      <c r="AB575" s="111"/>
    </row>
    <row r="576" spans="1:28" ht="15.75" customHeight="1">
      <c r="A576" s="111"/>
      <c r="B576" s="111"/>
      <c r="C576" s="111"/>
      <c r="D576" s="111"/>
      <c r="E576" s="111"/>
      <c r="F576" s="111"/>
      <c r="G576" s="111"/>
      <c r="H576" s="111"/>
      <c r="I576" s="111"/>
      <c r="J576" s="111"/>
      <c r="K576" s="111"/>
      <c r="L576" s="111"/>
      <c r="M576" s="111"/>
      <c r="N576" s="111"/>
      <c r="O576" s="111"/>
      <c r="P576" s="111"/>
      <c r="Q576" s="111"/>
      <c r="R576" s="111"/>
      <c r="S576" s="111"/>
      <c r="T576" s="111"/>
      <c r="U576" s="111"/>
      <c r="V576" s="111"/>
      <c r="W576" s="111"/>
      <c r="X576" s="111"/>
      <c r="Y576" s="111"/>
      <c r="Z576" s="111"/>
      <c r="AA576" s="111"/>
      <c r="AB576" s="111"/>
    </row>
    <row r="577" spans="1:28" ht="15.75" customHeight="1">
      <c r="A577" s="111"/>
      <c r="B577" s="111"/>
      <c r="C577" s="111"/>
      <c r="D577" s="111"/>
      <c r="E577" s="111"/>
      <c r="F577" s="111"/>
      <c r="G577" s="111"/>
      <c r="H577" s="111"/>
      <c r="I577" s="111"/>
      <c r="J577" s="111"/>
      <c r="K577" s="111"/>
      <c r="L577" s="111"/>
      <c r="M577" s="111"/>
      <c r="N577" s="111"/>
      <c r="O577" s="111"/>
      <c r="P577" s="111"/>
      <c r="Q577" s="111"/>
      <c r="R577" s="111"/>
      <c r="S577" s="111"/>
      <c r="T577" s="111"/>
      <c r="U577" s="111"/>
      <c r="V577" s="111"/>
      <c r="W577" s="111"/>
      <c r="X577" s="111"/>
      <c r="Y577" s="111"/>
      <c r="Z577" s="111"/>
      <c r="AA577" s="111"/>
      <c r="AB577" s="111"/>
    </row>
    <row r="578" spans="1:28" ht="15.75" customHeight="1">
      <c r="A578" s="111"/>
      <c r="B578" s="111"/>
      <c r="C578" s="111"/>
      <c r="D578" s="111"/>
      <c r="E578" s="111"/>
      <c r="F578" s="111"/>
      <c r="G578" s="111"/>
      <c r="H578" s="111"/>
      <c r="I578" s="111"/>
      <c r="J578" s="111"/>
      <c r="K578" s="111"/>
      <c r="L578" s="111"/>
      <c r="M578" s="111"/>
      <c r="N578" s="111"/>
      <c r="O578" s="111"/>
      <c r="P578" s="111"/>
      <c r="Q578" s="111"/>
      <c r="R578" s="111"/>
      <c r="S578" s="111"/>
      <c r="T578" s="111"/>
      <c r="U578" s="111"/>
      <c r="V578" s="111"/>
      <c r="W578" s="111"/>
      <c r="X578" s="111"/>
      <c r="Y578" s="111"/>
      <c r="Z578" s="111"/>
      <c r="AA578" s="111"/>
      <c r="AB578" s="111"/>
    </row>
    <row r="579" spans="1:28" ht="15.75" customHeight="1">
      <c r="A579" s="111"/>
      <c r="B579" s="111"/>
      <c r="C579" s="111"/>
      <c r="D579" s="111"/>
      <c r="E579" s="111"/>
      <c r="F579" s="111"/>
      <c r="G579" s="111"/>
      <c r="H579" s="111"/>
      <c r="I579" s="111"/>
      <c r="J579" s="111"/>
      <c r="K579" s="111"/>
      <c r="L579" s="111"/>
      <c r="M579" s="111"/>
      <c r="N579" s="111"/>
      <c r="O579" s="111"/>
      <c r="P579" s="111"/>
      <c r="Q579" s="111"/>
      <c r="R579" s="111"/>
      <c r="S579" s="111"/>
      <c r="T579" s="111"/>
      <c r="U579" s="111"/>
      <c r="V579" s="111"/>
      <c r="W579" s="111"/>
      <c r="X579" s="111"/>
      <c r="Y579" s="111"/>
      <c r="Z579" s="111"/>
      <c r="AA579" s="111"/>
      <c r="AB579" s="111"/>
    </row>
    <row r="580" spans="1:28" ht="15.75" customHeight="1">
      <c r="A580" s="111"/>
      <c r="B580" s="111"/>
      <c r="C580" s="111"/>
      <c r="D580" s="111"/>
      <c r="E580" s="111"/>
      <c r="F580" s="111"/>
      <c r="G580" s="111"/>
      <c r="H580" s="111"/>
      <c r="I580" s="111"/>
      <c r="J580" s="111"/>
      <c r="K580" s="111"/>
      <c r="L580" s="111"/>
      <c r="M580" s="111"/>
      <c r="N580" s="111"/>
      <c r="O580" s="111"/>
      <c r="P580" s="111"/>
      <c r="Q580" s="111"/>
      <c r="R580" s="111"/>
      <c r="S580" s="111"/>
      <c r="T580" s="111"/>
      <c r="U580" s="111"/>
      <c r="V580" s="111"/>
      <c r="W580" s="111"/>
      <c r="X580" s="111"/>
      <c r="Y580" s="111"/>
      <c r="Z580" s="111"/>
      <c r="AA580" s="111"/>
      <c r="AB580" s="111"/>
    </row>
    <row r="581" spans="1:28" ht="15.75" customHeight="1">
      <c r="A581" s="111"/>
      <c r="B581" s="111"/>
      <c r="C581" s="111"/>
      <c r="D581" s="111"/>
      <c r="E581" s="111"/>
      <c r="F581" s="111"/>
      <c r="G581" s="111"/>
      <c r="H581" s="111"/>
      <c r="I581" s="111"/>
      <c r="J581" s="111"/>
      <c r="K581" s="111"/>
      <c r="L581" s="111"/>
      <c r="M581" s="111"/>
      <c r="N581" s="111"/>
      <c r="O581" s="111"/>
      <c r="P581" s="111"/>
      <c r="Q581" s="111"/>
      <c r="R581" s="111"/>
      <c r="S581" s="111"/>
      <c r="T581" s="111"/>
      <c r="U581" s="111"/>
      <c r="V581" s="111"/>
      <c r="W581" s="111"/>
      <c r="X581" s="111"/>
      <c r="Y581" s="111"/>
      <c r="Z581" s="111"/>
      <c r="AA581" s="111"/>
      <c r="AB581" s="111"/>
    </row>
    <row r="582" spans="1:28" ht="15.75" customHeight="1">
      <c r="A582" s="111"/>
      <c r="B582" s="111"/>
      <c r="C582" s="111"/>
      <c r="D582" s="111"/>
      <c r="E582" s="111"/>
      <c r="F582" s="111"/>
      <c r="G582" s="111"/>
      <c r="H582" s="111"/>
      <c r="I582" s="111"/>
      <c r="J582" s="111"/>
      <c r="K582" s="111"/>
      <c r="L582" s="111"/>
      <c r="M582" s="111"/>
      <c r="N582" s="111"/>
      <c r="O582" s="111"/>
      <c r="P582" s="111"/>
      <c r="Q582" s="111"/>
      <c r="R582" s="111"/>
      <c r="S582" s="111"/>
      <c r="T582" s="111"/>
      <c r="U582" s="111"/>
      <c r="V582" s="111"/>
      <c r="W582" s="111"/>
      <c r="X582" s="111"/>
      <c r="Y582" s="111"/>
      <c r="Z582" s="111"/>
      <c r="AA582" s="111"/>
      <c r="AB582" s="111"/>
    </row>
    <row r="583" spans="1:28" ht="15.75" customHeight="1">
      <c r="A583" s="111"/>
      <c r="B583" s="111"/>
      <c r="C583" s="111"/>
      <c r="D583" s="111"/>
      <c r="E583" s="111"/>
      <c r="F583" s="111"/>
      <c r="G583" s="111"/>
      <c r="H583" s="111"/>
      <c r="I583" s="111"/>
      <c r="J583" s="111"/>
      <c r="K583" s="111"/>
      <c r="L583" s="111"/>
      <c r="M583" s="111"/>
      <c r="N583" s="111"/>
      <c r="O583" s="111"/>
      <c r="P583" s="111"/>
      <c r="Q583" s="111"/>
      <c r="R583" s="111"/>
      <c r="S583" s="111"/>
      <c r="T583" s="111"/>
      <c r="U583" s="111"/>
      <c r="V583" s="111"/>
      <c r="W583" s="111"/>
      <c r="X583" s="111"/>
      <c r="Y583" s="111"/>
      <c r="Z583" s="111"/>
      <c r="AA583" s="111"/>
      <c r="AB583" s="111"/>
    </row>
    <row r="584" spans="1:28" ht="15.75" customHeight="1">
      <c r="A584" s="111"/>
      <c r="B584" s="111"/>
      <c r="C584" s="111"/>
      <c r="D584" s="111"/>
      <c r="E584" s="111"/>
      <c r="F584" s="111"/>
      <c r="G584" s="111"/>
      <c r="H584" s="111"/>
      <c r="I584" s="111"/>
      <c r="J584" s="111"/>
      <c r="K584" s="111"/>
      <c r="L584" s="111"/>
      <c r="M584" s="111"/>
      <c r="N584" s="111"/>
      <c r="O584" s="111"/>
      <c r="P584" s="111"/>
      <c r="Q584" s="111"/>
      <c r="R584" s="111"/>
      <c r="S584" s="111"/>
      <c r="T584" s="111"/>
      <c r="U584" s="111"/>
      <c r="V584" s="111"/>
      <c r="W584" s="111"/>
      <c r="X584" s="111"/>
      <c r="Y584" s="111"/>
      <c r="Z584" s="111"/>
      <c r="AA584" s="111"/>
      <c r="AB584" s="111"/>
    </row>
    <row r="585" spans="1:28" ht="15.75" customHeight="1">
      <c r="A585" s="111"/>
      <c r="B585" s="111"/>
      <c r="C585" s="111"/>
      <c r="D585" s="111"/>
      <c r="E585" s="111"/>
      <c r="F585" s="111"/>
      <c r="G585" s="111"/>
      <c r="H585" s="111"/>
      <c r="I585" s="111"/>
      <c r="J585" s="111"/>
      <c r="K585" s="111"/>
      <c r="L585" s="111"/>
      <c r="M585" s="111"/>
      <c r="N585" s="111"/>
      <c r="O585" s="111"/>
      <c r="P585" s="111"/>
      <c r="Q585" s="111"/>
      <c r="R585" s="111"/>
      <c r="S585" s="111"/>
      <c r="T585" s="111"/>
      <c r="U585" s="111"/>
      <c r="V585" s="111"/>
      <c r="W585" s="111"/>
      <c r="X585" s="111"/>
      <c r="Y585" s="111"/>
      <c r="Z585" s="111"/>
      <c r="AA585" s="111"/>
      <c r="AB585" s="111"/>
    </row>
    <row r="586" spans="1:28" ht="15.75" customHeight="1">
      <c r="A586" s="111"/>
      <c r="B586" s="111"/>
      <c r="C586" s="111"/>
      <c r="D586" s="111"/>
      <c r="E586" s="111"/>
      <c r="F586" s="111"/>
      <c r="G586" s="111"/>
      <c r="H586" s="111"/>
      <c r="I586" s="111"/>
      <c r="J586" s="111"/>
      <c r="K586" s="111"/>
      <c r="L586" s="111"/>
      <c r="M586" s="111"/>
      <c r="N586" s="111"/>
      <c r="O586" s="111"/>
      <c r="P586" s="111"/>
      <c r="Q586" s="111"/>
      <c r="R586" s="111"/>
      <c r="S586" s="111"/>
      <c r="T586" s="111"/>
      <c r="U586" s="111"/>
      <c r="V586" s="111"/>
      <c r="W586" s="111"/>
      <c r="X586" s="111"/>
      <c r="Y586" s="111"/>
      <c r="Z586" s="111"/>
      <c r="AA586" s="111"/>
      <c r="AB586" s="111"/>
    </row>
    <row r="587" spans="1:28" ht="15.75" customHeight="1">
      <c r="A587" s="111"/>
      <c r="B587" s="111"/>
      <c r="C587" s="111"/>
      <c r="D587" s="111"/>
      <c r="E587" s="111"/>
      <c r="F587" s="111"/>
      <c r="G587" s="111"/>
      <c r="H587" s="111"/>
      <c r="I587" s="111"/>
      <c r="J587" s="111"/>
      <c r="K587" s="111"/>
      <c r="L587" s="111"/>
      <c r="M587" s="111"/>
      <c r="N587" s="111"/>
      <c r="O587" s="111"/>
      <c r="P587" s="111"/>
      <c r="Q587" s="111"/>
      <c r="R587" s="111"/>
      <c r="S587" s="111"/>
      <c r="T587" s="111"/>
      <c r="U587" s="111"/>
      <c r="V587" s="111"/>
      <c r="W587" s="111"/>
      <c r="X587" s="111"/>
      <c r="Y587" s="111"/>
      <c r="Z587" s="111"/>
      <c r="AA587" s="111"/>
      <c r="AB587" s="111"/>
    </row>
    <row r="588" spans="1:28" ht="15.75" customHeight="1">
      <c r="A588" s="111"/>
      <c r="B588" s="111"/>
      <c r="C588" s="111"/>
      <c r="D588" s="111"/>
      <c r="E588" s="111"/>
      <c r="F588" s="111"/>
      <c r="G588" s="111"/>
      <c r="H588" s="111"/>
      <c r="I588" s="111"/>
      <c r="J588" s="111"/>
      <c r="K588" s="111"/>
      <c r="L588" s="111"/>
      <c r="M588" s="111"/>
      <c r="N588" s="111"/>
      <c r="O588" s="111"/>
      <c r="P588" s="111"/>
      <c r="Q588" s="111"/>
      <c r="R588" s="111"/>
      <c r="S588" s="111"/>
      <c r="T588" s="111"/>
      <c r="U588" s="111"/>
      <c r="V588" s="111"/>
      <c r="W588" s="111"/>
      <c r="X588" s="111"/>
      <c r="Y588" s="111"/>
      <c r="Z588" s="111"/>
      <c r="AA588" s="111"/>
      <c r="AB588" s="111"/>
    </row>
    <row r="589" spans="1:28" ht="15.75" customHeight="1">
      <c r="A589" s="111"/>
      <c r="B589" s="111"/>
      <c r="C589" s="111"/>
      <c r="D589" s="111"/>
      <c r="E589" s="111"/>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row>
    <row r="590" spans="1:28" ht="15.75" customHeight="1">
      <c r="A590" s="111"/>
      <c r="B590" s="111"/>
      <c r="C590" s="111"/>
      <c r="D590" s="111"/>
      <c r="E590" s="11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row>
    <row r="591" spans="1:28" ht="15.75" customHeight="1">
      <c r="A591" s="111"/>
      <c r="B591" s="111"/>
      <c r="C591" s="111"/>
      <c r="D591" s="111"/>
      <c r="E591" s="111"/>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row>
    <row r="592" spans="1:28" ht="15.75" customHeight="1">
      <c r="A592" s="111"/>
      <c r="B592" s="111"/>
      <c r="C592" s="111"/>
      <c r="D592" s="111"/>
      <c r="E592" s="111"/>
      <c r="F592" s="111"/>
      <c r="G592" s="111"/>
      <c r="H592" s="111"/>
      <c r="I592" s="111"/>
      <c r="J592" s="111"/>
      <c r="K592" s="111"/>
      <c r="L592" s="111"/>
      <c r="M592" s="111"/>
      <c r="N592" s="111"/>
      <c r="O592" s="111"/>
      <c r="P592" s="111"/>
      <c r="Q592" s="111"/>
      <c r="R592" s="111"/>
      <c r="S592" s="111"/>
      <c r="T592" s="111"/>
      <c r="U592" s="111"/>
      <c r="V592" s="111"/>
      <c r="W592" s="111"/>
      <c r="X592" s="111"/>
      <c r="Y592" s="111"/>
      <c r="Z592" s="111"/>
      <c r="AA592" s="111"/>
      <c r="AB592" s="111"/>
    </row>
    <row r="593" spans="1:28" ht="15.75" customHeight="1">
      <c r="A593" s="111"/>
      <c r="B593" s="111"/>
      <c r="C593" s="111"/>
      <c r="D593" s="111"/>
      <c r="E593" s="111"/>
      <c r="F593" s="111"/>
      <c r="G593" s="111"/>
      <c r="H593" s="111"/>
      <c r="I593" s="111"/>
      <c r="J593" s="111"/>
      <c r="K593" s="111"/>
      <c r="L593" s="111"/>
      <c r="M593" s="111"/>
      <c r="N593" s="111"/>
      <c r="O593" s="111"/>
      <c r="P593" s="111"/>
      <c r="Q593" s="111"/>
      <c r="R593" s="111"/>
      <c r="S593" s="111"/>
      <c r="T593" s="111"/>
      <c r="U593" s="111"/>
      <c r="V593" s="111"/>
      <c r="W593" s="111"/>
      <c r="X593" s="111"/>
      <c r="Y593" s="111"/>
      <c r="Z593" s="111"/>
      <c r="AA593" s="111"/>
      <c r="AB593" s="111"/>
    </row>
    <row r="594" spans="1:28" ht="15.75" customHeight="1">
      <c r="A594" s="111"/>
      <c r="B594" s="111"/>
      <c r="C594" s="111"/>
      <c r="D594" s="111"/>
      <c r="E594" s="111"/>
      <c r="F594" s="111"/>
      <c r="G594" s="111"/>
      <c r="H594" s="111"/>
      <c r="I594" s="111"/>
      <c r="J594" s="111"/>
      <c r="K594" s="111"/>
      <c r="L594" s="111"/>
      <c r="M594" s="111"/>
      <c r="N594" s="111"/>
      <c r="O594" s="111"/>
      <c r="P594" s="111"/>
      <c r="Q594" s="111"/>
      <c r="R594" s="111"/>
      <c r="S594" s="111"/>
      <c r="T594" s="111"/>
      <c r="U594" s="111"/>
      <c r="V594" s="111"/>
      <c r="W594" s="111"/>
      <c r="X594" s="111"/>
      <c r="Y594" s="111"/>
      <c r="Z594" s="111"/>
      <c r="AA594" s="111"/>
      <c r="AB594" s="111"/>
    </row>
    <row r="595" spans="1:28" ht="15.75" customHeight="1">
      <c r="A595" s="111"/>
      <c r="B595" s="111"/>
      <c r="C595" s="111"/>
      <c r="D595" s="111"/>
      <c r="E595" s="111"/>
      <c r="F595" s="111"/>
      <c r="G595" s="111"/>
      <c r="H595" s="111"/>
      <c r="I595" s="111"/>
      <c r="J595" s="111"/>
      <c r="K595" s="111"/>
      <c r="L595" s="111"/>
      <c r="M595" s="111"/>
      <c r="N595" s="111"/>
      <c r="O595" s="111"/>
      <c r="P595" s="111"/>
      <c r="Q595" s="111"/>
      <c r="R595" s="111"/>
      <c r="S595" s="111"/>
      <c r="T595" s="111"/>
      <c r="U595" s="111"/>
      <c r="V595" s="111"/>
      <c r="W595" s="111"/>
      <c r="X595" s="111"/>
      <c r="Y595" s="111"/>
      <c r="Z595" s="111"/>
      <c r="AA595" s="111"/>
      <c r="AB595" s="111"/>
    </row>
    <row r="596" spans="1:28" ht="15.75" customHeight="1">
      <c r="A596" s="111"/>
      <c r="B596" s="111"/>
      <c r="C596" s="111"/>
      <c r="D596" s="111"/>
      <c r="E596" s="111"/>
      <c r="F596" s="111"/>
      <c r="G596" s="111"/>
      <c r="H596" s="111"/>
      <c r="I596" s="111"/>
      <c r="J596" s="111"/>
      <c r="K596" s="111"/>
      <c r="L596" s="111"/>
      <c r="M596" s="111"/>
      <c r="N596" s="111"/>
      <c r="O596" s="111"/>
      <c r="P596" s="111"/>
      <c r="Q596" s="111"/>
      <c r="R596" s="111"/>
      <c r="S596" s="111"/>
      <c r="T596" s="111"/>
      <c r="U596" s="111"/>
      <c r="V596" s="111"/>
      <c r="W596" s="111"/>
      <c r="X596" s="111"/>
      <c r="Y596" s="111"/>
      <c r="Z596" s="111"/>
      <c r="AA596" s="111"/>
      <c r="AB596" s="111"/>
    </row>
    <row r="597" spans="1:28" ht="15.75" customHeight="1">
      <c r="A597" s="111"/>
      <c r="B597" s="111"/>
      <c r="C597" s="111"/>
      <c r="D597" s="111"/>
      <c r="E597" s="111"/>
      <c r="F597" s="111"/>
      <c r="G597" s="111"/>
      <c r="H597" s="111"/>
      <c r="I597" s="111"/>
      <c r="J597" s="111"/>
      <c r="K597" s="111"/>
      <c r="L597" s="111"/>
      <c r="M597" s="111"/>
      <c r="N597" s="111"/>
      <c r="O597" s="111"/>
      <c r="P597" s="111"/>
      <c r="Q597" s="111"/>
      <c r="R597" s="111"/>
      <c r="S597" s="111"/>
      <c r="T597" s="111"/>
      <c r="U597" s="111"/>
      <c r="V597" s="111"/>
      <c r="W597" s="111"/>
      <c r="X597" s="111"/>
      <c r="Y597" s="111"/>
      <c r="Z597" s="111"/>
      <c r="AA597" s="111"/>
      <c r="AB597" s="111"/>
    </row>
    <row r="598" spans="1:28" ht="15.75" customHeight="1">
      <c r="A598" s="111"/>
      <c r="B598" s="111"/>
      <c r="C598" s="111"/>
      <c r="D598" s="111"/>
      <c r="E598" s="111"/>
      <c r="F598" s="111"/>
      <c r="G598" s="111"/>
      <c r="H598" s="111"/>
      <c r="I598" s="111"/>
      <c r="J598" s="111"/>
      <c r="K598" s="111"/>
      <c r="L598" s="111"/>
      <c r="M598" s="111"/>
      <c r="N598" s="111"/>
      <c r="O598" s="111"/>
      <c r="P598" s="111"/>
      <c r="Q598" s="111"/>
      <c r="R598" s="111"/>
      <c r="S598" s="111"/>
      <c r="T598" s="111"/>
      <c r="U598" s="111"/>
      <c r="V598" s="111"/>
      <c r="W598" s="111"/>
      <c r="X598" s="111"/>
      <c r="Y598" s="111"/>
      <c r="Z598" s="111"/>
      <c r="AA598" s="111"/>
      <c r="AB598" s="111"/>
    </row>
    <row r="599" spans="1:28" ht="15.75" customHeight="1">
      <c r="A599" s="111"/>
      <c r="B599" s="111"/>
      <c r="C599" s="111"/>
      <c r="D599" s="111"/>
      <c r="E599" s="111"/>
      <c r="F599" s="111"/>
      <c r="G599" s="111"/>
      <c r="H599" s="111"/>
      <c r="I599" s="111"/>
      <c r="J599" s="111"/>
      <c r="K599" s="111"/>
      <c r="L599" s="111"/>
      <c r="M599" s="111"/>
      <c r="N599" s="111"/>
      <c r="O599" s="111"/>
      <c r="P599" s="111"/>
      <c r="Q599" s="111"/>
      <c r="R599" s="111"/>
      <c r="S599" s="111"/>
      <c r="T599" s="111"/>
      <c r="U599" s="111"/>
      <c r="V599" s="111"/>
      <c r="W599" s="111"/>
      <c r="X599" s="111"/>
      <c r="Y599" s="111"/>
      <c r="Z599" s="111"/>
      <c r="AA599" s="111"/>
      <c r="AB599" s="111"/>
    </row>
    <row r="600" spans="1:28" ht="15.75" customHeight="1">
      <c r="A600" s="111"/>
      <c r="B600" s="111"/>
      <c r="C600" s="111"/>
      <c r="D600" s="111"/>
      <c r="E600" s="111"/>
      <c r="F600" s="111"/>
      <c r="G600" s="111"/>
      <c r="H600" s="111"/>
      <c r="I600" s="111"/>
      <c r="J600" s="111"/>
      <c r="K600" s="111"/>
      <c r="L600" s="111"/>
      <c r="M600" s="111"/>
      <c r="N600" s="111"/>
      <c r="O600" s="111"/>
      <c r="P600" s="111"/>
      <c r="Q600" s="111"/>
      <c r="R600" s="111"/>
      <c r="S600" s="111"/>
      <c r="T600" s="111"/>
      <c r="U600" s="111"/>
      <c r="V600" s="111"/>
      <c r="W600" s="111"/>
      <c r="X600" s="111"/>
      <c r="Y600" s="111"/>
      <c r="Z600" s="111"/>
      <c r="AA600" s="111"/>
      <c r="AB600" s="111"/>
    </row>
    <row r="601" spans="1:28" ht="15.75" customHeight="1">
      <c r="A601" s="111"/>
      <c r="B601" s="111"/>
      <c r="C601" s="111"/>
      <c r="D601" s="111"/>
      <c r="E601" s="111"/>
      <c r="F601" s="111"/>
      <c r="G601" s="111"/>
      <c r="H601" s="111"/>
      <c r="I601" s="111"/>
      <c r="J601" s="111"/>
      <c r="K601" s="111"/>
      <c r="L601" s="111"/>
      <c r="M601" s="111"/>
      <c r="N601" s="111"/>
      <c r="O601" s="111"/>
      <c r="P601" s="111"/>
      <c r="Q601" s="111"/>
      <c r="R601" s="111"/>
      <c r="S601" s="111"/>
      <c r="T601" s="111"/>
      <c r="U601" s="111"/>
      <c r="V601" s="111"/>
      <c r="W601" s="111"/>
      <c r="X601" s="111"/>
      <c r="Y601" s="111"/>
      <c r="Z601" s="111"/>
      <c r="AA601" s="111"/>
      <c r="AB601" s="111"/>
    </row>
    <row r="602" spans="1:28" ht="15.75" customHeight="1">
      <c r="A602" s="111"/>
      <c r="B602" s="111"/>
      <c r="C602" s="111"/>
      <c r="D602" s="111"/>
      <c r="E602" s="111"/>
      <c r="F602" s="111"/>
      <c r="G602" s="111"/>
      <c r="H602" s="111"/>
      <c r="I602" s="111"/>
      <c r="J602" s="111"/>
      <c r="K602" s="111"/>
      <c r="L602" s="111"/>
      <c r="M602" s="111"/>
      <c r="N602" s="111"/>
      <c r="O602" s="111"/>
      <c r="P602" s="111"/>
      <c r="Q602" s="111"/>
      <c r="R602" s="111"/>
      <c r="S602" s="111"/>
      <c r="T602" s="111"/>
      <c r="U602" s="111"/>
      <c r="V602" s="111"/>
      <c r="W602" s="111"/>
      <c r="X602" s="111"/>
      <c r="Y602" s="111"/>
      <c r="Z602" s="111"/>
      <c r="AA602" s="111"/>
      <c r="AB602" s="111"/>
    </row>
    <row r="603" spans="1:28" ht="15.75" customHeight="1">
      <c r="A603" s="111"/>
      <c r="B603" s="111"/>
      <c r="C603" s="111"/>
      <c r="D603" s="111"/>
      <c r="E603" s="111"/>
      <c r="F603" s="111"/>
      <c r="G603" s="111"/>
      <c r="H603" s="111"/>
      <c r="I603" s="111"/>
      <c r="J603" s="111"/>
      <c r="K603" s="111"/>
      <c r="L603" s="111"/>
      <c r="M603" s="111"/>
      <c r="N603" s="111"/>
      <c r="O603" s="111"/>
      <c r="P603" s="111"/>
      <c r="Q603" s="111"/>
      <c r="R603" s="111"/>
      <c r="S603" s="111"/>
      <c r="T603" s="111"/>
      <c r="U603" s="111"/>
      <c r="V603" s="111"/>
      <c r="W603" s="111"/>
      <c r="X603" s="111"/>
      <c r="Y603" s="111"/>
      <c r="Z603" s="111"/>
      <c r="AA603" s="111"/>
      <c r="AB603" s="111"/>
    </row>
    <row r="604" spans="1:28" ht="15.75" customHeight="1">
      <c r="A604" s="111"/>
      <c r="B604" s="111"/>
      <c r="C604" s="111"/>
      <c r="D604" s="111"/>
      <c r="E604" s="111"/>
      <c r="F604" s="111"/>
      <c r="G604" s="111"/>
      <c r="H604" s="111"/>
      <c r="I604" s="111"/>
      <c r="J604" s="111"/>
      <c r="K604" s="111"/>
      <c r="L604" s="111"/>
      <c r="M604" s="111"/>
      <c r="N604" s="111"/>
      <c r="O604" s="111"/>
      <c r="P604" s="111"/>
      <c r="Q604" s="111"/>
      <c r="R604" s="111"/>
      <c r="S604" s="111"/>
      <c r="T604" s="111"/>
      <c r="U604" s="111"/>
      <c r="V604" s="111"/>
      <c r="W604" s="111"/>
      <c r="X604" s="111"/>
      <c r="Y604" s="111"/>
      <c r="Z604" s="111"/>
      <c r="AA604" s="111"/>
      <c r="AB604" s="111"/>
    </row>
    <row r="605" spans="1:28" ht="15.75" customHeight="1">
      <c r="A605" s="111"/>
      <c r="B605" s="111"/>
      <c r="C605" s="111"/>
      <c r="D605" s="111"/>
      <c r="E605" s="111"/>
      <c r="F605" s="111"/>
      <c r="G605" s="111"/>
      <c r="H605" s="111"/>
      <c r="I605" s="111"/>
      <c r="J605" s="111"/>
      <c r="K605" s="111"/>
      <c r="L605" s="111"/>
      <c r="M605" s="111"/>
      <c r="N605" s="111"/>
      <c r="O605" s="111"/>
      <c r="P605" s="111"/>
      <c r="Q605" s="111"/>
      <c r="R605" s="111"/>
      <c r="S605" s="111"/>
      <c r="T605" s="111"/>
      <c r="U605" s="111"/>
      <c r="V605" s="111"/>
      <c r="W605" s="111"/>
      <c r="X605" s="111"/>
      <c r="Y605" s="111"/>
      <c r="Z605" s="111"/>
      <c r="AA605" s="111"/>
      <c r="AB605" s="111"/>
    </row>
    <row r="606" spans="1:28" ht="15.75" customHeight="1">
      <c r="A606" s="111"/>
      <c r="B606" s="111"/>
      <c r="C606" s="111"/>
      <c r="D606" s="111"/>
      <c r="E606" s="111"/>
      <c r="F606" s="111"/>
      <c r="G606" s="111"/>
      <c r="H606" s="111"/>
      <c r="I606" s="111"/>
      <c r="J606" s="111"/>
      <c r="K606" s="111"/>
      <c r="L606" s="111"/>
      <c r="M606" s="111"/>
      <c r="N606" s="111"/>
      <c r="O606" s="111"/>
      <c r="P606" s="111"/>
      <c r="Q606" s="111"/>
      <c r="R606" s="111"/>
      <c r="S606" s="111"/>
      <c r="T606" s="111"/>
      <c r="U606" s="111"/>
      <c r="V606" s="111"/>
      <c r="W606" s="111"/>
      <c r="X606" s="111"/>
      <c r="Y606" s="111"/>
      <c r="Z606" s="111"/>
      <c r="AA606" s="111"/>
      <c r="AB606" s="111"/>
    </row>
    <row r="607" spans="1:28" ht="15.75" customHeight="1">
      <c r="A607" s="111"/>
      <c r="B607" s="111"/>
      <c r="C607" s="111"/>
      <c r="D607" s="111"/>
      <c r="E607" s="111"/>
      <c r="F607" s="111"/>
      <c r="G607" s="111"/>
      <c r="H607" s="111"/>
      <c r="I607" s="111"/>
      <c r="J607" s="111"/>
      <c r="K607" s="111"/>
      <c r="L607" s="111"/>
      <c r="M607" s="111"/>
      <c r="N607" s="111"/>
      <c r="O607" s="111"/>
      <c r="P607" s="111"/>
      <c r="Q607" s="111"/>
      <c r="R607" s="111"/>
      <c r="S607" s="111"/>
      <c r="T607" s="111"/>
      <c r="U607" s="111"/>
      <c r="V607" s="111"/>
      <c r="W607" s="111"/>
      <c r="X607" s="111"/>
      <c r="Y607" s="111"/>
      <c r="Z607" s="111"/>
      <c r="AA607" s="111"/>
      <c r="AB607" s="111"/>
    </row>
    <row r="608" spans="1:28" ht="15.75" customHeight="1">
      <c r="A608" s="111"/>
      <c r="B608" s="111"/>
      <c r="C608" s="111"/>
      <c r="D608" s="111"/>
      <c r="E608" s="111"/>
      <c r="F608" s="111"/>
      <c r="G608" s="111"/>
      <c r="H608" s="111"/>
      <c r="I608" s="111"/>
      <c r="J608" s="111"/>
      <c r="K608" s="111"/>
      <c r="L608" s="111"/>
      <c r="M608" s="111"/>
      <c r="N608" s="111"/>
      <c r="O608" s="111"/>
      <c r="P608" s="111"/>
      <c r="Q608" s="111"/>
      <c r="R608" s="111"/>
      <c r="S608" s="111"/>
      <c r="T608" s="111"/>
      <c r="U608" s="111"/>
      <c r="V608" s="111"/>
      <c r="W608" s="111"/>
      <c r="X608" s="111"/>
      <c r="Y608" s="111"/>
      <c r="Z608" s="111"/>
      <c r="AA608" s="111"/>
      <c r="AB608" s="111"/>
    </row>
    <row r="609" spans="1:28" ht="15.75" customHeight="1">
      <c r="A609" s="111"/>
      <c r="B609" s="111"/>
      <c r="C609" s="111"/>
      <c r="D609" s="111"/>
      <c r="E609" s="111"/>
      <c r="F609" s="111"/>
      <c r="G609" s="111"/>
      <c r="H609" s="111"/>
      <c r="I609" s="111"/>
      <c r="J609" s="111"/>
      <c r="K609" s="111"/>
      <c r="L609" s="111"/>
      <c r="M609" s="111"/>
      <c r="N609" s="111"/>
      <c r="O609" s="111"/>
      <c r="P609" s="111"/>
      <c r="Q609" s="111"/>
      <c r="R609" s="111"/>
      <c r="S609" s="111"/>
      <c r="T609" s="111"/>
      <c r="U609" s="111"/>
      <c r="V609" s="111"/>
      <c r="W609" s="111"/>
      <c r="X609" s="111"/>
      <c r="Y609" s="111"/>
      <c r="Z609" s="111"/>
      <c r="AA609" s="111"/>
      <c r="AB609" s="111"/>
    </row>
    <row r="610" spans="1:28" ht="15.75" customHeight="1">
      <c r="A610" s="111"/>
      <c r="B610" s="111"/>
      <c r="C610" s="111"/>
      <c r="D610" s="111"/>
      <c r="E610" s="111"/>
      <c r="F610" s="111"/>
      <c r="G610" s="111"/>
      <c r="H610" s="111"/>
      <c r="I610" s="111"/>
      <c r="J610" s="111"/>
      <c r="K610" s="111"/>
      <c r="L610" s="111"/>
      <c r="M610" s="111"/>
      <c r="N610" s="111"/>
      <c r="O610" s="111"/>
      <c r="P610" s="111"/>
      <c r="Q610" s="111"/>
      <c r="R610" s="111"/>
      <c r="S610" s="111"/>
      <c r="T610" s="111"/>
      <c r="U610" s="111"/>
      <c r="V610" s="111"/>
      <c r="W610" s="111"/>
      <c r="X610" s="111"/>
      <c r="Y610" s="111"/>
      <c r="Z610" s="111"/>
      <c r="AA610" s="111"/>
      <c r="AB610" s="111"/>
    </row>
    <row r="611" spans="1:28" ht="15.75" customHeight="1">
      <c r="A611" s="111"/>
      <c r="B611" s="111"/>
      <c r="C611" s="111"/>
      <c r="D611" s="111"/>
      <c r="E611" s="111"/>
      <c r="F611" s="111"/>
      <c r="G611" s="111"/>
      <c r="H611" s="111"/>
      <c r="I611" s="111"/>
      <c r="J611" s="111"/>
      <c r="K611" s="111"/>
      <c r="L611" s="111"/>
      <c r="M611" s="111"/>
      <c r="N611" s="111"/>
      <c r="O611" s="111"/>
      <c r="P611" s="111"/>
      <c r="Q611" s="111"/>
      <c r="R611" s="111"/>
      <c r="S611" s="111"/>
      <c r="T611" s="111"/>
      <c r="U611" s="111"/>
      <c r="V611" s="111"/>
      <c r="W611" s="111"/>
      <c r="X611" s="111"/>
      <c r="Y611" s="111"/>
      <c r="Z611" s="111"/>
      <c r="AA611" s="111"/>
      <c r="AB611" s="111"/>
    </row>
    <row r="612" spans="1:28" ht="15.75" customHeight="1">
      <c r="A612" s="111"/>
      <c r="B612" s="111"/>
      <c r="C612" s="111"/>
      <c r="D612" s="111"/>
      <c r="E612" s="111"/>
      <c r="F612" s="111"/>
      <c r="G612" s="111"/>
      <c r="H612" s="111"/>
      <c r="I612" s="111"/>
      <c r="J612" s="111"/>
      <c r="K612" s="111"/>
      <c r="L612" s="111"/>
      <c r="M612" s="111"/>
      <c r="N612" s="111"/>
      <c r="O612" s="111"/>
      <c r="P612" s="111"/>
      <c r="Q612" s="111"/>
      <c r="R612" s="111"/>
      <c r="S612" s="111"/>
      <c r="T612" s="111"/>
      <c r="U612" s="111"/>
      <c r="V612" s="111"/>
      <c r="W612" s="111"/>
      <c r="X612" s="111"/>
      <c r="Y612" s="111"/>
      <c r="Z612" s="111"/>
      <c r="AA612" s="111"/>
      <c r="AB612" s="111"/>
    </row>
    <row r="613" spans="1:28" ht="15.75" customHeight="1">
      <c r="A613" s="111"/>
      <c r="B613" s="111"/>
      <c r="C613" s="111"/>
      <c r="D613" s="111"/>
      <c r="E613" s="111"/>
      <c r="F613" s="111"/>
      <c r="G613" s="111"/>
      <c r="H613" s="111"/>
      <c r="I613" s="111"/>
      <c r="J613" s="111"/>
      <c r="K613" s="111"/>
      <c r="L613" s="111"/>
      <c r="M613" s="111"/>
      <c r="N613" s="111"/>
      <c r="O613" s="111"/>
      <c r="P613" s="111"/>
      <c r="Q613" s="111"/>
      <c r="R613" s="111"/>
      <c r="S613" s="111"/>
      <c r="T613" s="111"/>
      <c r="U613" s="111"/>
      <c r="V613" s="111"/>
      <c r="W613" s="111"/>
      <c r="X613" s="111"/>
      <c r="Y613" s="111"/>
      <c r="Z613" s="111"/>
      <c r="AA613" s="111"/>
      <c r="AB613" s="111"/>
    </row>
    <row r="614" spans="1:28" ht="15.75" customHeight="1">
      <c r="A614" s="111"/>
      <c r="B614" s="111"/>
      <c r="C614" s="111"/>
      <c r="D614" s="111"/>
      <c r="E614" s="111"/>
      <c r="F614" s="111"/>
      <c r="G614" s="111"/>
      <c r="H614" s="111"/>
      <c r="I614" s="111"/>
      <c r="J614" s="111"/>
      <c r="K614" s="111"/>
      <c r="L614" s="111"/>
      <c r="M614" s="111"/>
      <c r="N614" s="111"/>
      <c r="O614" s="111"/>
      <c r="P614" s="111"/>
      <c r="Q614" s="111"/>
      <c r="R614" s="111"/>
      <c r="S614" s="111"/>
      <c r="T614" s="111"/>
      <c r="U614" s="111"/>
      <c r="V614" s="111"/>
      <c r="W614" s="111"/>
      <c r="X614" s="111"/>
      <c r="Y614" s="111"/>
      <c r="Z614" s="111"/>
      <c r="AA614" s="111"/>
      <c r="AB614" s="111"/>
    </row>
    <row r="615" spans="1:28" ht="15.75" customHeight="1">
      <c r="A615" s="111"/>
      <c r="B615" s="111"/>
      <c r="C615" s="111"/>
      <c r="D615" s="111"/>
      <c r="E615" s="111"/>
      <c r="F615" s="111"/>
      <c r="G615" s="111"/>
      <c r="H615" s="111"/>
      <c r="I615" s="111"/>
      <c r="J615" s="111"/>
      <c r="K615" s="111"/>
      <c r="L615" s="111"/>
      <c r="M615" s="111"/>
      <c r="N615" s="111"/>
      <c r="O615" s="111"/>
      <c r="P615" s="111"/>
      <c r="Q615" s="111"/>
      <c r="R615" s="111"/>
      <c r="S615" s="111"/>
      <c r="T615" s="111"/>
      <c r="U615" s="111"/>
      <c r="V615" s="111"/>
      <c r="W615" s="111"/>
      <c r="X615" s="111"/>
      <c r="Y615" s="111"/>
      <c r="Z615" s="111"/>
      <c r="AA615" s="111"/>
      <c r="AB615" s="111"/>
    </row>
    <row r="616" spans="1:28" ht="15.75" customHeight="1">
      <c r="A616" s="111"/>
      <c r="B616" s="111"/>
      <c r="C616" s="111"/>
      <c r="D616" s="111"/>
      <c r="E616" s="111"/>
      <c r="F616" s="111"/>
      <c r="G616" s="111"/>
      <c r="H616" s="111"/>
      <c r="I616" s="111"/>
      <c r="J616" s="111"/>
      <c r="K616" s="111"/>
      <c r="L616" s="111"/>
      <c r="M616" s="111"/>
      <c r="N616" s="111"/>
      <c r="O616" s="111"/>
      <c r="P616" s="111"/>
      <c r="Q616" s="111"/>
      <c r="R616" s="111"/>
      <c r="S616" s="111"/>
      <c r="T616" s="111"/>
      <c r="U616" s="111"/>
      <c r="V616" s="111"/>
      <c r="W616" s="111"/>
      <c r="X616" s="111"/>
      <c r="Y616" s="111"/>
      <c r="Z616" s="111"/>
      <c r="AA616" s="111"/>
      <c r="AB616" s="111"/>
    </row>
    <row r="617" spans="1:28" ht="15.75" customHeight="1">
      <c r="A617" s="111"/>
      <c r="B617" s="111"/>
      <c r="C617" s="111"/>
      <c r="D617" s="111"/>
      <c r="E617" s="111"/>
      <c r="F617" s="111"/>
      <c r="G617" s="111"/>
      <c r="H617" s="111"/>
      <c r="I617" s="111"/>
      <c r="J617" s="111"/>
      <c r="K617" s="111"/>
      <c r="L617" s="111"/>
      <c r="M617" s="111"/>
      <c r="N617" s="111"/>
      <c r="O617" s="111"/>
      <c r="P617" s="111"/>
      <c r="Q617" s="111"/>
      <c r="R617" s="111"/>
      <c r="S617" s="111"/>
      <c r="T617" s="111"/>
      <c r="U617" s="111"/>
      <c r="V617" s="111"/>
      <c r="W617" s="111"/>
      <c r="X617" s="111"/>
      <c r="Y617" s="111"/>
      <c r="Z617" s="111"/>
      <c r="AA617" s="111"/>
      <c r="AB617" s="111"/>
    </row>
    <row r="618" spans="1:28" ht="15.75" customHeight="1">
      <c r="A618" s="111"/>
      <c r="B618" s="111"/>
      <c r="C618" s="111"/>
      <c r="D618" s="111"/>
      <c r="E618" s="111"/>
      <c r="F618" s="111"/>
      <c r="G618" s="111"/>
      <c r="H618" s="111"/>
      <c r="I618" s="111"/>
      <c r="J618" s="111"/>
      <c r="K618" s="111"/>
      <c r="L618" s="111"/>
      <c r="M618" s="111"/>
      <c r="N618" s="111"/>
      <c r="O618" s="111"/>
      <c r="P618" s="111"/>
      <c r="Q618" s="111"/>
      <c r="R618" s="111"/>
      <c r="S618" s="111"/>
      <c r="T618" s="111"/>
      <c r="U618" s="111"/>
      <c r="V618" s="111"/>
      <c r="W618" s="111"/>
      <c r="X618" s="111"/>
      <c r="Y618" s="111"/>
      <c r="Z618" s="111"/>
      <c r="AA618" s="111"/>
      <c r="AB618" s="111"/>
    </row>
    <row r="619" spans="1:28" ht="15.75" customHeight="1">
      <c r="A619" s="111"/>
      <c r="B619" s="111"/>
      <c r="C619" s="111"/>
      <c r="D619" s="111"/>
      <c r="E619" s="111"/>
      <c r="F619" s="111"/>
      <c r="G619" s="111"/>
      <c r="H619" s="111"/>
      <c r="I619" s="111"/>
      <c r="J619" s="111"/>
      <c r="K619" s="111"/>
      <c r="L619" s="111"/>
      <c r="M619" s="111"/>
      <c r="N619" s="111"/>
      <c r="O619" s="111"/>
      <c r="P619" s="111"/>
      <c r="Q619" s="111"/>
      <c r="R619" s="111"/>
      <c r="S619" s="111"/>
      <c r="T619" s="111"/>
      <c r="U619" s="111"/>
      <c r="V619" s="111"/>
      <c r="W619" s="111"/>
      <c r="X619" s="111"/>
      <c r="Y619" s="111"/>
      <c r="Z619" s="111"/>
      <c r="AA619" s="111"/>
      <c r="AB619" s="111"/>
    </row>
    <row r="620" spans="1:28" ht="15.75" customHeight="1">
      <c r="A620" s="111"/>
      <c r="B620" s="111"/>
      <c r="C620" s="111"/>
      <c r="D620" s="111"/>
      <c r="E620" s="111"/>
      <c r="F620" s="111"/>
      <c r="G620" s="111"/>
      <c r="H620" s="111"/>
      <c r="I620" s="111"/>
      <c r="J620" s="111"/>
      <c r="K620" s="111"/>
      <c r="L620" s="111"/>
      <c r="M620" s="111"/>
      <c r="N620" s="111"/>
      <c r="O620" s="111"/>
      <c r="P620" s="111"/>
      <c r="Q620" s="111"/>
      <c r="R620" s="111"/>
      <c r="S620" s="111"/>
      <c r="T620" s="111"/>
      <c r="U620" s="111"/>
      <c r="V620" s="111"/>
      <c r="W620" s="111"/>
      <c r="X620" s="111"/>
      <c r="Y620" s="111"/>
      <c r="Z620" s="111"/>
      <c r="AA620" s="111"/>
      <c r="AB620" s="111"/>
    </row>
    <row r="621" spans="1:28" ht="15.75" customHeight="1">
      <c r="A621" s="111"/>
      <c r="B621" s="111"/>
      <c r="C621" s="111"/>
      <c r="D621" s="111"/>
      <c r="E621" s="111"/>
      <c r="F621" s="111"/>
      <c r="G621" s="111"/>
      <c r="H621" s="111"/>
      <c r="I621" s="111"/>
      <c r="J621" s="111"/>
      <c r="K621" s="111"/>
      <c r="L621" s="111"/>
      <c r="M621" s="111"/>
      <c r="N621" s="111"/>
      <c r="O621" s="111"/>
      <c r="P621" s="111"/>
      <c r="Q621" s="111"/>
      <c r="R621" s="111"/>
      <c r="S621" s="111"/>
      <c r="T621" s="111"/>
      <c r="U621" s="111"/>
      <c r="V621" s="111"/>
      <c r="W621" s="111"/>
      <c r="X621" s="111"/>
      <c r="Y621" s="111"/>
      <c r="Z621" s="111"/>
      <c r="AA621" s="111"/>
      <c r="AB621" s="111"/>
    </row>
    <row r="622" spans="1:28" ht="15.75" customHeight="1">
      <c r="A622" s="111"/>
      <c r="B622" s="111"/>
      <c r="C622" s="111"/>
      <c r="D622" s="111"/>
      <c r="E622" s="111"/>
      <c r="F622" s="111"/>
      <c r="G622" s="111"/>
      <c r="H622" s="111"/>
      <c r="I622" s="111"/>
      <c r="J622" s="111"/>
      <c r="K622" s="111"/>
      <c r="L622" s="111"/>
      <c r="M622" s="111"/>
      <c r="N622" s="111"/>
      <c r="O622" s="111"/>
      <c r="P622" s="111"/>
      <c r="Q622" s="111"/>
      <c r="R622" s="111"/>
      <c r="S622" s="111"/>
      <c r="T622" s="111"/>
      <c r="U622" s="111"/>
      <c r="V622" s="111"/>
      <c r="W622" s="111"/>
      <c r="X622" s="111"/>
      <c r="Y622" s="111"/>
      <c r="Z622" s="111"/>
      <c r="AA622" s="111"/>
      <c r="AB622" s="111"/>
    </row>
    <row r="623" spans="1:28" ht="15.75" customHeight="1">
      <c r="A623" s="111"/>
      <c r="B623" s="111"/>
      <c r="C623" s="111"/>
      <c r="D623" s="111"/>
      <c r="E623" s="111"/>
      <c r="F623" s="111"/>
      <c r="G623" s="111"/>
      <c r="H623" s="111"/>
      <c r="I623" s="111"/>
      <c r="J623" s="111"/>
      <c r="K623" s="111"/>
      <c r="L623" s="111"/>
      <c r="M623" s="111"/>
      <c r="N623" s="111"/>
      <c r="O623" s="111"/>
      <c r="P623" s="111"/>
      <c r="Q623" s="111"/>
      <c r="R623" s="111"/>
      <c r="S623" s="111"/>
      <c r="T623" s="111"/>
      <c r="U623" s="111"/>
      <c r="V623" s="111"/>
      <c r="W623" s="111"/>
      <c r="X623" s="111"/>
      <c r="Y623" s="111"/>
      <c r="Z623" s="111"/>
      <c r="AA623" s="111"/>
      <c r="AB623" s="111"/>
    </row>
    <row r="624" spans="1:28" ht="15.75" customHeight="1">
      <c r="A624" s="111"/>
      <c r="B624" s="111"/>
      <c r="C624" s="111"/>
      <c r="D624" s="111"/>
      <c r="E624" s="111"/>
      <c r="F624" s="111"/>
      <c r="G624" s="111"/>
      <c r="H624" s="111"/>
      <c r="I624" s="111"/>
      <c r="J624" s="111"/>
      <c r="K624" s="111"/>
      <c r="L624" s="111"/>
      <c r="M624" s="111"/>
      <c r="N624" s="111"/>
      <c r="O624" s="111"/>
      <c r="P624" s="111"/>
      <c r="Q624" s="111"/>
      <c r="R624" s="111"/>
      <c r="S624" s="111"/>
      <c r="T624" s="111"/>
      <c r="U624" s="111"/>
      <c r="V624" s="111"/>
      <c r="W624" s="111"/>
      <c r="X624" s="111"/>
      <c r="Y624" s="111"/>
      <c r="Z624" s="111"/>
      <c r="AA624" s="111"/>
      <c r="AB624" s="111"/>
    </row>
    <row r="625" spans="1:28" ht="15.75" customHeight="1">
      <c r="A625" s="111"/>
      <c r="B625" s="111"/>
      <c r="C625" s="111"/>
      <c r="D625" s="111"/>
      <c r="E625" s="111"/>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row>
    <row r="626" spans="1:28" ht="15.75" customHeight="1">
      <c r="A626" s="111"/>
      <c r="B626" s="111"/>
      <c r="C626" s="111"/>
      <c r="D626" s="111"/>
      <c r="E626" s="111"/>
      <c r="F626" s="111"/>
      <c r="G626" s="111"/>
      <c r="H626" s="111"/>
      <c r="I626" s="111"/>
      <c r="J626" s="111"/>
      <c r="K626" s="111"/>
      <c r="L626" s="111"/>
      <c r="M626" s="111"/>
      <c r="N626" s="111"/>
      <c r="O626" s="111"/>
      <c r="P626" s="111"/>
      <c r="Q626" s="111"/>
      <c r="R626" s="111"/>
      <c r="S626" s="111"/>
      <c r="T626" s="111"/>
      <c r="U626" s="111"/>
      <c r="V626" s="111"/>
      <c r="W626" s="111"/>
      <c r="X626" s="111"/>
      <c r="Y626" s="111"/>
      <c r="Z626" s="111"/>
      <c r="AA626" s="111"/>
      <c r="AB626" s="111"/>
    </row>
    <row r="627" spans="1:28" ht="15.75" customHeight="1">
      <c r="A627" s="111"/>
      <c r="B627" s="111"/>
      <c r="C627" s="111"/>
      <c r="D627" s="111"/>
      <c r="E627" s="111"/>
      <c r="F627" s="111"/>
      <c r="G627" s="111"/>
      <c r="H627" s="111"/>
      <c r="I627" s="111"/>
      <c r="J627" s="111"/>
      <c r="K627" s="111"/>
      <c r="L627" s="111"/>
      <c r="M627" s="111"/>
      <c r="N627" s="111"/>
      <c r="O627" s="111"/>
      <c r="P627" s="111"/>
      <c r="Q627" s="111"/>
      <c r="R627" s="111"/>
      <c r="S627" s="111"/>
      <c r="T627" s="111"/>
      <c r="U627" s="111"/>
      <c r="V627" s="111"/>
      <c r="W627" s="111"/>
      <c r="X627" s="111"/>
      <c r="Y627" s="111"/>
      <c r="Z627" s="111"/>
      <c r="AA627" s="111"/>
      <c r="AB627" s="111"/>
    </row>
    <row r="628" spans="1:28" ht="15.75" customHeight="1">
      <c r="A628" s="111"/>
      <c r="B628" s="111"/>
      <c r="C628" s="111"/>
      <c r="D628" s="111"/>
      <c r="E628" s="111"/>
      <c r="F628" s="111"/>
      <c r="G628" s="111"/>
      <c r="H628" s="111"/>
      <c r="I628" s="111"/>
      <c r="J628" s="111"/>
      <c r="K628" s="111"/>
      <c r="L628" s="111"/>
      <c r="M628" s="111"/>
      <c r="N628" s="111"/>
      <c r="O628" s="111"/>
      <c r="P628" s="111"/>
      <c r="Q628" s="111"/>
      <c r="R628" s="111"/>
      <c r="S628" s="111"/>
      <c r="T628" s="111"/>
      <c r="U628" s="111"/>
      <c r="V628" s="111"/>
      <c r="W628" s="111"/>
      <c r="X628" s="111"/>
      <c r="Y628" s="111"/>
      <c r="Z628" s="111"/>
      <c r="AA628" s="111"/>
      <c r="AB628" s="111"/>
    </row>
    <row r="629" spans="1:28" ht="15.75" customHeight="1">
      <c r="A629" s="111"/>
      <c r="B629" s="111"/>
      <c r="C629" s="111"/>
      <c r="D629" s="111"/>
      <c r="E629" s="111"/>
      <c r="F629" s="111"/>
      <c r="G629" s="111"/>
      <c r="H629" s="111"/>
      <c r="I629" s="111"/>
      <c r="J629" s="111"/>
      <c r="K629" s="111"/>
      <c r="L629" s="111"/>
      <c r="M629" s="111"/>
      <c r="N629" s="111"/>
      <c r="O629" s="111"/>
      <c r="P629" s="111"/>
      <c r="Q629" s="111"/>
      <c r="R629" s="111"/>
      <c r="S629" s="111"/>
      <c r="T629" s="111"/>
      <c r="U629" s="111"/>
      <c r="V629" s="111"/>
      <c r="W629" s="111"/>
      <c r="X629" s="111"/>
      <c r="Y629" s="111"/>
      <c r="Z629" s="111"/>
      <c r="AA629" s="111"/>
      <c r="AB629" s="111"/>
    </row>
    <row r="630" spans="1:28" ht="15.75" customHeight="1">
      <c r="A630" s="111"/>
      <c r="B630" s="111"/>
      <c r="C630" s="111"/>
      <c r="D630" s="111"/>
      <c r="E630" s="111"/>
      <c r="F630" s="111"/>
      <c r="G630" s="111"/>
      <c r="H630" s="111"/>
      <c r="I630" s="111"/>
      <c r="J630" s="111"/>
      <c r="K630" s="111"/>
      <c r="L630" s="111"/>
      <c r="M630" s="111"/>
      <c r="N630" s="111"/>
      <c r="O630" s="111"/>
      <c r="P630" s="111"/>
      <c r="Q630" s="111"/>
      <c r="R630" s="111"/>
      <c r="S630" s="111"/>
      <c r="T630" s="111"/>
      <c r="U630" s="111"/>
      <c r="V630" s="111"/>
      <c r="W630" s="111"/>
      <c r="X630" s="111"/>
      <c r="Y630" s="111"/>
      <c r="Z630" s="111"/>
      <c r="AA630" s="111"/>
      <c r="AB630" s="111"/>
    </row>
    <row r="631" spans="1:28" ht="15.75" customHeight="1">
      <c r="A631" s="111"/>
      <c r="B631" s="111"/>
      <c r="C631" s="111"/>
      <c r="D631" s="111"/>
      <c r="E631" s="111"/>
      <c r="F631" s="111"/>
      <c r="G631" s="111"/>
      <c r="H631" s="111"/>
      <c r="I631" s="111"/>
      <c r="J631" s="111"/>
      <c r="K631" s="111"/>
      <c r="L631" s="111"/>
      <c r="M631" s="111"/>
      <c r="N631" s="111"/>
      <c r="O631" s="111"/>
      <c r="P631" s="111"/>
      <c r="Q631" s="111"/>
      <c r="R631" s="111"/>
      <c r="S631" s="111"/>
      <c r="T631" s="111"/>
      <c r="U631" s="111"/>
      <c r="V631" s="111"/>
      <c r="W631" s="111"/>
      <c r="X631" s="111"/>
      <c r="Y631" s="111"/>
      <c r="Z631" s="111"/>
      <c r="AA631" s="111"/>
      <c r="AB631" s="111"/>
    </row>
    <row r="632" spans="1:28" ht="15.75" customHeight="1">
      <c r="A632" s="111"/>
      <c r="B632" s="111"/>
      <c r="C632" s="111"/>
      <c r="D632" s="111"/>
      <c r="E632" s="111"/>
      <c r="F632" s="111"/>
      <c r="G632" s="111"/>
      <c r="H632" s="111"/>
      <c r="I632" s="111"/>
      <c r="J632" s="111"/>
      <c r="K632" s="111"/>
      <c r="L632" s="111"/>
      <c r="M632" s="111"/>
      <c r="N632" s="111"/>
      <c r="O632" s="111"/>
      <c r="P632" s="111"/>
      <c r="Q632" s="111"/>
      <c r="R632" s="111"/>
      <c r="S632" s="111"/>
      <c r="T632" s="111"/>
      <c r="U632" s="111"/>
      <c r="V632" s="111"/>
      <c r="W632" s="111"/>
      <c r="X632" s="111"/>
      <c r="Y632" s="111"/>
      <c r="Z632" s="111"/>
      <c r="AA632" s="111"/>
      <c r="AB632" s="111"/>
    </row>
    <row r="633" spans="1:28" ht="15.75" customHeight="1">
      <c r="A633" s="111"/>
      <c r="B633" s="111"/>
      <c r="C633" s="111"/>
      <c r="D633" s="111"/>
      <c r="E633" s="111"/>
      <c r="F633" s="111"/>
      <c r="G633" s="111"/>
      <c r="H633" s="111"/>
      <c r="I633" s="111"/>
      <c r="J633" s="111"/>
      <c r="K633" s="111"/>
      <c r="L633" s="111"/>
      <c r="M633" s="111"/>
      <c r="N633" s="111"/>
      <c r="O633" s="111"/>
      <c r="P633" s="111"/>
      <c r="Q633" s="111"/>
      <c r="R633" s="111"/>
      <c r="S633" s="111"/>
      <c r="T633" s="111"/>
      <c r="U633" s="111"/>
      <c r="V633" s="111"/>
      <c r="W633" s="111"/>
      <c r="X633" s="111"/>
      <c r="Y633" s="111"/>
      <c r="Z633" s="111"/>
      <c r="AA633" s="111"/>
      <c r="AB633" s="111"/>
    </row>
    <row r="634" spans="1:28" ht="15.75" customHeight="1">
      <c r="A634" s="111"/>
      <c r="B634" s="111"/>
      <c r="C634" s="111"/>
      <c r="D634" s="111"/>
      <c r="E634" s="111"/>
      <c r="F634" s="111"/>
      <c r="G634" s="111"/>
      <c r="H634" s="111"/>
      <c r="I634" s="111"/>
      <c r="J634" s="111"/>
      <c r="K634" s="111"/>
      <c r="L634" s="111"/>
      <c r="M634" s="111"/>
      <c r="N634" s="111"/>
      <c r="O634" s="111"/>
      <c r="P634" s="111"/>
      <c r="Q634" s="111"/>
      <c r="R634" s="111"/>
      <c r="S634" s="111"/>
      <c r="T634" s="111"/>
      <c r="U634" s="111"/>
      <c r="V634" s="111"/>
      <c r="W634" s="111"/>
      <c r="X634" s="111"/>
      <c r="Y634" s="111"/>
      <c r="Z634" s="111"/>
      <c r="AA634" s="111"/>
      <c r="AB634" s="111"/>
    </row>
    <row r="635" spans="1:28" ht="15.75" customHeight="1">
      <c r="A635" s="111"/>
      <c r="B635" s="111"/>
      <c r="C635" s="111"/>
      <c r="D635" s="111"/>
      <c r="E635" s="111"/>
      <c r="F635" s="111"/>
      <c r="G635" s="111"/>
      <c r="H635" s="111"/>
      <c r="I635" s="111"/>
      <c r="J635" s="111"/>
      <c r="K635" s="111"/>
      <c r="L635" s="111"/>
      <c r="M635" s="111"/>
      <c r="N635" s="111"/>
      <c r="O635" s="111"/>
      <c r="P635" s="111"/>
      <c r="Q635" s="111"/>
      <c r="R635" s="111"/>
      <c r="S635" s="111"/>
      <c r="T635" s="111"/>
      <c r="U635" s="111"/>
      <c r="V635" s="111"/>
      <c r="W635" s="111"/>
      <c r="X635" s="111"/>
      <c r="Y635" s="111"/>
      <c r="Z635" s="111"/>
      <c r="AA635" s="111"/>
      <c r="AB635" s="111"/>
    </row>
    <row r="636" spans="1:28" ht="15.75" customHeight="1">
      <c r="A636" s="111"/>
      <c r="B636" s="111"/>
      <c r="C636" s="111"/>
      <c r="D636" s="111"/>
      <c r="E636" s="111"/>
      <c r="F636" s="111"/>
      <c r="G636" s="111"/>
      <c r="H636" s="111"/>
      <c r="I636" s="111"/>
      <c r="J636" s="111"/>
      <c r="K636" s="111"/>
      <c r="L636" s="111"/>
      <c r="M636" s="111"/>
      <c r="N636" s="111"/>
      <c r="O636" s="111"/>
      <c r="P636" s="111"/>
      <c r="Q636" s="111"/>
      <c r="R636" s="111"/>
      <c r="S636" s="111"/>
      <c r="T636" s="111"/>
      <c r="U636" s="111"/>
      <c r="V636" s="111"/>
      <c r="W636" s="111"/>
      <c r="X636" s="111"/>
      <c r="Y636" s="111"/>
      <c r="Z636" s="111"/>
      <c r="AA636" s="111"/>
      <c r="AB636" s="111"/>
    </row>
    <row r="637" spans="1:28" ht="15.75" customHeight="1">
      <c r="A637" s="111"/>
      <c r="B637" s="111"/>
      <c r="C637" s="111"/>
      <c r="D637" s="111"/>
      <c r="E637" s="111"/>
      <c r="F637" s="111"/>
      <c r="G637" s="111"/>
      <c r="H637" s="111"/>
      <c r="I637" s="111"/>
      <c r="J637" s="111"/>
      <c r="K637" s="111"/>
      <c r="L637" s="111"/>
      <c r="M637" s="111"/>
      <c r="N637" s="111"/>
      <c r="O637" s="111"/>
      <c r="P637" s="111"/>
      <c r="Q637" s="111"/>
      <c r="R637" s="111"/>
      <c r="S637" s="111"/>
      <c r="T637" s="111"/>
      <c r="U637" s="111"/>
      <c r="V637" s="111"/>
      <c r="W637" s="111"/>
      <c r="X637" s="111"/>
      <c r="Y637" s="111"/>
      <c r="Z637" s="111"/>
      <c r="AA637" s="111"/>
      <c r="AB637" s="111"/>
    </row>
    <row r="638" spans="1:28" ht="15.75" customHeight="1">
      <c r="A638" s="111"/>
      <c r="B638" s="111"/>
      <c r="C638" s="111"/>
      <c r="D638" s="111"/>
      <c r="E638" s="111"/>
      <c r="F638" s="111"/>
      <c r="G638" s="111"/>
      <c r="H638" s="111"/>
      <c r="I638" s="111"/>
      <c r="J638" s="111"/>
      <c r="K638" s="111"/>
      <c r="L638" s="111"/>
      <c r="M638" s="111"/>
      <c r="N638" s="111"/>
      <c r="O638" s="111"/>
      <c r="P638" s="111"/>
      <c r="Q638" s="111"/>
      <c r="R638" s="111"/>
      <c r="S638" s="111"/>
      <c r="T638" s="111"/>
      <c r="U638" s="111"/>
      <c r="V638" s="111"/>
      <c r="W638" s="111"/>
      <c r="X638" s="111"/>
      <c r="Y638" s="111"/>
      <c r="Z638" s="111"/>
      <c r="AA638" s="111"/>
      <c r="AB638" s="111"/>
    </row>
    <row r="639" spans="1:28" ht="15.75" customHeight="1">
      <c r="A639" s="111"/>
      <c r="B639" s="111"/>
      <c r="C639" s="111"/>
      <c r="D639" s="111"/>
      <c r="E639" s="111"/>
      <c r="F639" s="111"/>
      <c r="G639" s="111"/>
      <c r="H639" s="111"/>
      <c r="I639" s="111"/>
      <c r="J639" s="111"/>
      <c r="K639" s="111"/>
      <c r="L639" s="111"/>
      <c r="M639" s="111"/>
      <c r="N639" s="111"/>
      <c r="O639" s="111"/>
      <c r="P639" s="111"/>
      <c r="Q639" s="111"/>
      <c r="R639" s="111"/>
      <c r="S639" s="111"/>
      <c r="T639" s="111"/>
      <c r="U639" s="111"/>
      <c r="V639" s="111"/>
      <c r="W639" s="111"/>
      <c r="X639" s="111"/>
      <c r="Y639" s="111"/>
      <c r="Z639" s="111"/>
      <c r="AA639" s="111"/>
      <c r="AB639" s="111"/>
    </row>
    <row r="640" spans="1:28" ht="15.75" customHeight="1">
      <c r="A640" s="111"/>
      <c r="B640" s="111"/>
      <c r="C640" s="111"/>
      <c r="D640" s="111"/>
      <c r="E640" s="111"/>
      <c r="F640" s="111"/>
      <c r="G640" s="111"/>
      <c r="H640" s="111"/>
      <c r="I640" s="111"/>
      <c r="J640" s="111"/>
      <c r="K640" s="111"/>
      <c r="L640" s="111"/>
      <c r="M640" s="111"/>
      <c r="N640" s="111"/>
      <c r="O640" s="111"/>
      <c r="P640" s="111"/>
      <c r="Q640" s="111"/>
      <c r="R640" s="111"/>
      <c r="S640" s="111"/>
      <c r="T640" s="111"/>
      <c r="U640" s="111"/>
      <c r="V640" s="111"/>
      <c r="W640" s="111"/>
      <c r="X640" s="111"/>
      <c r="Y640" s="111"/>
      <c r="Z640" s="111"/>
      <c r="AA640" s="111"/>
      <c r="AB640" s="111"/>
    </row>
    <row r="641" spans="1:28" ht="15.75" customHeight="1">
      <c r="A641" s="111"/>
      <c r="B641" s="111"/>
      <c r="C641" s="111"/>
      <c r="D641" s="111"/>
      <c r="E641" s="111"/>
      <c r="F641" s="111"/>
      <c r="G641" s="111"/>
      <c r="H641" s="111"/>
      <c r="I641" s="111"/>
      <c r="J641" s="111"/>
      <c r="K641" s="111"/>
      <c r="L641" s="111"/>
      <c r="M641" s="111"/>
      <c r="N641" s="111"/>
      <c r="O641" s="111"/>
      <c r="P641" s="111"/>
      <c r="Q641" s="111"/>
      <c r="R641" s="111"/>
      <c r="S641" s="111"/>
      <c r="T641" s="111"/>
      <c r="U641" s="111"/>
      <c r="V641" s="111"/>
      <c r="W641" s="111"/>
      <c r="X641" s="111"/>
      <c r="Y641" s="111"/>
      <c r="Z641" s="111"/>
      <c r="AA641" s="111"/>
      <c r="AB641" s="111"/>
    </row>
    <row r="642" spans="1:28" ht="15.75" customHeight="1">
      <c r="A642" s="111"/>
      <c r="B642" s="111"/>
      <c r="C642" s="111"/>
      <c r="D642" s="111"/>
      <c r="E642" s="111"/>
      <c r="F642" s="111"/>
      <c r="G642" s="111"/>
      <c r="H642" s="111"/>
      <c r="I642" s="111"/>
      <c r="J642" s="111"/>
      <c r="K642" s="111"/>
      <c r="L642" s="111"/>
      <c r="M642" s="111"/>
      <c r="N642" s="111"/>
      <c r="O642" s="111"/>
      <c r="P642" s="111"/>
      <c r="Q642" s="111"/>
      <c r="R642" s="111"/>
      <c r="S642" s="111"/>
      <c r="T642" s="111"/>
      <c r="U642" s="111"/>
      <c r="V642" s="111"/>
      <c r="W642" s="111"/>
      <c r="X642" s="111"/>
      <c r="Y642" s="111"/>
      <c r="Z642" s="111"/>
      <c r="AA642" s="111"/>
      <c r="AB642" s="111"/>
    </row>
    <row r="643" spans="1:28" ht="15.75" customHeight="1">
      <c r="A643" s="111"/>
      <c r="B643" s="111"/>
      <c r="C643" s="111"/>
      <c r="D643" s="111"/>
      <c r="E643" s="111"/>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row>
    <row r="644" spans="1:28" ht="15.75" customHeight="1">
      <c r="A644" s="111"/>
      <c r="B644" s="111"/>
      <c r="C644" s="111"/>
      <c r="D644" s="111"/>
      <c r="E644" s="11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row>
    <row r="645" spans="1:28" ht="15.75" customHeight="1">
      <c r="A645" s="111"/>
      <c r="B645" s="111"/>
      <c r="C645" s="111"/>
      <c r="D645" s="111"/>
      <c r="E645" s="111"/>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row>
    <row r="646" spans="1:28" ht="15.75" customHeight="1">
      <c r="A646" s="111"/>
      <c r="B646" s="111"/>
      <c r="C646" s="111"/>
      <c r="D646" s="111"/>
      <c r="E646" s="111"/>
      <c r="F646" s="111"/>
      <c r="G646" s="111"/>
      <c r="H646" s="111"/>
      <c r="I646" s="111"/>
      <c r="J646" s="111"/>
      <c r="K646" s="111"/>
      <c r="L646" s="111"/>
      <c r="M646" s="111"/>
      <c r="N646" s="111"/>
      <c r="O646" s="111"/>
      <c r="P646" s="111"/>
      <c r="Q646" s="111"/>
      <c r="R646" s="111"/>
      <c r="S646" s="111"/>
      <c r="T646" s="111"/>
      <c r="U646" s="111"/>
      <c r="V646" s="111"/>
      <c r="W646" s="111"/>
      <c r="X646" s="111"/>
      <c r="Y646" s="111"/>
      <c r="Z646" s="111"/>
      <c r="AA646" s="111"/>
      <c r="AB646" s="111"/>
    </row>
    <row r="647" spans="1:28" ht="15.75" customHeight="1">
      <c r="A647" s="111"/>
      <c r="B647" s="111"/>
      <c r="C647" s="111"/>
      <c r="D647" s="111"/>
      <c r="E647" s="111"/>
      <c r="F647" s="111"/>
      <c r="G647" s="111"/>
      <c r="H647" s="111"/>
      <c r="I647" s="111"/>
      <c r="J647" s="111"/>
      <c r="K647" s="111"/>
      <c r="L647" s="111"/>
      <c r="M647" s="111"/>
      <c r="N647" s="111"/>
      <c r="O647" s="111"/>
      <c r="P647" s="111"/>
      <c r="Q647" s="111"/>
      <c r="R647" s="111"/>
      <c r="S647" s="111"/>
      <c r="T647" s="111"/>
      <c r="U647" s="111"/>
      <c r="V647" s="111"/>
      <c r="W647" s="111"/>
      <c r="X647" s="111"/>
      <c r="Y647" s="111"/>
      <c r="Z647" s="111"/>
      <c r="AA647" s="111"/>
      <c r="AB647" s="111"/>
    </row>
    <row r="648" spans="1:28" ht="15.75" customHeight="1">
      <c r="A648" s="111"/>
      <c r="B648" s="111"/>
      <c r="C648" s="111"/>
      <c r="D648" s="111"/>
      <c r="E648" s="111"/>
      <c r="F648" s="111"/>
      <c r="G648" s="111"/>
      <c r="H648" s="111"/>
      <c r="I648" s="111"/>
      <c r="J648" s="111"/>
      <c r="K648" s="111"/>
      <c r="L648" s="111"/>
      <c r="M648" s="111"/>
      <c r="N648" s="111"/>
      <c r="O648" s="111"/>
      <c r="P648" s="111"/>
      <c r="Q648" s="111"/>
      <c r="R648" s="111"/>
      <c r="S648" s="111"/>
      <c r="T648" s="111"/>
      <c r="U648" s="111"/>
      <c r="V648" s="111"/>
      <c r="W648" s="111"/>
      <c r="X648" s="111"/>
      <c r="Y648" s="111"/>
      <c r="Z648" s="111"/>
      <c r="AA648" s="111"/>
      <c r="AB648" s="111"/>
    </row>
    <row r="649" spans="1:28" ht="15.75" customHeight="1">
      <c r="A649" s="111"/>
      <c r="B649" s="111"/>
      <c r="C649" s="111"/>
      <c r="D649" s="111"/>
      <c r="E649" s="111"/>
      <c r="F649" s="111"/>
      <c r="G649" s="111"/>
      <c r="H649" s="111"/>
      <c r="I649" s="111"/>
      <c r="J649" s="111"/>
      <c r="K649" s="111"/>
      <c r="L649" s="111"/>
      <c r="M649" s="111"/>
      <c r="N649" s="111"/>
      <c r="O649" s="111"/>
      <c r="P649" s="111"/>
      <c r="Q649" s="111"/>
      <c r="R649" s="111"/>
      <c r="S649" s="111"/>
      <c r="T649" s="111"/>
      <c r="U649" s="111"/>
      <c r="V649" s="111"/>
      <c r="W649" s="111"/>
      <c r="X649" s="111"/>
      <c r="Y649" s="111"/>
      <c r="Z649" s="111"/>
      <c r="AA649" s="111"/>
      <c r="AB649" s="111"/>
    </row>
    <row r="650" spans="1:28" ht="15.75" customHeight="1">
      <c r="A650" s="111"/>
      <c r="B650" s="111"/>
      <c r="C650" s="111"/>
      <c r="D650" s="111"/>
      <c r="E650" s="111"/>
      <c r="F650" s="111"/>
      <c r="G650" s="111"/>
      <c r="H650" s="111"/>
      <c r="I650" s="111"/>
      <c r="J650" s="111"/>
      <c r="K650" s="111"/>
      <c r="L650" s="111"/>
      <c r="M650" s="111"/>
      <c r="N650" s="111"/>
      <c r="O650" s="111"/>
      <c r="P650" s="111"/>
      <c r="Q650" s="111"/>
      <c r="R650" s="111"/>
      <c r="S650" s="111"/>
      <c r="T650" s="111"/>
      <c r="U650" s="111"/>
      <c r="V650" s="111"/>
      <c r="W650" s="111"/>
      <c r="X650" s="111"/>
      <c r="Y650" s="111"/>
      <c r="Z650" s="111"/>
      <c r="AA650" s="111"/>
      <c r="AB650" s="111"/>
    </row>
    <row r="651" spans="1:28" ht="15.75" customHeight="1">
      <c r="A651" s="111"/>
      <c r="B651" s="111"/>
      <c r="C651" s="111"/>
      <c r="D651" s="111"/>
      <c r="E651" s="111"/>
      <c r="F651" s="111"/>
      <c r="G651" s="111"/>
      <c r="H651" s="111"/>
      <c r="I651" s="111"/>
      <c r="J651" s="111"/>
      <c r="K651" s="111"/>
      <c r="L651" s="111"/>
      <c r="M651" s="111"/>
      <c r="N651" s="111"/>
      <c r="O651" s="111"/>
      <c r="P651" s="111"/>
      <c r="Q651" s="111"/>
      <c r="R651" s="111"/>
      <c r="S651" s="111"/>
      <c r="T651" s="111"/>
      <c r="U651" s="111"/>
      <c r="V651" s="111"/>
      <c r="W651" s="111"/>
      <c r="X651" s="111"/>
      <c r="Y651" s="111"/>
      <c r="Z651" s="111"/>
      <c r="AA651" s="111"/>
      <c r="AB651" s="111"/>
    </row>
    <row r="652" spans="1:28" ht="15.75" customHeight="1">
      <c r="A652" s="111"/>
      <c r="B652" s="111"/>
      <c r="C652" s="111"/>
      <c r="D652" s="111"/>
      <c r="E652" s="111"/>
      <c r="F652" s="111"/>
      <c r="G652" s="111"/>
      <c r="H652" s="111"/>
      <c r="I652" s="111"/>
      <c r="J652" s="111"/>
      <c r="K652" s="111"/>
      <c r="L652" s="111"/>
      <c r="M652" s="111"/>
      <c r="N652" s="111"/>
      <c r="O652" s="111"/>
      <c r="P652" s="111"/>
      <c r="Q652" s="111"/>
      <c r="R652" s="111"/>
      <c r="S652" s="111"/>
      <c r="T652" s="111"/>
      <c r="U652" s="111"/>
      <c r="V652" s="111"/>
      <c r="W652" s="111"/>
      <c r="X652" s="111"/>
      <c r="Y652" s="111"/>
      <c r="Z652" s="111"/>
      <c r="AA652" s="111"/>
      <c r="AB652" s="111"/>
    </row>
    <row r="653" spans="1:28" ht="15.75" customHeight="1">
      <c r="A653" s="111"/>
      <c r="B653" s="111"/>
      <c r="C653" s="111"/>
      <c r="D653" s="111"/>
      <c r="E653" s="111"/>
      <c r="F653" s="111"/>
      <c r="G653" s="111"/>
      <c r="H653" s="111"/>
      <c r="I653" s="111"/>
      <c r="J653" s="111"/>
      <c r="K653" s="111"/>
      <c r="L653" s="111"/>
      <c r="M653" s="111"/>
      <c r="N653" s="111"/>
      <c r="O653" s="111"/>
      <c r="P653" s="111"/>
      <c r="Q653" s="111"/>
      <c r="R653" s="111"/>
      <c r="S653" s="111"/>
      <c r="T653" s="111"/>
      <c r="U653" s="111"/>
      <c r="V653" s="111"/>
      <c r="W653" s="111"/>
      <c r="X653" s="111"/>
      <c r="Y653" s="111"/>
      <c r="Z653" s="111"/>
      <c r="AA653" s="111"/>
      <c r="AB653" s="111"/>
    </row>
    <row r="654" spans="1:28" ht="15.75" customHeight="1">
      <c r="A654" s="111"/>
      <c r="B654" s="111"/>
      <c r="C654" s="111"/>
      <c r="D654" s="111"/>
      <c r="E654" s="111"/>
      <c r="F654" s="111"/>
      <c r="G654" s="111"/>
      <c r="H654" s="111"/>
      <c r="I654" s="111"/>
      <c r="J654" s="111"/>
      <c r="K654" s="111"/>
      <c r="L654" s="111"/>
      <c r="M654" s="111"/>
      <c r="N654" s="111"/>
      <c r="O654" s="111"/>
      <c r="P654" s="111"/>
      <c r="Q654" s="111"/>
      <c r="R654" s="111"/>
      <c r="S654" s="111"/>
      <c r="T654" s="111"/>
      <c r="U654" s="111"/>
      <c r="V654" s="111"/>
      <c r="W654" s="111"/>
      <c r="X654" s="111"/>
      <c r="Y654" s="111"/>
      <c r="Z654" s="111"/>
      <c r="AA654" s="111"/>
      <c r="AB654" s="111"/>
    </row>
    <row r="655" spans="1:28" ht="15.75" customHeight="1">
      <c r="A655" s="111"/>
      <c r="B655" s="111"/>
      <c r="C655" s="111"/>
      <c r="D655" s="111"/>
      <c r="E655" s="111"/>
      <c r="F655" s="111"/>
      <c r="G655" s="111"/>
      <c r="H655" s="111"/>
      <c r="I655" s="111"/>
      <c r="J655" s="111"/>
      <c r="K655" s="111"/>
      <c r="L655" s="111"/>
      <c r="M655" s="111"/>
      <c r="N655" s="111"/>
      <c r="O655" s="111"/>
      <c r="P655" s="111"/>
      <c r="Q655" s="111"/>
      <c r="R655" s="111"/>
      <c r="S655" s="111"/>
      <c r="T655" s="111"/>
      <c r="U655" s="111"/>
      <c r="V655" s="111"/>
      <c r="W655" s="111"/>
      <c r="X655" s="111"/>
      <c r="Y655" s="111"/>
      <c r="Z655" s="111"/>
      <c r="AA655" s="111"/>
      <c r="AB655" s="111"/>
    </row>
    <row r="656" spans="1:28" ht="15.75" customHeight="1">
      <c r="A656" s="111"/>
      <c r="B656" s="111"/>
      <c r="C656" s="111"/>
      <c r="D656" s="111"/>
      <c r="E656" s="111"/>
      <c r="F656" s="111"/>
      <c r="G656" s="111"/>
      <c r="H656" s="111"/>
      <c r="I656" s="111"/>
      <c r="J656" s="111"/>
      <c r="K656" s="111"/>
      <c r="L656" s="111"/>
      <c r="M656" s="111"/>
      <c r="N656" s="111"/>
      <c r="O656" s="111"/>
      <c r="P656" s="111"/>
      <c r="Q656" s="111"/>
      <c r="R656" s="111"/>
      <c r="S656" s="111"/>
      <c r="T656" s="111"/>
      <c r="U656" s="111"/>
      <c r="V656" s="111"/>
      <c r="W656" s="111"/>
      <c r="X656" s="111"/>
      <c r="Y656" s="111"/>
      <c r="Z656" s="111"/>
      <c r="AA656" s="111"/>
      <c r="AB656" s="111"/>
    </row>
    <row r="657" spans="1:28" ht="15.75" customHeight="1">
      <c r="A657" s="111"/>
      <c r="B657" s="111"/>
      <c r="C657" s="111"/>
      <c r="D657" s="111"/>
      <c r="E657" s="111"/>
      <c r="F657" s="111"/>
      <c r="G657" s="111"/>
      <c r="H657" s="111"/>
      <c r="I657" s="111"/>
      <c r="J657" s="111"/>
      <c r="K657" s="111"/>
      <c r="L657" s="111"/>
      <c r="M657" s="111"/>
      <c r="N657" s="111"/>
      <c r="O657" s="111"/>
      <c r="P657" s="111"/>
      <c r="Q657" s="111"/>
      <c r="R657" s="111"/>
      <c r="S657" s="111"/>
      <c r="T657" s="111"/>
      <c r="U657" s="111"/>
      <c r="V657" s="111"/>
      <c r="W657" s="111"/>
      <c r="X657" s="111"/>
      <c r="Y657" s="111"/>
      <c r="Z657" s="111"/>
      <c r="AA657" s="111"/>
      <c r="AB657" s="111"/>
    </row>
    <row r="658" spans="1:28" ht="15.75" customHeight="1">
      <c r="A658" s="111"/>
      <c r="B658" s="111"/>
      <c r="C658" s="111"/>
      <c r="D658" s="111"/>
      <c r="E658" s="111"/>
      <c r="F658" s="111"/>
      <c r="G658" s="111"/>
      <c r="H658" s="111"/>
      <c r="I658" s="111"/>
      <c r="J658" s="111"/>
      <c r="K658" s="111"/>
      <c r="L658" s="111"/>
      <c r="M658" s="111"/>
      <c r="N658" s="111"/>
      <c r="O658" s="111"/>
      <c r="P658" s="111"/>
      <c r="Q658" s="111"/>
      <c r="R658" s="111"/>
      <c r="S658" s="111"/>
      <c r="T658" s="111"/>
      <c r="U658" s="111"/>
      <c r="V658" s="111"/>
      <c r="W658" s="111"/>
      <c r="X658" s="111"/>
      <c r="Y658" s="111"/>
      <c r="Z658" s="111"/>
      <c r="AA658" s="111"/>
      <c r="AB658" s="111"/>
    </row>
    <row r="659" spans="1:28" ht="15.75" customHeight="1">
      <c r="A659" s="111"/>
      <c r="B659" s="111"/>
      <c r="C659" s="111"/>
      <c r="D659" s="111"/>
      <c r="E659" s="111"/>
      <c r="F659" s="111"/>
      <c r="G659" s="111"/>
      <c r="H659" s="111"/>
      <c r="I659" s="111"/>
      <c r="J659" s="111"/>
      <c r="K659" s="111"/>
      <c r="L659" s="111"/>
      <c r="M659" s="111"/>
      <c r="N659" s="111"/>
      <c r="O659" s="111"/>
      <c r="P659" s="111"/>
      <c r="Q659" s="111"/>
      <c r="R659" s="111"/>
      <c r="S659" s="111"/>
      <c r="T659" s="111"/>
      <c r="U659" s="111"/>
      <c r="V659" s="111"/>
      <c r="W659" s="111"/>
      <c r="X659" s="111"/>
      <c r="Y659" s="111"/>
      <c r="Z659" s="111"/>
      <c r="AA659" s="111"/>
      <c r="AB659" s="111"/>
    </row>
    <row r="660" spans="1:28" ht="15.75" customHeight="1">
      <c r="A660" s="111"/>
      <c r="B660" s="111"/>
      <c r="C660" s="111"/>
      <c r="D660" s="111"/>
      <c r="E660" s="111"/>
      <c r="F660" s="111"/>
      <c r="G660" s="111"/>
      <c r="H660" s="111"/>
      <c r="I660" s="111"/>
      <c r="J660" s="111"/>
      <c r="K660" s="111"/>
      <c r="L660" s="111"/>
      <c r="M660" s="111"/>
      <c r="N660" s="111"/>
      <c r="O660" s="111"/>
      <c r="P660" s="111"/>
      <c r="Q660" s="111"/>
      <c r="R660" s="111"/>
      <c r="S660" s="111"/>
      <c r="T660" s="111"/>
      <c r="U660" s="111"/>
      <c r="V660" s="111"/>
      <c r="W660" s="111"/>
      <c r="X660" s="111"/>
      <c r="Y660" s="111"/>
      <c r="Z660" s="111"/>
      <c r="AA660" s="111"/>
      <c r="AB660" s="111"/>
    </row>
    <row r="661" spans="1:28" ht="15.75" customHeight="1">
      <c r="A661" s="111"/>
      <c r="B661" s="111"/>
      <c r="C661" s="111"/>
      <c r="D661" s="111"/>
      <c r="E661" s="111"/>
      <c r="F661" s="111"/>
      <c r="G661" s="111"/>
      <c r="H661" s="111"/>
      <c r="I661" s="111"/>
      <c r="J661" s="111"/>
      <c r="K661" s="111"/>
      <c r="L661" s="111"/>
      <c r="M661" s="111"/>
      <c r="N661" s="111"/>
      <c r="O661" s="111"/>
      <c r="P661" s="111"/>
      <c r="Q661" s="111"/>
      <c r="R661" s="111"/>
      <c r="S661" s="111"/>
      <c r="T661" s="111"/>
      <c r="U661" s="111"/>
      <c r="V661" s="111"/>
      <c r="W661" s="111"/>
      <c r="X661" s="111"/>
      <c r="Y661" s="111"/>
      <c r="Z661" s="111"/>
      <c r="AA661" s="111"/>
      <c r="AB661" s="111"/>
    </row>
    <row r="662" spans="1:28" ht="15.75" customHeight="1">
      <c r="A662" s="111"/>
      <c r="B662" s="111"/>
      <c r="C662" s="111"/>
      <c r="D662" s="111"/>
      <c r="E662" s="111"/>
      <c r="F662" s="111"/>
      <c r="G662" s="111"/>
      <c r="H662" s="111"/>
      <c r="I662" s="111"/>
      <c r="J662" s="111"/>
      <c r="K662" s="111"/>
      <c r="L662" s="111"/>
      <c r="M662" s="111"/>
      <c r="N662" s="111"/>
      <c r="O662" s="111"/>
      <c r="P662" s="111"/>
      <c r="Q662" s="111"/>
      <c r="R662" s="111"/>
      <c r="S662" s="111"/>
      <c r="T662" s="111"/>
      <c r="U662" s="111"/>
      <c r="V662" s="111"/>
      <c r="W662" s="111"/>
      <c r="X662" s="111"/>
      <c r="Y662" s="111"/>
      <c r="Z662" s="111"/>
      <c r="AA662" s="111"/>
      <c r="AB662" s="111"/>
    </row>
    <row r="663" spans="1:28" ht="15.75" customHeight="1">
      <c r="A663" s="111"/>
      <c r="B663" s="111"/>
      <c r="C663" s="111"/>
      <c r="D663" s="111"/>
      <c r="E663" s="111"/>
      <c r="F663" s="111"/>
      <c r="G663" s="111"/>
      <c r="H663" s="111"/>
      <c r="I663" s="111"/>
      <c r="J663" s="111"/>
      <c r="K663" s="111"/>
      <c r="L663" s="111"/>
      <c r="M663" s="111"/>
      <c r="N663" s="111"/>
      <c r="O663" s="111"/>
      <c r="P663" s="111"/>
      <c r="Q663" s="111"/>
      <c r="R663" s="111"/>
      <c r="S663" s="111"/>
      <c r="T663" s="111"/>
      <c r="U663" s="111"/>
      <c r="V663" s="111"/>
      <c r="W663" s="111"/>
      <c r="X663" s="111"/>
      <c r="Y663" s="111"/>
      <c r="Z663" s="111"/>
      <c r="AA663" s="111"/>
      <c r="AB663" s="111"/>
    </row>
    <row r="664" spans="1:28" ht="15.75" customHeight="1">
      <c r="A664" s="111"/>
      <c r="B664" s="111"/>
      <c r="C664" s="111"/>
      <c r="D664" s="111"/>
      <c r="E664" s="111"/>
      <c r="F664" s="111"/>
      <c r="G664" s="111"/>
      <c r="H664" s="111"/>
      <c r="I664" s="111"/>
      <c r="J664" s="111"/>
      <c r="K664" s="111"/>
      <c r="L664" s="111"/>
      <c r="M664" s="111"/>
      <c r="N664" s="111"/>
      <c r="O664" s="111"/>
      <c r="P664" s="111"/>
      <c r="Q664" s="111"/>
      <c r="R664" s="111"/>
      <c r="S664" s="111"/>
      <c r="T664" s="111"/>
      <c r="U664" s="111"/>
      <c r="V664" s="111"/>
      <c r="W664" s="111"/>
      <c r="X664" s="111"/>
      <c r="Y664" s="111"/>
      <c r="Z664" s="111"/>
      <c r="AA664" s="111"/>
      <c r="AB664" s="111"/>
    </row>
    <row r="665" spans="1:28" ht="15.75" customHeight="1">
      <c r="A665" s="111"/>
      <c r="B665" s="111"/>
      <c r="C665" s="111"/>
      <c r="D665" s="111"/>
      <c r="E665" s="111"/>
      <c r="F665" s="111"/>
      <c r="G665" s="111"/>
      <c r="H665" s="111"/>
      <c r="I665" s="111"/>
      <c r="J665" s="111"/>
      <c r="K665" s="111"/>
      <c r="L665" s="111"/>
      <c r="M665" s="111"/>
      <c r="N665" s="111"/>
      <c r="O665" s="111"/>
      <c r="P665" s="111"/>
      <c r="Q665" s="111"/>
      <c r="R665" s="111"/>
      <c r="S665" s="111"/>
      <c r="T665" s="111"/>
      <c r="U665" s="111"/>
      <c r="V665" s="111"/>
      <c r="W665" s="111"/>
      <c r="X665" s="111"/>
      <c r="Y665" s="111"/>
      <c r="Z665" s="111"/>
      <c r="AA665" s="111"/>
      <c r="AB665" s="111"/>
    </row>
    <row r="666" spans="1:28" ht="15.75" customHeight="1">
      <c r="A666" s="111"/>
      <c r="B666" s="111"/>
      <c r="C666" s="111"/>
      <c r="D666" s="111"/>
      <c r="E666" s="111"/>
      <c r="F666" s="111"/>
      <c r="G666" s="111"/>
      <c r="H666" s="111"/>
      <c r="I666" s="111"/>
      <c r="J666" s="111"/>
      <c r="K666" s="111"/>
      <c r="L666" s="111"/>
      <c r="M666" s="111"/>
      <c r="N666" s="111"/>
      <c r="O666" s="111"/>
      <c r="P666" s="111"/>
      <c r="Q666" s="111"/>
      <c r="R666" s="111"/>
      <c r="S666" s="111"/>
      <c r="T666" s="111"/>
      <c r="U666" s="111"/>
      <c r="V666" s="111"/>
      <c r="W666" s="111"/>
      <c r="X666" s="111"/>
      <c r="Y666" s="111"/>
      <c r="Z666" s="111"/>
      <c r="AA666" s="111"/>
      <c r="AB666" s="111"/>
    </row>
    <row r="667" spans="1:28" ht="15.75" customHeight="1">
      <c r="A667" s="111"/>
      <c r="B667" s="111"/>
      <c r="C667" s="111"/>
      <c r="D667" s="111"/>
      <c r="E667" s="111"/>
      <c r="F667" s="111"/>
      <c r="G667" s="111"/>
      <c r="H667" s="111"/>
      <c r="I667" s="111"/>
      <c r="J667" s="111"/>
      <c r="K667" s="111"/>
      <c r="L667" s="111"/>
      <c r="M667" s="111"/>
      <c r="N667" s="111"/>
      <c r="O667" s="111"/>
      <c r="P667" s="111"/>
      <c r="Q667" s="111"/>
      <c r="R667" s="111"/>
      <c r="S667" s="111"/>
      <c r="T667" s="111"/>
      <c r="U667" s="111"/>
      <c r="V667" s="111"/>
      <c r="W667" s="111"/>
      <c r="X667" s="111"/>
      <c r="Y667" s="111"/>
      <c r="Z667" s="111"/>
      <c r="AA667" s="111"/>
      <c r="AB667" s="111"/>
    </row>
    <row r="668" spans="1:28" ht="15.75" customHeight="1">
      <c r="A668" s="111"/>
      <c r="B668" s="111"/>
      <c r="C668" s="111"/>
      <c r="D668" s="111"/>
      <c r="E668" s="111"/>
      <c r="F668" s="111"/>
      <c r="G668" s="111"/>
      <c r="H668" s="111"/>
      <c r="I668" s="111"/>
      <c r="J668" s="111"/>
      <c r="K668" s="111"/>
      <c r="L668" s="111"/>
      <c r="M668" s="111"/>
      <c r="N668" s="111"/>
      <c r="O668" s="111"/>
      <c r="P668" s="111"/>
      <c r="Q668" s="111"/>
      <c r="R668" s="111"/>
      <c r="S668" s="111"/>
      <c r="T668" s="111"/>
      <c r="U668" s="111"/>
      <c r="V668" s="111"/>
      <c r="W668" s="111"/>
      <c r="X668" s="111"/>
      <c r="Y668" s="111"/>
      <c r="Z668" s="111"/>
      <c r="AA668" s="111"/>
      <c r="AB668" s="111"/>
    </row>
    <row r="669" spans="1:28" ht="15.75" customHeight="1">
      <c r="A669" s="111"/>
      <c r="B669" s="111"/>
      <c r="C669" s="111"/>
      <c r="D669" s="111"/>
      <c r="E669" s="111"/>
      <c r="F669" s="111"/>
      <c r="G669" s="111"/>
      <c r="H669" s="111"/>
      <c r="I669" s="111"/>
      <c r="J669" s="111"/>
      <c r="K669" s="111"/>
      <c r="L669" s="111"/>
      <c r="M669" s="111"/>
      <c r="N669" s="111"/>
      <c r="O669" s="111"/>
      <c r="P669" s="111"/>
      <c r="Q669" s="111"/>
      <c r="R669" s="111"/>
      <c r="S669" s="111"/>
      <c r="T669" s="111"/>
      <c r="U669" s="111"/>
      <c r="V669" s="111"/>
      <c r="W669" s="111"/>
      <c r="X669" s="111"/>
      <c r="Y669" s="111"/>
      <c r="Z669" s="111"/>
      <c r="AA669" s="111"/>
      <c r="AB669" s="111"/>
    </row>
    <row r="670" spans="1:28" ht="15.75" customHeight="1">
      <c r="A670" s="111"/>
      <c r="B670" s="111"/>
      <c r="C670" s="111"/>
      <c r="D670" s="111"/>
      <c r="E670" s="111"/>
      <c r="F670" s="111"/>
      <c r="G670" s="111"/>
      <c r="H670" s="111"/>
      <c r="I670" s="111"/>
      <c r="J670" s="111"/>
      <c r="K670" s="111"/>
      <c r="L670" s="111"/>
      <c r="M670" s="111"/>
      <c r="N670" s="111"/>
      <c r="O670" s="111"/>
      <c r="P670" s="111"/>
      <c r="Q670" s="111"/>
      <c r="R670" s="111"/>
      <c r="S670" s="111"/>
      <c r="T670" s="111"/>
      <c r="U670" s="111"/>
      <c r="V670" s="111"/>
      <c r="W670" s="111"/>
      <c r="X670" s="111"/>
      <c r="Y670" s="111"/>
      <c r="Z670" s="111"/>
      <c r="AA670" s="111"/>
      <c r="AB670" s="111"/>
    </row>
    <row r="671" spans="1:28" ht="15.75" customHeight="1">
      <c r="A671" s="111"/>
      <c r="B671" s="111"/>
      <c r="C671" s="111"/>
      <c r="D671" s="111"/>
      <c r="E671" s="111"/>
      <c r="F671" s="111"/>
      <c r="G671" s="111"/>
      <c r="H671" s="111"/>
      <c r="I671" s="111"/>
      <c r="J671" s="111"/>
      <c r="K671" s="111"/>
      <c r="L671" s="111"/>
      <c r="M671" s="111"/>
      <c r="N671" s="111"/>
      <c r="O671" s="111"/>
      <c r="P671" s="111"/>
      <c r="Q671" s="111"/>
      <c r="R671" s="111"/>
      <c r="S671" s="111"/>
      <c r="T671" s="111"/>
      <c r="U671" s="111"/>
      <c r="V671" s="111"/>
      <c r="W671" s="111"/>
      <c r="X671" s="111"/>
      <c r="Y671" s="111"/>
      <c r="Z671" s="111"/>
      <c r="AA671" s="111"/>
      <c r="AB671" s="111"/>
    </row>
    <row r="672" spans="1:28" ht="15.75" customHeight="1">
      <c r="A672" s="111"/>
      <c r="B672" s="111"/>
      <c r="C672" s="111"/>
      <c r="D672" s="111"/>
      <c r="E672" s="111"/>
      <c r="F672" s="111"/>
      <c r="G672" s="111"/>
      <c r="H672" s="111"/>
      <c r="I672" s="111"/>
      <c r="J672" s="111"/>
      <c r="K672" s="111"/>
      <c r="L672" s="111"/>
      <c r="M672" s="111"/>
      <c r="N672" s="111"/>
      <c r="O672" s="111"/>
      <c r="P672" s="111"/>
      <c r="Q672" s="111"/>
      <c r="R672" s="111"/>
      <c r="S672" s="111"/>
      <c r="T672" s="111"/>
      <c r="U672" s="111"/>
      <c r="V672" s="111"/>
      <c r="W672" s="111"/>
      <c r="X672" s="111"/>
      <c r="Y672" s="111"/>
      <c r="Z672" s="111"/>
      <c r="AA672" s="111"/>
      <c r="AB672" s="111"/>
    </row>
    <row r="673" spans="1:28" ht="15.75" customHeight="1">
      <c r="A673" s="111"/>
      <c r="B673" s="111"/>
      <c r="C673" s="111"/>
      <c r="D673" s="111"/>
      <c r="E673" s="111"/>
      <c r="F673" s="111"/>
      <c r="G673" s="111"/>
      <c r="H673" s="111"/>
      <c r="I673" s="111"/>
      <c r="J673" s="111"/>
      <c r="K673" s="111"/>
      <c r="L673" s="111"/>
      <c r="M673" s="111"/>
      <c r="N673" s="111"/>
      <c r="O673" s="111"/>
      <c r="P673" s="111"/>
      <c r="Q673" s="111"/>
      <c r="R673" s="111"/>
      <c r="S673" s="111"/>
      <c r="T673" s="111"/>
      <c r="U673" s="111"/>
      <c r="V673" s="111"/>
      <c r="W673" s="111"/>
      <c r="X673" s="111"/>
      <c r="Y673" s="111"/>
      <c r="Z673" s="111"/>
      <c r="AA673" s="111"/>
      <c r="AB673" s="111"/>
    </row>
    <row r="674" spans="1:28" ht="15.75" customHeight="1">
      <c r="A674" s="111"/>
      <c r="B674" s="111"/>
      <c r="C674" s="111"/>
      <c r="D674" s="111"/>
      <c r="E674" s="111"/>
      <c r="F674" s="111"/>
      <c r="G674" s="111"/>
      <c r="H674" s="111"/>
      <c r="I674" s="111"/>
      <c r="J674" s="111"/>
      <c r="K674" s="111"/>
      <c r="L674" s="111"/>
      <c r="M674" s="111"/>
      <c r="N674" s="111"/>
      <c r="O674" s="111"/>
      <c r="P674" s="111"/>
      <c r="Q674" s="111"/>
      <c r="R674" s="111"/>
      <c r="S674" s="111"/>
      <c r="T674" s="111"/>
      <c r="U674" s="111"/>
      <c r="V674" s="111"/>
      <c r="W674" s="111"/>
      <c r="X674" s="111"/>
      <c r="Y674" s="111"/>
      <c r="Z674" s="111"/>
      <c r="AA674" s="111"/>
      <c r="AB674" s="111"/>
    </row>
    <row r="675" spans="1:28" ht="15.75" customHeight="1">
      <c r="A675" s="111"/>
      <c r="B675" s="111"/>
      <c r="C675" s="111"/>
      <c r="D675" s="111"/>
      <c r="E675" s="111"/>
      <c r="F675" s="111"/>
      <c r="G675" s="111"/>
      <c r="H675" s="111"/>
      <c r="I675" s="111"/>
      <c r="J675" s="111"/>
      <c r="K675" s="111"/>
      <c r="L675" s="111"/>
      <c r="M675" s="111"/>
      <c r="N675" s="111"/>
      <c r="O675" s="111"/>
      <c r="P675" s="111"/>
      <c r="Q675" s="111"/>
      <c r="R675" s="111"/>
      <c r="S675" s="111"/>
      <c r="T675" s="111"/>
      <c r="U675" s="111"/>
      <c r="V675" s="111"/>
      <c r="W675" s="111"/>
      <c r="X675" s="111"/>
      <c r="Y675" s="111"/>
      <c r="Z675" s="111"/>
      <c r="AA675" s="111"/>
      <c r="AB675" s="111"/>
    </row>
    <row r="676" spans="1:28" ht="15.75" customHeight="1">
      <c r="A676" s="111"/>
      <c r="B676" s="111"/>
      <c r="C676" s="111"/>
      <c r="D676" s="111"/>
      <c r="E676" s="111"/>
      <c r="F676" s="111"/>
      <c r="G676" s="111"/>
      <c r="H676" s="111"/>
      <c r="I676" s="111"/>
      <c r="J676" s="111"/>
      <c r="K676" s="111"/>
      <c r="L676" s="111"/>
      <c r="M676" s="111"/>
      <c r="N676" s="111"/>
      <c r="O676" s="111"/>
      <c r="P676" s="111"/>
      <c r="Q676" s="111"/>
      <c r="R676" s="111"/>
      <c r="S676" s="111"/>
      <c r="T676" s="111"/>
      <c r="U676" s="111"/>
      <c r="V676" s="111"/>
      <c r="W676" s="111"/>
      <c r="X676" s="111"/>
      <c r="Y676" s="111"/>
      <c r="Z676" s="111"/>
      <c r="AA676" s="111"/>
      <c r="AB676" s="111"/>
    </row>
    <row r="677" spans="1:28" ht="15.75" customHeight="1">
      <c r="A677" s="111"/>
      <c r="B677" s="111"/>
      <c r="C677" s="111"/>
      <c r="D677" s="111"/>
      <c r="E677" s="111"/>
      <c r="F677" s="111"/>
      <c r="G677" s="111"/>
      <c r="H677" s="111"/>
      <c r="I677" s="111"/>
      <c r="J677" s="111"/>
      <c r="K677" s="111"/>
      <c r="L677" s="111"/>
      <c r="M677" s="111"/>
      <c r="N677" s="111"/>
      <c r="O677" s="111"/>
      <c r="P677" s="111"/>
      <c r="Q677" s="111"/>
      <c r="R677" s="111"/>
      <c r="S677" s="111"/>
      <c r="T677" s="111"/>
      <c r="U677" s="111"/>
      <c r="V677" s="111"/>
      <c r="W677" s="111"/>
      <c r="X677" s="111"/>
      <c r="Y677" s="111"/>
      <c r="Z677" s="111"/>
      <c r="AA677" s="111"/>
      <c r="AB677" s="111"/>
    </row>
    <row r="678" spans="1:28" ht="15.75" customHeight="1">
      <c r="A678" s="111"/>
      <c r="B678" s="111"/>
      <c r="C678" s="111"/>
      <c r="D678" s="111"/>
      <c r="E678" s="111"/>
      <c r="F678" s="111"/>
      <c r="G678" s="111"/>
      <c r="H678" s="111"/>
      <c r="I678" s="111"/>
      <c r="J678" s="111"/>
      <c r="K678" s="111"/>
      <c r="L678" s="111"/>
      <c r="M678" s="111"/>
      <c r="N678" s="111"/>
      <c r="O678" s="111"/>
      <c r="P678" s="111"/>
      <c r="Q678" s="111"/>
      <c r="R678" s="111"/>
      <c r="S678" s="111"/>
      <c r="T678" s="111"/>
      <c r="U678" s="111"/>
      <c r="V678" s="111"/>
      <c r="W678" s="111"/>
      <c r="X678" s="111"/>
      <c r="Y678" s="111"/>
      <c r="Z678" s="111"/>
      <c r="AA678" s="111"/>
      <c r="AB678" s="111"/>
    </row>
    <row r="679" spans="1:28" ht="15.75" customHeight="1">
      <c r="A679" s="111"/>
      <c r="B679" s="111"/>
      <c r="C679" s="111"/>
      <c r="D679" s="111"/>
      <c r="E679" s="111"/>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row>
    <row r="680" spans="1:28" ht="15.75" customHeight="1">
      <c r="A680" s="111"/>
      <c r="B680" s="111"/>
      <c r="C680" s="111"/>
      <c r="D680" s="111"/>
      <c r="E680" s="111"/>
      <c r="F680" s="111"/>
      <c r="G680" s="111"/>
      <c r="H680" s="111"/>
      <c r="I680" s="111"/>
      <c r="J680" s="111"/>
      <c r="K680" s="111"/>
      <c r="L680" s="111"/>
      <c r="M680" s="111"/>
      <c r="N680" s="111"/>
      <c r="O680" s="111"/>
      <c r="P680" s="111"/>
      <c r="Q680" s="111"/>
      <c r="R680" s="111"/>
      <c r="S680" s="111"/>
      <c r="T680" s="111"/>
      <c r="U680" s="111"/>
      <c r="V680" s="111"/>
      <c r="W680" s="111"/>
      <c r="X680" s="111"/>
      <c r="Y680" s="111"/>
      <c r="Z680" s="111"/>
      <c r="AA680" s="111"/>
      <c r="AB680" s="111"/>
    </row>
    <row r="681" spans="1:28" ht="15.75" customHeight="1">
      <c r="A681" s="111"/>
      <c r="B681" s="111"/>
      <c r="C681" s="111"/>
      <c r="D681" s="111"/>
      <c r="E681" s="111"/>
      <c r="F681" s="111"/>
      <c r="G681" s="111"/>
      <c r="H681" s="111"/>
      <c r="I681" s="111"/>
      <c r="J681" s="111"/>
      <c r="K681" s="111"/>
      <c r="L681" s="111"/>
      <c r="M681" s="111"/>
      <c r="N681" s="111"/>
      <c r="O681" s="111"/>
      <c r="P681" s="111"/>
      <c r="Q681" s="111"/>
      <c r="R681" s="111"/>
      <c r="S681" s="111"/>
      <c r="T681" s="111"/>
      <c r="U681" s="111"/>
      <c r="V681" s="111"/>
      <c r="W681" s="111"/>
      <c r="X681" s="111"/>
      <c r="Y681" s="111"/>
      <c r="Z681" s="111"/>
      <c r="AA681" s="111"/>
      <c r="AB681" s="111"/>
    </row>
    <row r="682" spans="1:28" ht="15.75" customHeight="1">
      <c r="A682" s="111"/>
      <c r="B682" s="111"/>
      <c r="C682" s="111"/>
      <c r="D682" s="111"/>
      <c r="E682" s="111"/>
      <c r="F682" s="111"/>
      <c r="G682" s="111"/>
      <c r="H682" s="111"/>
      <c r="I682" s="111"/>
      <c r="J682" s="111"/>
      <c r="K682" s="111"/>
      <c r="L682" s="111"/>
      <c r="M682" s="111"/>
      <c r="N682" s="111"/>
      <c r="O682" s="111"/>
      <c r="P682" s="111"/>
      <c r="Q682" s="111"/>
      <c r="R682" s="111"/>
      <c r="S682" s="111"/>
      <c r="T682" s="111"/>
      <c r="U682" s="111"/>
      <c r="V682" s="111"/>
      <c r="W682" s="111"/>
      <c r="X682" s="111"/>
      <c r="Y682" s="111"/>
      <c r="Z682" s="111"/>
      <c r="AA682" s="111"/>
      <c r="AB682" s="111"/>
    </row>
    <row r="683" spans="1:28" ht="15.75" customHeight="1">
      <c r="A683" s="111"/>
      <c r="B683" s="111"/>
      <c r="C683" s="111"/>
      <c r="D683" s="111"/>
      <c r="E683" s="111"/>
      <c r="F683" s="111"/>
      <c r="G683" s="111"/>
      <c r="H683" s="111"/>
      <c r="I683" s="111"/>
      <c r="J683" s="111"/>
      <c r="K683" s="111"/>
      <c r="L683" s="111"/>
      <c r="M683" s="111"/>
      <c r="N683" s="111"/>
      <c r="O683" s="111"/>
      <c r="P683" s="111"/>
      <c r="Q683" s="111"/>
      <c r="R683" s="111"/>
      <c r="S683" s="111"/>
      <c r="T683" s="111"/>
      <c r="U683" s="111"/>
      <c r="V683" s="111"/>
      <c r="W683" s="111"/>
      <c r="X683" s="111"/>
      <c r="Y683" s="111"/>
      <c r="Z683" s="111"/>
      <c r="AA683" s="111"/>
      <c r="AB683" s="111"/>
    </row>
    <row r="684" spans="1:28" ht="15.75" customHeight="1">
      <c r="A684" s="111"/>
      <c r="B684" s="111"/>
      <c r="C684" s="111"/>
      <c r="D684" s="111"/>
      <c r="E684" s="111"/>
      <c r="F684" s="111"/>
      <c r="G684" s="111"/>
      <c r="H684" s="111"/>
      <c r="I684" s="111"/>
      <c r="J684" s="111"/>
      <c r="K684" s="111"/>
      <c r="L684" s="111"/>
      <c r="M684" s="111"/>
      <c r="N684" s="111"/>
      <c r="O684" s="111"/>
      <c r="P684" s="111"/>
      <c r="Q684" s="111"/>
      <c r="R684" s="111"/>
      <c r="S684" s="111"/>
      <c r="T684" s="111"/>
      <c r="U684" s="111"/>
      <c r="V684" s="111"/>
      <c r="W684" s="111"/>
      <c r="X684" s="111"/>
      <c r="Y684" s="111"/>
      <c r="Z684" s="111"/>
      <c r="AA684" s="111"/>
      <c r="AB684" s="111"/>
    </row>
    <row r="685" spans="1:28" ht="15.75" customHeight="1">
      <c r="A685" s="111"/>
      <c r="B685" s="111"/>
      <c r="C685" s="111"/>
      <c r="D685" s="111"/>
      <c r="E685" s="111"/>
      <c r="F685" s="111"/>
      <c r="G685" s="111"/>
      <c r="H685" s="111"/>
      <c r="I685" s="111"/>
      <c r="J685" s="111"/>
      <c r="K685" s="111"/>
      <c r="L685" s="111"/>
      <c r="M685" s="111"/>
      <c r="N685" s="111"/>
      <c r="O685" s="111"/>
      <c r="P685" s="111"/>
      <c r="Q685" s="111"/>
      <c r="R685" s="111"/>
      <c r="S685" s="111"/>
      <c r="T685" s="111"/>
      <c r="U685" s="111"/>
      <c r="V685" s="111"/>
      <c r="W685" s="111"/>
      <c r="X685" s="111"/>
      <c r="Y685" s="111"/>
      <c r="Z685" s="111"/>
      <c r="AA685" s="111"/>
      <c r="AB685" s="111"/>
    </row>
    <row r="686" spans="1:28" ht="15.75" customHeight="1">
      <c r="A686" s="111"/>
      <c r="B686" s="111"/>
      <c r="C686" s="111"/>
      <c r="D686" s="111"/>
      <c r="E686" s="111"/>
      <c r="F686" s="111"/>
      <c r="G686" s="111"/>
      <c r="H686" s="111"/>
      <c r="I686" s="111"/>
      <c r="J686" s="111"/>
      <c r="K686" s="111"/>
      <c r="L686" s="111"/>
      <c r="M686" s="111"/>
      <c r="N686" s="111"/>
      <c r="O686" s="111"/>
      <c r="P686" s="111"/>
      <c r="Q686" s="111"/>
      <c r="R686" s="111"/>
      <c r="S686" s="111"/>
      <c r="T686" s="111"/>
      <c r="U686" s="111"/>
      <c r="V686" s="111"/>
      <c r="W686" s="111"/>
      <c r="X686" s="111"/>
      <c r="Y686" s="111"/>
      <c r="Z686" s="111"/>
      <c r="AA686" s="111"/>
      <c r="AB686" s="111"/>
    </row>
    <row r="687" spans="1:28" ht="15.75" customHeight="1">
      <c r="A687" s="111"/>
      <c r="B687" s="111"/>
      <c r="C687" s="111"/>
      <c r="D687" s="111"/>
      <c r="E687" s="111"/>
      <c r="F687" s="111"/>
      <c r="G687" s="111"/>
      <c r="H687" s="111"/>
      <c r="I687" s="111"/>
      <c r="J687" s="111"/>
      <c r="K687" s="111"/>
      <c r="L687" s="111"/>
      <c r="M687" s="111"/>
      <c r="N687" s="111"/>
      <c r="O687" s="111"/>
      <c r="P687" s="111"/>
      <c r="Q687" s="111"/>
      <c r="R687" s="111"/>
      <c r="S687" s="111"/>
      <c r="T687" s="111"/>
      <c r="U687" s="111"/>
      <c r="V687" s="111"/>
      <c r="W687" s="111"/>
      <c r="X687" s="111"/>
      <c r="Y687" s="111"/>
      <c r="Z687" s="111"/>
      <c r="AA687" s="111"/>
      <c r="AB687" s="111"/>
    </row>
    <row r="688" spans="1:28" ht="15.75" customHeight="1">
      <c r="A688" s="111"/>
      <c r="B688" s="111"/>
      <c r="C688" s="111"/>
      <c r="D688" s="111"/>
      <c r="E688" s="111"/>
      <c r="F688" s="111"/>
      <c r="G688" s="111"/>
      <c r="H688" s="111"/>
      <c r="I688" s="111"/>
      <c r="J688" s="111"/>
      <c r="K688" s="111"/>
      <c r="L688" s="111"/>
      <c r="M688" s="111"/>
      <c r="N688" s="111"/>
      <c r="O688" s="111"/>
      <c r="P688" s="111"/>
      <c r="Q688" s="111"/>
      <c r="R688" s="111"/>
      <c r="S688" s="111"/>
      <c r="T688" s="111"/>
      <c r="U688" s="111"/>
      <c r="V688" s="111"/>
      <c r="W688" s="111"/>
      <c r="X688" s="111"/>
      <c r="Y688" s="111"/>
      <c r="Z688" s="111"/>
      <c r="AA688" s="111"/>
      <c r="AB688" s="111"/>
    </row>
    <row r="689" spans="1:28" ht="15.75" customHeight="1">
      <c r="A689" s="111"/>
      <c r="B689" s="111"/>
      <c r="C689" s="111"/>
      <c r="D689" s="111"/>
      <c r="E689" s="111"/>
      <c r="F689" s="111"/>
      <c r="G689" s="111"/>
      <c r="H689" s="111"/>
      <c r="I689" s="111"/>
      <c r="J689" s="111"/>
      <c r="K689" s="111"/>
      <c r="L689" s="111"/>
      <c r="M689" s="111"/>
      <c r="N689" s="111"/>
      <c r="O689" s="111"/>
      <c r="P689" s="111"/>
      <c r="Q689" s="111"/>
      <c r="R689" s="111"/>
      <c r="S689" s="111"/>
      <c r="T689" s="111"/>
      <c r="U689" s="111"/>
      <c r="V689" s="111"/>
      <c r="W689" s="111"/>
      <c r="X689" s="111"/>
      <c r="Y689" s="111"/>
      <c r="Z689" s="111"/>
      <c r="AA689" s="111"/>
      <c r="AB689" s="111"/>
    </row>
    <row r="690" spans="1:28" ht="15.75" customHeight="1">
      <c r="A690" s="111"/>
      <c r="B690" s="111"/>
      <c r="C690" s="111"/>
      <c r="D690" s="111"/>
      <c r="E690" s="111"/>
      <c r="F690" s="111"/>
      <c r="G690" s="111"/>
      <c r="H690" s="111"/>
      <c r="I690" s="111"/>
      <c r="J690" s="111"/>
      <c r="K690" s="111"/>
      <c r="L690" s="111"/>
      <c r="M690" s="111"/>
      <c r="N690" s="111"/>
      <c r="O690" s="111"/>
      <c r="P690" s="111"/>
      <c r="Q690" s="111"/>
      <c r="R690" s="111"/>
      <c r="S690" s="111"/>
      <c r="T690" s="111"/>
      <c r="U690" s="111"/>
      <c r="V690" s="111"/>
      <c r="W690" s="111"/>
      <c r="X690" s="111"/>
      <c r="Y690" s="111"/>
      <c r="Z690" s="111"/>
      <c r="AA690" s="111"/>
      <c r="AB690" s="111"/>
    </row>
    <row r="691" spans="1:28" ht="15.75" customHeight="1">
      <c r="A691" s="111"/>
      <c r="B691" s="111"/>
      <c r="C691" s="111"/>
      <c r="D691" s="111"/>
      <c r="E691" s="111"/>
      <c r="F691" s="111"/>
      <c r="G691" s="111"/>
      <c r="H691" s="111"/>
      <c r="I691" s="111"/>
      <c r="J691" s="111"/>
      <c r="K691" s="111"/>
      <c r="L691" s="111"/>
      <c r="M691" s="111"/>
      <c r="N691" s="111"/>
      <c r="O691" s="111"/>
      <c r="P691" s="111"/>
      <c r="Q691" s="111"/>
      <c r="R691" s="111"/>
      <c r="S691" s="111"/>
      <c r="T691" s="111"/>
      <c r="U691" s="111"/>
      <c r="V691" s="111"/>
      <c r="W691" s="111"/>
      <c r="X691" s="111"/>
      <c r="Y691" s="111"/>
      <c r="Z691" s="111"/>
      <c r="AA691" s="111"/>
      <c r="AB691" s="111"/>
    </row>
    <row r="692" spans="1:28" ht="15.75" customHeight="1">
      <c r="A692" s="111"/>
      <c r="B692" s="111"/>
      <c r="C692" s="111"/>
      <c r="D692" s="111"/>
      <c r="E692" s="111"/>
      <c r="F692" s="111"/>
      <c r="G692" s="111"/>
      <c r="H692" s="111"/>
      <c r="I692" s="111"/>
      <c r="J692" s="111"/>
      <c r="K692" s="111"/>
      <c r="L692" s="111"/>
      <c r="M692" s="111"/>
      <c r="N692" s="111"/>
      <c r="O692" s="111"/>
      <c r="P692" s="111"/>
      <c r="Q692" s="111"/>
      <c r="R692" s="111"/>
      <c r="S692" s="111"/>
      <c r="T692" s="111"/>
      <c r="U692" s="111"/>
      <c r="V692" s="111"/>
      <c r="W692" s="111"/>
      <c r="X692" s="111"/>
      <c r="Y692" s="111"/>
      <c r="Z692" s="111"/>
      <c r="AA692" s="111"/>
      <c r="AB692" s="111"/>
    </row>
    <row r="693" spans="1:28" ht="15.75" customHeight="1">
      <c r="A693" s="111"/>
      <c r="B693" s="111"/>
      <c r="C693" s="111"/>
      <c r="D693" s="111"/>
      <c r="E693" s="111"/>
      <c r="F693" s="111"/>
      <c r="G693" s="111"/>
      <c r="H693" s="111"/>
      <c r="I693" s="111"/>
      <c r="J693" s="111"/>
      <c r="K693" s="111"/>
      <c r="L693" s="111"/>
      <c r="M693" s="111"/>
      <c r="N693" s="111"/>
      <c r="O693" s="111"/>
      <c r="P693" s="111"/>
      <c r="Q693" s="111"/>
      <c r="R693" s="111"/>
      <c r="S693" s="111"/>
      <c r="T693" s="111"/>
      <c r="U693" s="111"/>
      <c r="V693" s="111"/>
      <c r="W693" s="111"/>
      <c r="X693" s="111"/>
      <c r="Y693" s="111"/>
      <c r="Z693" s="111"/>
      <c r="AA693" s="111"/>
      <c r="AB693" s="111"/>
    </row>
    <row r="694" spans="1:28" ht="15.75" customHeight="1">
      <c r="A694" s="111"/>
      <c r="B694" s="111"/>
      <c r="C694" s="111"/>
      <c r="D694" s="111"/>
      <c r="E694" s="111"/>
      <c r="F694" s="111"/>
      <c r="G694" s="111"/>
      <c r="H694" s="111"/>
      <c r="I694" s="111"/>
      <c r="J694" s="111"/>
      <c r="K694" s="111"/>
      <c r="L694" s="111"/>
      <c r="M694" s="111"/>
      <c r="N694" s="111"/>
      <c r="O694" s="111"/>
      <c r="P694" s="111"/>
      <c r="Q694" s="111"/>
      <c r="R694" s="111"/>
      <c r="S694" s="111"/>
      <c r="T694" s="111"/>
      <c r="U694" s="111"/>
      <c r="V694" s="111"/>
      <c r="W694" s="111"/>
      <c r="X694" s="111"/>
      <c r="Y694" s="111"/>
      <c r="Z694" s="111"/>
      <c r="AA694" s="111"/>
      <c r="AB694" s="111"/>
    </row>
    <row r="695" spans="1:28" ht="15.75" customHeight="1">
      <c r="A695" s="111"/>
      <c r="B695" s="111"/>
      <c r="C695" s="111"/>
      <c r="D695" s="111"/>
      <c r="E695" s="111"/>
      <c r="F695" s="111"/>
      <c r="G695" s="111"/>
      <c r="H695" s="111"/>
      <c r="I695" s="111"/>
      <c r="J695" s="111"/>
      <c r="K695" s="111"/>
      <c r="L695" s="111"/>
      <c r="M695" s="111"/>
      <c r="N695" s="111"/>
      <c r="O695" s="111"/>
      <c r="P695" s="111"/>
      <c r="Q695" s="111"/>
      <c r="R695" s="111"/>
      <c r="S695" s="111"/>
      <c r="T695" s="111"/>
      <c r="U695" s="111"/>
      <c r="V695" s="111"/>
      <c r="W695" s="111"/>
      <c r="X695" s="111"/>
      <c r="Y695" s="111"/>
      <c r="Z695" s="111"/>
      <c r="AA695" s="111"/>
      <c r="AB695" s="111"/>
    </row>
    <row r="696" spans="1:28" ht="15.75" customHeight="1">
      <c r="A696" s="111"/>
      <c r="B696" s="111"/>
      <c r="C696" s="111"/>
      <c r="D696" s="111"/>
      <c r="E696" s="111"/>
      <c r="F696" s="111"/>
      <c r="G696" s="111"/>
      <c r="H696" s="111"/>
      <c r="I696" s="111"/>
      <c r="J696" s="111"/>
      <c r="K696" s="111"/>
      <c r="L696" s="111"/>
      <c r="M696" s="111"/>
      <c r="N696" s="111"/>
      <c r="O696" s="111"/>
      <c r="P696" s="111"/>
      <c r="Q696" s="111"/>
      <c r="R696" s="111"/>
      <c r="S696" s="111"/>
      <c r="T696" s="111"/>
      <c r="U696" s="111"/>
      <c r="V696" s="111"/>
      <c r="W696" s="111"/>
      <c r="X696" s="111"/>
      <c r="Y696" s="111"/>
      <c r="Z696" s="111"/>
      <c r="AA696" s="111"/>
      <c r="AB696" s="111"/>
    </row>
    <row r="697" spans="1:28" ht="15.75" customHeight="1">
      <c r="A697" s="111"/>
      <c r="B697" s="111"/>
      <c r="C697" s="111"/>
      <c r="D697" s="111"/>
      <c r="E697" s="111"/>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row>
    <row r="698" spans="1:28" ht="15.75" customHeight="1">
      <c r="A698" s="111"/>
      <c r="B698" s="111"/>
      <c r="C698" s="111"/>
      <c r="D698" s="111"/>
      <c r="E698" s="11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row>
    <row r="699" spans="1:28" ht="15.75" customHeight="1">
      <c r="A699" s="111"/>
      <c r="B699" s="111"/>
      <c r="C699" s="111"/>
      <c r="D699" s="111"/>
      <c r="E699" s="111"/>
      <c r="F699" s="111"/>
      <c r="G699" s="111"/>
      <c r="H699" s="111"/>
      <c r="I699" s="111"/>
      <c r="J699" s="111"/>
      <c r="K699" s="111"/>
      <c r="L699" s="111"/>
      <c r="M699" s="111"/>
      <c r="N699" s="111"/>
      <c r="O699" s="111"/>
      <c r="P699" s="111"/>
      <c r="Q699" s="111"/>
      <c r="R699" s="111"/>
      <c r="S699" s="111"/>
      <c r="T699" s="111"/>
      <c r="U699" s="111"/>
      <c r="V699" s="111"/>
      <c r="W699" s="111"/>
      <c r="X699" s="111"/>
      <c r="Y699" s="111"/>
      <c r="Z699" s="111"/>
      <c r="AA699" s="111"/>
      <c r="AB699" s="111"/>
    </row>
    <row r="700" spans="1:28" ht="15.75" customHeight="1">
      <c r="A700" s="111"/>
      <c r="B700" s="111"/>
      <c r="C700" s="111"/>
      <c r="D700" s="111"/>
      <c r="E700" s="111"/>
      <c r="F700" s="111"/>
      <c r="G700" s="111"/>
      <c r="H700" s="111"/>
      <c r="I700" s="111"/>
      <c r="J700" s="111"/>
      <c r="K700" s="111"/>
      <c r="L700" s="111"/>
      <c r="M700" s="111"/>
      <c r="N700" s="111"/>
      <c r="O700" s="111"/>
      <c r="P700" s="111"/>
      <c r="Q700" s="111"/>
      <c r="R700" s="111"/>
      <c r="S700" s="111"/>
      <c r="T700" s="111"/>
      <c r="U700" s="111"/>
      <c r="V700" s="111"/>
      <c r="W700" s="111"/>
      <c r="X700" s="111"/>
      <c r="Y700" s="111"/>
      <c r="Z700" s="111"/>
      <c r="AA700" s="111"/>
      <c r="AB700" s="111"/>
    </row>
    <row r="701" spans="1:28" ht="15.75" customHeight="1">
      <c r="A701" s="111"/>
      <c r="B701" s="111"/>
      <c r="C701" s="111"/>
      <c r="D701" s="111"/>
      <c r="E701" s="111"/>
      <c r="F701" s="111"/>
      <c r="G701" s="111"/>
      <c r="H701" s="111"/>
      <c r="I701" s="111"/>
      <c r="J701" s="111"/>
      <c r="K701" s="111"/>
      <c r="L701" s="111"/>
      <c r="M701" s="111"/>
      <c r="N701" s="111"/>
      <c r="O701" s="111"/>
      <c r="P701" s="111"/>
      <c r="Q701" s="111"/>
      <c r="R701" s="111"/>
      <c r="S701" s="111"/>
      <c r="T701" s="111"/>
      <c r="U701" s="111"/>
      <c r="V701" s="111"/>
      <c r="W701" s="111"/>
      <c r="X701" s="111"/>
      <c r="Y701" s="111"/>
      <c r="Z701" s="111"/>
      <c r="AA701" s="111"/>
      <c r="AB701" s="111"/>
    </row>
    <row r="702" spans="1:28" ht="15.75" customHeight="1">
      <c r="A702" s="111"/>
      <c r="B702" s="111"/>
      <c r="C702" s="111"/>
      <c r="D702" s="111"/>
      <c r="E702" s="111"/>
      <c r="F702" s="111"/>
      <c r="G702" s="111"/>
      <c r="H702" s="111"/>
      <c r="I702" s="111"/>
      <c r="J702" s="111"/>
      <c r="K702" s="111"/>
      <c r="L702" s="111"/>
      <c r="M702" s="111"/>
      <c r="N702" s="111"/>
      <c r="O702" s="111"/>
      <c r="P702" s="111"/>
      <c r="Q702" s="111"/>
      <c r="R702" s="111"/>
      <c r="S702" s="111"/>
      <c r="T702" s="111"/>
      <c r="U702" s="111"/>
      <c r="V702" s="111"/>
      <c r="W702" s="111"/>
      <c r="X702" s="111"/>
      <c r="Y702" s="111"/>
      <c r="Z702" s="111"/>
      <c r="AA702" s="111"/>
      <c r="AB702" s="111"/>
    </row>
    <row r="703" spans="1:28" ht="15.75" customHeight="1">
      <c r="A703" s="111"/>
      <c r="B703" s="111"/>
      <c r="C703" s="111"/>
      <c r="D703" s="111"/>
      <c r="E703" s="111"/>
      <c r="F703" s="111"/>
      <c r="G703" s="111"/>
      <c r="H703" s="111"/>
      <c r="I703" s="111"/>
      <c r="J703" s="111"/>
      <c r="K703" s="111"/>
      <c r="L703" s="111"/>
      <c r="M703" s="111"/>
      <c r="N703" s="111"/>
      <c r="O703" s="111"/>
      <c r="P703" s="111"/>
      <c r="Q703" s="111"/>
      <c r="R703" s="111"/>
      <c r="S703" s="111"/>
      <c r="T703" s="111"/>
      <c r="U703" s="111"/>
      <c r="V703" s="111"/>
      <c r="W703" s="111"/>
      <c r="X703" s="111"/>
      <c r="Y703" s="111"/>
      <c r="Z703" s="111"/>
      <c r="AA703" s="111"/>
      <c r="AB703" s="111"/>
    </row>
    <row r="704" spans="1:28" ht="15.75" customHeight="1">
      <c r="A704" s="111"/>
      <c r="B704" s="111"/>
      <c r="C704" s="111"/>
      <c r="D704" s="111"/>
      <c r="E704" s="111"/>
      <c r="F704" s="111"/>
      <c r="G704" s="111"/>
      <c r="H704" s="111"/>
      <c r="I704" s="111"/>
      <c r="J704" s="111"/>
      <c r="K704" s="111"/>
      <c r="L704" s="111"/>
      <c r="M704" s="111"/>
      <c r="N704" s="111"/>
      <c r="O704" s="111"/>
      <c r="P704" s="111"/>
      <c r="Q704" s="111"/>
      <c r="R704" s="111"/>
      <c r="S704" s="111"/>
      <c r="T704" s="111"/>
      <c r="U704" s="111"/>
      <c r="V704" s="111"/>
      <c r="W704" s="111"/>
      <c r="X704" s="111"/>
      <c r="Y704" s="111"/>
      <c r="Z704" s="111"/>
      <c r="AA704" s="111"/>
      <c r="AB704" s="111"/>
    </row>
    <row r="705" spans="1:28" ht="15.75" customHeight="1">
      <c r="A705" s="111"/>
      <c r="B705" s="111"/>
      <c r="C705" s="111"/>
      <c r="D705" s="111"/>
      <c r="E705" s="111"/>
      <c r="F705" s="111"/>
      <c r="G705" s="111"/>
      <c r="H705" s="111"/>
      <c r="I705" s="111"/>
      <c r="J705" s="111"/>
      <c r="K705" s="111"/>
      <c r="L705" s="111"/>
      <c r="M705" s="111"/>
      <c r="N705" s="111"/>
      <c r="O705" s="111"/>
      <c r="P705" s="111"/>
      <c r="Q705" s="111"/>
      <c r="R705" s="111"/>
      <c r="S705" s="111"/>
      <c r="T705" s="111"/>
      <c r="U705" s="111"/>
      <c r="V705" s="111"/>
      <c r="W705" s="111"/>
      <c r="X705" s="111"/>
      <c r="Y705" s="111"/>
      <c r="Z705" s="111"/>
      <c r="AA705" s="111"/>
      <c r="AB705" s="111"/>
    </row>
    <row r="706" spans="1:28" ht="15.75" customHeight="1">
      <c r="A706" s="111"/>
      <c r="B706" s="111"/>
      <c r="C706" s="111"/>
      <c r="D706" s="111"/>
      <c r="E706" s="111"/>
      <c r="F706" s="111"/>
      <c r="G706" s="111"/>
      <c r="H706" s="111"/>
      <c r="I706" s="111"/>
      <c r="J706" s="111"/>
      <c r="K706" s="111"/>
      <c r="L706" s="111"/>
      <c r="M706" s="111"/>
      <c r="N706" s="111"/>
      <c r="O706" s="111"/>
      <c r="P706" s="111"/>
      <c r="Q706" s="111"/>
      <c r="R706" s="111"/>
      <c r="S706" s="111"/>
      <c r="T706" s="111"/>
      <c r="U706" s="111"/>
      <c r="V706" s="111"/>
      <c r="W706" s="111"/>
      <c r="X706" s="111"/>
      <c r="Y706" s="111"/>
      <c r="Z706" s="111"/>
      <c r="AA706" s="111"/>
      <c r="AB706" s="111"/>
    </row>
    <row r="707" spans="1:28" ht="15.75" customHeight="1">
      <c r="A707" s="111"/>
      <c r="B707" s="111"/>
      <c r="C707" s="111"/>
      <c r="D707" s="111"/>
      <c r="E707" s="111"/>
      <c r="F707" s="111"/>
      <c r="G707" s="111"/>
      <c r="H707" s="111"/>
      <c r="I707" s="111"/>
      <c r="J707" s="111"/>
      <c r="K707" s="111"/>
      <c r="L707" s="111"/>
      <c r="M707" s="111"/>
      <c r="N707" s="111"/>
      <c r="O707" s="111"/>
      <c r="P707" s="111"/>
      <c r="Q707" s="111"/>
      <c r="R707" s="111"/>
      <c r="S707" s="111"/>
      <c r="T707" s="111"/>
      <c r="U707" s="111"/>
      <c r="V707" s="111"/>
      <c r="W707" s="111"/>
      <c r="X707" s="111"/>
      <c r="Y707" s="111"/>
      <c r="Z707" s="111"/>
      <c r="AA707" s="111"/>
      <c r="AB707" s="111"/>
    </row>
    <row r="708" spans="1:28" ht="15.75" customHeight="1">
      <c r="A708" s="111"/>
      <c r="B708" s="111"/>
      <c r="C708" s="111"/>
      <c r="D708" s="111"/>
      <c r="E708" s="111"/>
      <c r="F708" s="111"/>
      <c r="G708" s="111"/>
      <c r="H708" s="111"/>
      <c r="I708" s="111"/>
      <c r="J708" s="111"/>
      <c r="K708" s="111"/>
      <c r="L708" s="111"/>
      <c r="M708" s="111"/>
      <c r="N708" s="111"/>
      <c r="O708" s="111"/>
      <c r="P708" s="111"/>
      <c r="Q708" s="111"/>
      <c r="R708" s="111"/>
      <c r="S708" s="111"/>
      <c r="T708" s="111"/>
      <c r="U708" s="111"/>
      <c r="V708" s="111"/>
      <c r="W708" s="111"/>
      <c r="X708" s="111"/>
      <c r="Y708" s="111"/>
      <c r="Z708" s="111"/>
      <c r="AA708" s="111"/>
      <c r="AB708" s="111"/>
    </row>
    <row r="709" spans="1:28" ht="15.75" customHeight="1">
      <c r="A709" s="111"/>
      <c r="B709" s="111"/>
      <c r="C709" s="111"/>
      <c r="D709" s="111"/>
      <c r="E709" s="111"/>
      <c r="F709" s="111"/>
      <c r="G709" s="111"/>
      <c r="H709" s="111"/>
      <c r="I709" s="111"/>
      <c r="J709" s="111"/>
      <c r="K709" s="111"/>
      <c r="L709" s="111"/>
      <c r="M709" s="111"/>
      <c r="N709" s="111"/>
      <c r="O709" s="111"/>
      <c r="P709" s="111"/>
      <c r="Q709" s="111"/>
      <c r="R709" s="111"/>
      <c r="S709" s="111"/>
      <c r="T709" s="111"/>
      <c r="U709" s="111"/>
      <c r="V709" s="111"/>
      <c r="W709" s="111"/>
      <c r="X709" s="111"/>
      <c r="Y709" s="111"/>
      <c r="Z709" s="111"/>
      <c r="AA709" s="111"/>
      <c r="AB709" s="111"/>
    </row>
    <row r="710" spans="1:28" ht="15.75" customHeight="1">
      <c r="A710" s="111"/>
      <c r="B710" s="111"/>
      <c r="C710" s="111"/>
      <c r="D710" s="111"/>
      <c r="E710" s="111"/>
      <c r="F710" s="111"/>
      <c r="G710" s="111"/>
      <c r="H710" s="111"/>
      <c r="I710" s="111"/>
      <c r="J710" s="111"/>
      <c r="K710" s="111"/>
      <c r="L710" s="111"/>
      <c r="M710" s="111"/>
      <c r="N710" s="111"/>
      <c r="O710" s="111"/>
      <c r="P710" s="111"/>
      <c r="Q710" s="111"/>
      <c r="R710" s="111"/>
      <c r="S710" s="111"/>
      <c r="T710" s="111"/>
      <c r="U710" s="111"/>
      <c r="V710" s="111"/>
      <c r="W710" s="111"/>
      <c r="X710" s="111"/>
      <c r="Y710" s="111"/>
      <c r="Z710" s="111"/>
      <c r="AA710" s="111"/>
      <c r="AB710" s="111"/>
    </row>
    <row r="711" spans="1:28" ht="15.75" customHeight="1">
      <c r="A711" s="111"/>
      <c r="B711" s="111"/>
      <c r="C711" s="111"/>
      <c r="D711" s="111"/>
      <c r="E711" s="111"/>
      <c r="F711" s="111"/>
      <c r="G711" s="111"/>
      <c r="H711" s="111"/>
      <c r="I711" s="111"/>
      <c r="J711" s="111"/>
      <c r="K711" s="111"/>
      <c r="L711" s="111"/>
      <c r="M711" s="111"/>
      <c r="N711" s="111"/>
      <c r="O711" s="111"/>
      <c r="P711" s="111"/>
      <c r="Q711" s="111"/>
      <c r="R711" s="111"/>
      <c r="S711" s="111"/>
      <c r="T711" s="111"/>
      <c r="U711" s="111"/>
      <c r="V711" s="111"/>
      <c r="W711" s="111"/>
      <c r="X711" s="111"/>
      <c r="Y711" s="111"/>
      <c r="Z711" s="111"/>
      <c r="AA711" s="111"/>
      <c r="AB711" s="111"/>
    </row>
    <row r="712" spans="1:28" ht="15.75" customHeight="1">
      <c r="A712" s="111"/>
      <c r="B712" s="111"/>
      <c r="C712" s="111"/>
      <c r="D712" s="111"/>
      <c r="E712" s="111"/>
      <c r="F712" s="111"/>
      <c r="G712" s="111"/>
      <c r="H712" s="111"/>
      <c r="I712" s="111"/>
      <c r="J712" s="111"/>
      <c r="K712" s="111"/>
      <c r="L712" s="111"/>
      <c r="M712" s="111"/>
      <c r="N712" s="111"/>
      <c r="O712" s="111"/>
      <c r="P712" s="111"/>
      <c r="Q712" s="111"/>
      <c r="R712" s="111"/>
      <c r="S712" s="111"/>
      <c r="T712" s="111"/>
      <c r="U712" s="111"/>
      <c r="V712" s="111"/>
      <c r="W712" s="111"/>
      <c r="X712" s="111"/>
      <c r="Y712" s="111"/>
      <c r="Z712" s="111"/>
      <c r="AA712" s="111"/>
      <c r="AB712" s="111"/>
    </row>
    <row r="713" spans="1:28" ht="15.75" customHeight="1">
      <c r="A713" s="111"/>
      <c r="B713" s="111"/>
      <c r="C713" s="111"/>
      <c r="D713" s="111"/>
      <c r="E713" s="111"/>
      <c r="F713" s="111"/>
      <c r="G713" s="111"/>
      <c r="H713" s="111"/>
      <c r="I713" s="111"/>
      <c r="J713" s="111"/>
      <c r="K713" s="111"/>
      <c r="L713" s="111"/>
      <c r="M713" s="111"/>
      <c r="N713" s="111"/>
      <c r="O713" s="111"/>
      <c r="P713" s="111"/>
      <c r="Q713" s="111"/>
      <c r="R713" s="111"/>
      <c r="S713" s="111"/>
      <c r="T713" s="111"/>
      <c r="U713" s="111"/>
      <c r="V713" s="111"/>
      <c r="W713" s="111"/>
      <c r="X713" s="111"/>
      <c r="Y713" s="111"/>
      <c r="Z713" s="111"/>
      <c r="AA713" s="111"/>
      <c r="AB713" s="111"/>
    </row>
    <row r="714" spans="1:28" ht="15.75" customHeight="1">
      <c r="A714" s="111"/>
      <c r="B714" s="111"/>
      <c r="C714" s="111"/>
      <c r="D714" s="111"/>
      <c r="E714" s="111"/>
      <c r="F714" s="111"/>
      <c r="G714" s="111"/>
      <c r="H714" s="111"/>
      <c r="I714" s="111"/>
      <c r="J714" s="111"/>
      <c r="K714" s="111"/>
      <c r="L714" s="111"/>
      <c r="M714" s="111"/>
      <c r="N714" s="111"/>
      <c r="O714" s="111"/>
      <c r="P714" s="111"/>
      <c r="Q714" s="111"/>
      <c r="R714" s="111"/>
      <c r="S714" s="111"/>
      <c r="T714" s="111"/>
      <c r="U714" s="111"/>
      <c r="V714" s="111"/>
      <c r="W714" s="111"/>
      <c r="X714" s="111"/>
      <c r="Y714" s="111"/>
      <c r="Z714" s="111"/>
      <c r="AA714" s="111"/>
      <c r="AB714" s="111"/>
    </row>
    <row r="715" spans="1:28" ht="15.75" customHeight="1">
      <c r="A715" s="111"/>
      <c r="B715" s="111"/>
      <c r="C715" s="111"/>
      <c r="D715" s="111"/>
      <c r="E715" s="111"/>
      <c r="F715" s="111"/>
      <c r="G715" s="111"/>
      <c r="H715" s="111"/>
      <c r="I715" s="111"/>
      <c r="J715" s="111"/>
      <c r="K715" s="111"/>
      <c r="L715" s="111"/>
      <c r="M715" s="111"/>
      <c r="N715" s="111"/>
      <c r="O715" s="111"/>
      <c r="P715" s="111"/>
      <c r="Q715" s="111"/>
      <c r="R715" s="111"/>
      <c r="S715" s="111"/>
      <c r="T715" s="111"/>
      <c r="U715" s="111"/>
      <c r="V715" s="111"/>
      <c r="W715" s="111"/>
      <c r="X715" s="111"/>
      <c r="Y715" s="111"/>
      <c r="Z715" s="111"/>
      <c r="AA715" s="111"/>
      <c r="AB715" s="111"/>
    </row>
    <row r="716" spans="1:28" ht="15.75" customHeight="1">
      <c r="A716" s="111"/>
      <c r="B716" s="111"/>
      <c r="C716" s="111"/>
      <c r="D716" s="111"/>
      <c r="E716" s="111"/>
      <c r="F716" s="111"/>
      <c r="G716" s="111"/>
      <c r="H716" s="111"/>
      <c r="I716" s="111"/>
      <c r="J716" s="111"/>
      <c r="K716" s="111"/>
      <c r="L716" s="111"/>
      <c r="M716" s="111"/>
      <c r="N716" s="111"/>
      <c r="O716" s="111"/>
      <c r="P716" s="111"/>
      <c r="Q716" s="111"/>
      <c r="R716" s="111"/>
      <c r="S716" s="111"/>
      <c r="T716" s="111"/>
      <c r="U716" s="111"/>
      <c r="V716" s="111"/>
      <c r="W716" s="111"/>
      <c r="X716" s="111"/>
      <c r="Y716" s="111"/>
      <c r="Z716" s="111"/>
      <c r="AA716" s="111"/>
      <c r="AB716" s="111"/>
    </row>
    <row r="717" spans="1:28" ht="15.75" customHeight="1">
      <c r="A717" s="111"/>
      <c r="B717" s="111"/>
      <c r="C717" s="111"/>
      <c r="D717" s="111"/>
      <c r="E717" s="111"/>
      <c r="F717" s="111"/>
      <c r="G717" s="111"/>
      <c r="H717" s="111"/>
      <c r="I717" s="111"/>
      <c r="J717" s="111"/>
      <c r="K717" s="111"/>
      <c r="L717" s="111"/>
      <c r="M717" s="111"/>
      <c r="N717" s="111"/>
      <c r="O717" s="111"/>
      <c r="P717" s="111"/>
      <c r="Q717" s="111"/>
      <c r="R717" s="111"/>
      <c r="S717" s="111"/>
      <c r="T717" s="111"/>
      <c r="U717" s="111"/>
      <c r="V717" s="111"/>
      <c r="W717" s="111"/>
      <c r="X717" s="111"/>
      <c r="Y717" s="111"/>
      <c r="Z717" s="111"/>
      <c r="AA717" s="111"/>
      <c r="AB717" s="111"/>
    </row>
    <row r="718" spans="1:28" ht="15.75" customHeight="1">
      <c r="A718" s="111"/>
      <c r="B718" s="111"/>
      <c r="C718" s="111"/>
      <c r="D718" s="111"/>
      <c r="E718" s="111"/>
      <c r="F718" s="111"/>
      <c r="G718" s="111"/>
      <c r="H718" s="111"/>
      <c r="I718" s="111"/>
      <c r="J718" s="111"/>
      <c r="K718" s="111"/>
      <c r="L718" s="111"/>
      <c r="M718" s="111"/>
      <c r="N718" s="111"/>
      <c r="O718" s="111"/>
      <c r="P718" s="111"/>
      <c r="Q718" s="111"/>
      <c r="R718" s="111"/>
      <c r="S718" s="111"/>
      <c r="T718" s="111"/>
      <c r="U718" s="111"/>
      <c r="V718" s="111"/>
      <c r="W718" s="111"/>
      <c r="X718" s="111"/>
      <c r="Y718" s="111"/>
      <c r="Z718" s="111"/>
      <c r="AA718" s="111"/>
      <c r="AB718" s="111"/>
    </row>
    <row r="719" spans="1:28" ht="15.75" customHeight="1">
      <c r="A719" s="111"/>
      <c r="B719" s="111"/>
      <c r="C719" s="111"/>
      <c r="D719" s="111"/>
      <c r="E719" s="111"/>
      <c r="F719" s="111"/>
      <c r="G719" s="111"/>
      <c r="H719" s="111"/>
      <c r="I719" s="111"/>
      <c r="J719" s="111"/>
      <c r="K719" s="111"/>
      <c r="L719" s="111"/>
      <c r="M719" s="111"/>
      <c r="N719" s="111"/>
      <c r="O719" s="111"/>
      <c r="P719" s="111"/>
      <c r="Q719" s="111"/>
      <c r="R719" s="111"/>
      <c r="S719" s="111"/>
      <c r="T719" s="111"/>
      <c r="U719" s="111"/>
      <c r="V719" s="111"/>
      <c r="W719" s="111"/>
      <c r="X719" s="111"/>
      <c r="Y719" s="111"/>
      <c r="Z719" s="111"/>
      <c r="AA719" s="111"/>
      <c r="AB719" s="111"/>
    </row>
    <row r="720" spans="1:28" ht="15.75" customHeight="1">
      <c r="A720" s="111"/>
      <c r="B720" s="111"/>
      <c r="C720" s="111"/>
      <c r="D720" s="111"/>
      <c r="E720" s="111"/>
      <c r="F720" s="111"/>
      <c r="G720" s="111"/>
      <c r="H720" s="111"/>
      <c r="I720" s="111"/>
      <c r="J720" s="111"/>
      <c r="K720" s="111"/>
      <c r="L720" s="111"/>
      <c r="M720" s="111"/>
      <c r="N720" s="111"/>
      <c r="O720" s="111"/>
      <c r="P720" s="111"/>
      <c r="Q720" s="111"/>
      <c r="R720" s="111"/>
      <c r="S720" s="111"/>
      <c r="T720" s="111"/>
      <c r="U720" s="111"/>
      <c r="V720" s="111"/>
      <c r="W720" s="111"/>
      <c r="X720" s="111"/>
      <c r="Y720" s="111"/>
      <c r="Z720" s="111"/>
      <c r="AA720" s="111"/>
      <c r="AB720" s="111"/>
    </row>
    <row r="721" spans="1:28" ht="15.75" customHeight="1">
      <c r="A721" s="111"/>
      <c r="B721" s="111"/>
      <c r="C721" s="111"/>
      <c r="D721" s="111"/>
      <c r="E721" s="111"/>
      <c r="F721" s="111"/>
      <c r="G721" s="111"/>
      <c r="H721" s="111"/>
      <c r="I721" s="111"/>
      <c r="J721" s="111"/>
      <c r="K721" s="111"/>
      <c r="L721" s="111"/>
      <c r="M721" s="111"/>
      <c r="N721" s="111"/>
      <c r="O721" s="111"/>
      <c r="P721" s="111"/>
      <c r="Q721" s="111"/>
      <c r="R721" s="111"/>
      <c r="S721" s="111"/>
      <c r="T721" s="111"/>
      <c r="U721" s="111"/>
      <c r="V721" s="111"/>
      <c r="W721" s="111"/>
      <c r="X721" s="111"/>
      <c r="Y721" s="111"/>
      <c r="Z721" s="111"/>
      <c r="AA721" s="111"/>
      <c r="AB721" s="111"/>
    </row>
    <row r="722" spans="1:28" ht="15.75" customHeight="1">
      <c r="A722" s="111"/>
      <c r="B722" s="111"/>
      <c r="C722" s="111"/>
      <c r="D722" s="111"/>
      <c r="E722" s="111"/>
      <c r="F722" s="111"/>
      <c r="G722" s="111"/>
      <c r="H722" s="111"/>
      <c r="I722" s="111"/>
      <c r="J722" s="111"/>
      <c r="K722" s="111"/>
      <c r="L722" s="111"/>
      <c r="M722" s="111"/>
      <c r="N722" s="111"/>
      <c r="O722" s="111"/>
      <c r="P722" s="111"/>
      <c r="Q722" s="111"/>
      <c r="R722" s="111"/>
      <c r="S722" s="111"/>
      <c r="T722" s="111"/>
      <c r="U722" s="111"/>
      <c r="V722" s="111"/>
      <c r="W722" s="111"/>
      <c r="X722" s="111"/>
      <c r="Y722" s="111"/>
      <c r="Z722" s="111"/>
      <c r="AA722" s="111"/>
      <c r="AB722" s="111"/>
    </row>
    <row r="723" spans="1:28" ht="15.75" customHeight="1">
      <c r="A723" s="111"/>
      <c r="B723" s="111"/>
      <c r="C723" s="111"/>
      <c r="D723" s="111"/>
      <c r="E723" s="111"/>
      <c r="F723" s="111"/>
      <c r="G723" s="111"/>
      <c r="H723" s="111"/>
      <c r="I723" s="111"/>
      <c r="J723" s="111"/>
      <c r="K723" s="111"/>
      <c r="L723" s="111"/>
      <c r="M723" s="111"/>
      <c r="N723" s="111"/>
      <c r="O723" s="111"/>
      <c r="P723" s="111"/>
      <c r="Q723" s="111"/>
      <c r="R723" s="111"/>
      <c r="S723" s="111"/>
      <c r="T723" s="111"/>
      <c r="U723" s="111"/>
      <c r="V723" s="111"/>
      <c r="W723" s="111"/>
      <c r="X723" s="111"/>
      <c r="Y723" s="111"/>
      <c r="Z723" s="111"/>
      <c r="AA723" s="111"/>
      <c r="AB723" s="111"/>
    </row>
    <row r="724" spans="1:28" ht="15.75" customHeight="1">
      <c r="A724" s="111"/>
      <c r="B724" s="111"/>
      <c r="C724" s="111"/>
      <c r="D724" s="111"/>
      <c r="E724" s="111"/>
      <c r="F724" s="111"/>
      <c r="G724" s="111"/>
      <c r="H724" s="111"/>
      <c r="I724" s="111"/>
      <c r="J724" s="111"/>
      <c r="K724" s="111"/>
      <c r="L724" s="111"/>
      <c r="M724" s="111"/>
      <c r="N724" s="111"/>
      <c r="O724" s="111"/>
      <c r="P724" s="111"/>
      <c r="Q724" s="111"/>
      <c r="R724" s="111"/>
      <c r="S724" s="111"/>
      <c r="T724" s="111"/>
      <c r="U724" s="111"/>
      <c r="V724" s="111"/>
      <c r="W724" s="111"/>
      <c r="X724" s="111"/>
      <c r="Y724" s="111"/>
      <c r="Z724" s="111"/>
      <c r="AA724" s="111"/>
      <c r="AB724" s="111"/>
    </row>
    <row r="725" spans="1:28" ht="15.75" customHeight="1">
      <c r="A725" s="111"/>
      <c r="B725" s="111"/>
      <c r="C725" s="111"/>
      <c r="D725" s="111"/>
      <c r="E725" s="111"/>
      <c r="F725" s="111"/>
      <c r="G725" s="111"/>
      <c r="H725" s="111"/>
      <c r="I725" s="111"/>
      <c r="J725" s="111"/>
      <c r="K725" s="111"/>
      <c r="L725" s="111"/>
      <c r="M725" s="111"/>
      <c r="N725" s="111"/>
      <c r="O725" s="111"/>
      <c r="P725" s="111"/>
      <c r="Q725" s="111"/>
      <c r="R725" s="111"/>
      <c r="S725" s="111"/>
      <c r="T725" s="111"/>
      <c r="U725" s="111"/>
      <c r="V725" s="111"/>
      <c r="W725" s="111"/>
      <c r="X725" s="111"/>
      <c r="Y725" s="111"/>
      <c r="Z725" s="111"/>
      <c r="AA725" s="111"/>
      <c r="AB725" s="111"/>
    </row>
    <row r="726" spans="1:28" ht="15.75" customHeight="1">
      <c r="A726" s="111"/>
      <c r="B726" s="111"/>
      <c r="C726" s="111"/>
      <c r="D726" s="111"/>
      <c r="E726" s="111"/>
      <c r="F726" s="111"/>
      <c r="G726" s="111"/>
      <c r="H726" s="111"/>
      <c r="I726" s="111"/>
      <c r="J726" s="111"/>
      <c r="K726" s="111"/>
      <c r="L726" s="111"/>
      <c r="M726" s="111"/>
      <c r="N726" s="111"/>
      <c r="O726" s="111"/>
      <c r="P726" s="111"/>
      <c r="Q726" s="111"/>
      <c r="R726" s="111"/>
      <c r="S726" s="111"/>
      <c r="T726" s="111"/>
      <c r="U726" s="111"/>
      <c r="V726" s="111"/>
      <c r="W726" s="111"/>
      <c r="X726" s="111"/>
      <c r="Y726" s="111"/>
      <c r="Z726" s="111"/>
      <c r="AA726" s="111"/>
      <c r="AB726" s="111"/>
    </row>
    <row r="727" spans="1:28" ht="15.75" customHeight="1">
      <c r="A727" s="111"/>
      <c r="B727" s="111"/>
      <c r="C727" s="111"/>
      <c r="D727" s="111"/>
      <c r="E727" s="111"/>
      <c r="F727" s="111"/>
      <c r="G727" s="111"/>
      <c r="H727" s="111"/>
      <c r="I727" s="111"/>
      <c r="J727" s="111"/>
      <c r="K727" s="111"/>
      <c r="L727" s="111"/>
      <c r="M727" s="111"/>
      <c r="N727" s="111"/>
      <c r="O727" s="111"/>
      <c r="P727" s="111"/>
      <c r="Q727" s="111"/>
      <c r="R727" s="111"/>
      <c r="S727" s="111"/>
      <c r="T727" s="111"/>
      <c r="U727" s="111"/>
      <c r="V727" s="111"/>
      <c r="W727" s="111"/>
      <c r="X727" s="111"/>
      <c r="Y727" s="111"/>
      <c r="Z727" s="111"/>
      <c r="AA727" s="111"/>
      <c r="AB727" s="111"/>
    </row>
    <row r="728" spans="1:28" ht="15.75" customHeight="1">
      <c r="A728" s="111"/>
      <c r="B728" s="111"/>
      <c r="C728" s="111"/>
      <c r="D728" s="111"/>
      <c r="E728" s="111"/>
      <c r="F728" s="111"/>
      <c r="G728" s="111"/>
      <c r="H728" s="111"/>
      <c r="I728" s="111"/>
      <c r="J728" s="111"/>
      <c r="K728" s="111"/>
      <c r="L728" s="111"/>
      <c r="M728" s="111"/>
      <c r="N728" s="111"/>
      <c r="O728" s="111"/>
      <c r="P728" s="111"/>
      <c r="Q728" s="111"/>
      <c r="R728" s="111"/>
      <c r="S728" s="111"/>
      <c r="T728" s="111"/>
      <c r="U728" s="111"/>
      <c r="V728" s="111"/>
      <c r="W728" s="111"/>
      <c r="X728" s="111"/>
      <c r="Y728" s="111"/>
      <c r="Z728" s="111"/>
      <c r="AA728" s="111"/>
      <c r="AB728" s="111"/>
    </row>
    <row r="729" spans="1:28" ht="15.75" customHeight="1">
      <c r="A729" s="111"/>
      <c r="B729" s="111"/>
      <c r="C729" s="111"/>
      <c r="D729" s="111"/>
      <c r="E729" s="111"/>
      <c r="F729" s="111"/>
      <c r="G729" s="111"/>
      <c r="H729" s="111"/>
      <c r="I729" s="111"/>
      <c r="J729" s="111"/>
      <c r="K729" s="111"/>
      <c r="L729" s="111"/>
      <c r="M729" s="111"/>
      <c r="N729" s="111"/>
      <c r="O729" s="111"/>
      <c r="P729" s="111"/>
      <c r="Q729" s="111"/>
      <c r="R729" s="111"/>
      <c r="S729" s="111"/>
      <c r="T729" s="111"/>
      <c r="U729" s="111"/>
      <c r="V729" s="111"/>
      <c r="W729" s="111"/>
      <c r="X729" s="111"/>
      <c r="Y729" s="111"/>
      <c r="Z729" s="111"/>
      <c r="AA729" s="111"/>
      <c r="AB729" s="111"/>
    </row>
    <row r="730" spans="1:28" ht="15.75" customHeight="1">
      <c r="A730" s="111"/>
      <c r="B730" s="111"/>
      <c r="C730" s="111"/>
      <c r="D730" s="111"/>
      <c r="E730" s="111"/>
      <c r="F730" s="111"/>
      <c r="G730" s="111"/>
      <c r="H730" s="111"/>
      <c r="I730" s="111"/>
      <c r="J730" s="111"/>
      <c r="K730" s="111"/>
      <c r="L730" s="111"/>
      <c r="M730" s="111"/>
      <c r="N730" s="111"/>
      <c r="O730" s="111"/>
      <c r="P730" s="111"/>
      <c r="Q730" s="111"/>
      <c r="R730" s="111"/>
      <c r="S730" s="111"/>
      <c r="T730" s="111"/>
      <c r="U730" s="111"/>
      <c r="V730" s="111"/>
      <c r="W730" s="111"/>
      <c r="X730" s="111"/>
      <c r="Y730" s="111"/>
      <c r="Z730" s="111"/>
      <c r="AA730" s="111"/>
      <c r="AB730" s="111"/>
    </row>
    <row r="731" spans="1:28" ht="15.75" customHeight="1">
      <c r="A731" s="111"/>
      <c r="B731" s="111"/>
      <c r="C731" s="111"/>
      <c r="D731" s="111"/>
      <c r="E731" s="111"/>
      <c r="F731" s="111"/>
      <c r="G731" s="111"/>
      <c r="H731" s="111"/>
      <c r="I731" s="111"/>
      <c r="J731" s="111"/>
      <c r="K731" s="111"/>
      <c r="L731" s="111"/>
      <c r="M731" s="111"/>
      <c r="N731" s="111"/>
      <c r="O731" s="111"/>
      <c r="P731" s="111"/>
      <c r="Q731" s="111"/>
      <c r="R731" s="111"/>
      <c r="S731" s="111"/>
      <c r="T731" s="111"/>
      <c r="U731" s="111"/>
      <c r="V731" s="111"/>
      <c r="W731" s="111"/>
      <c r="X731" s="111"/>
      <c r="Y731" s="111"/>
      <c r="Z731" s="111"/>
      <c r="AA731" s="111"/>
      <c r="AB731" s="111"/>
    </row>
    <row r="732" spans="1:28" ht="15.75" customHeight="1">
      <c r="A732" s="111"/>
      <c r="B732" s="111"/>
      <c r="C732" s="111"/>
      <c r="D732" s="111"/>
      <c r="E732" s="111"/>
      <c r="F732" s="111"/>
      <c r="G732" s="111"/>
      <c r="H732" s="111"/>
      <c r="I732" s="111"/>
      <c r="J732" s="111"/>
      <c r="K732" s="111"/>
      <c r="L732" s="111"/>
      <c r="M732" s="111"/>
      <c r="N732" s="111"/>
      <c r="O732" s="111"/>
      <c r="P732" s="111"/>
      <c r="Q732" s="111"/>
      <c r="R732" s="111"/>
      <c r="S732" s="111"/>
      <c r="T732" s="111"/>
      <c r="U732" s="111"/>
      <c r="V732" s="111"/>
      <c r="W732" s="111"/>
      <c r="X732" s="111"/>
      <c r="Y732" s="111"/>
      <c r="Z732" s="111"/>
      <c r="AA732" s="111"/>
      <c r="AB732" s="111"/>
    </row>
    <row r="733" spans="1:28" ht="15.75" customHeight="1">
      <c r="A733" s="111"/>
      <c r="B733" s="111"/>
      <c r="C733" s="111"/>
      <c r="D733" s="111"/>
      <c r="E733" s="111"/>
      <c r="F733" s="111"/>
      <c r="G733" s="111"/>
      <c r="H733" s="111"/>
      <c r="I733" s="111"/>
      <c r="J733" s="111"/>
      <c r="K733" s="111"/>
      <c r="L733" s="111"/>
      <c r="M733" s="111"/>
      <c r="N733" s="111"/>
      <c r="O733" s="111"/>
      <c r="P733" s="111"/>
      <c r="Q733" s="111"/>
      <c r="R733" s="111"/>
      <c r="S733" s="111"/>
      <c r="T733" s="111"/>
      <c r="U733" s="111"/>
      <c r="V733" s="111"/>
      <c r="W733" s="111"/>
      <c r="X733" s="111"/>
      <c r="Y733" s="111"/>
      <c r="Z733" s="111"/>
      <c r="AA733" s="111"/>
      <c r="AB733" s="111"/>
    </row>
    <row r="734" spans="1:28" ht="15.75" customHeight="1">
      <c r="A734" s="111"/>
      <c r="B734" s="111"/>
      <c r="C734" s="111"/>
      <c r="D734" s="111"/>
      <c r="E734" s="111"/>
      <c r="F734" s="111"/>
      <c r="G734" s="111"/>
      <c r="H734" s="111"/>
      <c r="I734" s="111"/>
      <c r="J734" s="111"/>
      <c r="K734" s="111"/>
      <c r="L734" s="111"/>
      <c r="M734" s="111"/>
      <c r="N734" s="111"/>
      <c r="O734" s="111"/>
      <c r="P734" s="111"/>
      <c r="Q734" s="111"/>
      <c r="R734" s="111"/>
      <c r="S734" s="111"/>
      <c r="T734" s="111"/>
      <c r="U734" s="111"/>
      <c r="V734" s="111"/>
      <c r="W734" s="111"/>
      <c r="X734" s="111"/>
      <c r="Y734" s="111"/>
      <c r="Z734" s="111"/>
      <c r="AA734" s="111"/>
      <c r="AB734" s="111"/>
    </row>
    <row r="735" spans="1:28" ht="15.75" customHeight="1">
      <c r="A735" s="111"/>
      <c r="B735" s="111"/>
      <c r="C735" s="111"/>
      <c r="D735" s="111"/>
      <c r="E735" s="111"/>
      <c r="F735" s="111"/>
      <c r="G735" s="111"/>
      <c r="H735" s="111"/>
      <c r="I735" s="111"/>
      <c r="J735" s="111"/>
      <c r="K735" s="111"/>
      <c r="L735" s="111"/>
      <c r="M735" s="111"/>
      <c r="N735" s="111"/>
      <c r="O735" s="111"/>
      <c r="P735" s="111"/>
      <c r="Q735" s="111"/>
      <c r="R735" s="111"/>
      <c r="S735" s="111"/>
      <c r="T735" s="111"/>
      <c r="U735" s="111"/>
      <c r="V735" s="111"/>
      <c r="W735" s="111"/>
      <c r="X735" s="111"/>
      <c r="Y735" s="111"/>
      <c r="Z735" s="111"/>
      <c r="AA735" s="111"/>
      <c r="AB735" s="111"/>
    </row>
    <row r="736" spans="1:28" ht="15.75" customHeight="1">
      <c r="A736" s="111"/>
      <c r="B736" s="111"/>
      <c r="C736" s="111"/>
      <c r="D736" s="111"/>
      <c r="E736" s="111"/>
      <c r="F736" s="111"/>
      <c r="G736" s="111"/>
      <c r="H736" s="111"/>
      <c r="I736" s="111"/>
      <c r="J736" s="111"/>
      <c r="K736" s="111"/>
      <c r="L736" s="111"/>
      <c r="M736" s="111"/>
      <c r="N736" s="111"/>
      <c r="O736" s="111"/>
      <c r="P736" s="111"/>
      <c r="Q736" s="111"/>
      <c r="R736" s="111"/>
      <c r="S736" s="111"/>
      <c r="T736" s="111"/>
      <c r="U736" s="111"/>
      <c r="V736" s="111"/>
      <c r="W736" s="111"/>
      <c r="X736" s="111"/>
      <c r="Y736" s="111"/>
      <c r="Z736" s="111"/>
      <c r="AA736" s="111"/>
      <c r="AB736" s="111"/>
    </row>
    <row r="737" spans="1:28" ht="15.75" customHeight="1">
      <c r="A737" s="111"/>
      <c r="B737" s="111"/>
      <c r="C737" s="111"/>
      <c r="D737" s="111"/>
      <c r="E737" s="111"/>
      <c r="F737" s="111"/>
      <c r="G737" s="111"/>
      <c r="H737" s="111"/>
      <c r="I737" s="111"/>
      <c r="J737" s="111"/>
      <c r="K737" s="111"/>
      <c r="L737" s="111"/>
      <c r="M737" s="111"/>
      <c r="N737" s="111"/>
      <c r="O737" s="111"/>
      <c r="P737" s="111"/>
      <c r="Q737" s="111"/>
      <c r="R737" s="111"/>
      <c r="S737" s="111"/>
      <c r="T737" s="111"/>
      <c r="U737" s="111"/>
      <c r="V737" s="111"/>
      <c r="W737" s="111"/>
      <c r="X737" s="111"/>
      <c r="Y737" s="111"/>
      <c r="Z737" s="111"/>
      <c r="AA737" s="111"/>
      <c r="AB737" s="111"/>
    </row>
    <row r="738" spans="1:28" ht="15.75" customHeight="1">
      <c r="A738" s="111"/>
      <c r="B738" s="111"/>
      <c r="C738" s="111"/>
      <c r="D738" s="111"/>
      <c r="E738" s="111"/>
      <c r="F738" s="111"/>
      <c r="G738" s="111"/>
      <c r="H738" s="111"/>
      <c r="I738" s="111"/>
      <c r="J738" s="111"/>
      <c r="K738" s="111"/>
      <c r="L738" s="111"/>
      <c r="M738" s="111"/>
      <c r="N738" s="111"/>
      <c r="O738" s="111"/>
      <c r="P738" s="111"/>
      <c r="Q738" s="111"/>
      <c r="R738" s="111"/>
      <c r="S738" s="111"/>
      <c r="T738" s="111"/>
      <c r="U738" s="111"/>
      <c r="V738" s="111"/>
      <c r="W738" s="111"/>
      <c r="X738" s="111"/>
      <c r="Y738" s="111"/>
      <c r="Z738" s="111"/>
      <c r="AA738" s="111"/>
      <c r="AB738" s="111"/>
    </row>
    <row r="739" spans="1:28" ht="15.75" customHeight="1">
      <c r="A739" s="111"/>
      <c r="B739" s="111"/>
      <c r="C739" s="111"/>
      <c r="D739" s="111"/>
      <c r="E739" s="111"/>
      <c r="F739" s="111"/>
      <c r="G739" s="111"/>
      <c r="H739" s="111"/>
      <c r="I739" s="111"/>
      <c r="J739" s="111"/>
      <c r="K739" s="111"/>
      <c r="L739" s="111"/>
      <c r="M739" s="111"/>
      <c r="N739" s="111"/>
      <c r="O739" s="111"/>
      <c r="P739" s="111"/>
      <c r="Q739" s="111"/>
      <c r="R739" s="111"/>
      <c r="S739" s="111"/>
      <c r="T739" s="111"/>
      <c r="U739" s="111"/>
      <c r="V739" s="111"/>
      <c r="W739" s="111"/>
      <c r="X739" s="111"/>
      <c r="Y739" s="111"/>
      <c r="Z739" s="111"/>
      <c r="AA739" s="111"/>
      <c r="AB739" s="111"/>
    </row>
    <row r="740" spans="1:28" ht="15.75" customHeight="1">
      <c r="A740" s="111"/>
      <c r="B740" s="111"/>
      <c r="C740" s="111"/>
      <c r="D740" s="111"/>
      <c r="E740" s="111"/>
      <c r="F740" s="111"/>
      <c r="G740" s="111"/>
      <c r="H740" s="111"/>
      <c r="I740" s="111"/>
      <c r="J740" s="111"/>
      <c r="K740" s="111"/>
      <c r="L740" s="111"/>
      <c r="M740" s="111"/>
      <c r="N740" s="111"/>
      <c r="O740" s="111"/>
      <c r="P740" s="111"/>
      <c r="Q740" s="111"/>
      <c r="R740" s="111"/>
      <c r="S740" s="111"/>
      <c r="T740" s="111"/>
      <c r="U740" s="111"/>
      <c r="V740" s="111"/>
      <c r="W740" s="111"/>
      <c r="X740" s="111"/>
      <c r="Y740" s="111"/>
      <c r="Z740" s="111"/>
      <c r="AA740" s="111"/>
      <c r="AB740" s="111"/>
    </row>
    <row r="741" spans="1:28" ht="15.75" customHeight="1">
      <c r="A741" s="111"/>
      <c r="B741" s="111"/>
      <c r="C741" s="111"/>
      <c r="D741" s="111"/>
      <c r="E741" s="111"/>
      <c r="F741" s="111"/>
      <c r="G741" s="111"/>
      <c r="H741" s="111"/>
      <c r="I741" s="111"/>
      <c r="J741" s="111"/>
      <c r="K741" s="111"/>
      <c r="L741" s="111"/>
      <c r="M741" s="111"/>
      <c r="N741" s="111"/>
      <c r="O741" s="111"/>
      <c r="P741" s="111"/>
      <c r="Q741" s="111"/>
      <c r="R741" s="111"/>
      <c r="S741" s="111"/>
      <c r="T741" s="111"/>
      <c r="U741" s="111"/>
      <c r="V741" s="111"/>
      <c r="W741" s="111"/>
      <c r="X741" s="111"/>
      <c r="Y741" s="111"/>
      <c r="Z741" s="111"/>
      <c r="AA741" s="111"/>
      <c r="AB741" s="111"/>
    </row>
    <row r="742" spans="1:28" ht="15.75" customHeight="1">
      <c r="A742" s="111"/>
      <c r="B742" s="111"/>
      <c r="C742" s="111"/>
      <c r="D742" s="111"/>
      <c r="E742" s="111"/>
      <c r="F742" s="111"/>
      <c r="G742" s="111"/>
      <c r="H742" s="111"/>
      <c r="I742" s="111"/>
      <c r="J742" s="111"/>
      <c r="K742" s="111"/>
      <c r="L742" s="111"/>
      <c r="M742" s="111"/>
      <c r="N742" s="111"/>
      <c r="O742" s="111"/>
      <c r="P742" s="111"/>
      <c r="Q742" s="111"/>
      <c r="R742" s="111"/>
      <c r="S742" s="111"/>
      <c r="T742" s="111"/>
      <c r="U742" s="111"/>
      <c r="V742" s="111"/>
      <c r="W742" s="111"/>
      <c r="X742" s="111"/>
      <c r="Y742" s="111"/>
      <c r="Z742" s="111"/>
      <c r="AA742" s="111"/>
      <c r="AB742" s="111"/>
    </row>
    <row r="743" spans="1:28" ht="15.75" customHeight="1">
      <c r="A743" s="111"/>
      <c r="B743" s="111"/>
      <c r="C743" s="111"/>
      <c r="D743" s="111"/>
      <c r="E743" s="111"/>
      <c r="F743" s="111"/>
      <c r="G743" s="111"/>
      <c r="H743" s="111"/>
      <c r="I743" s="111"/>
      <c r="J743" s="111"/>
      <c r="K743" s="111"/>
      <c r="L743" s="111"/>
      <c r="M743" s="111"/>
      <c r="N743" s="111"/>
      <c r="O743" s="111"/>
      <c r="P743" s="111"/>
      <c r="Q743" s="111"/>
      <c r="R743" s="111"/>
      <c r="S743" s="111"/>
      <c r="T743" s="111"/>
      <c r="U743" s="111"/>
      <c r="V743" s="111"/>
      <c r="W743" s="111"/>
      <c r="X743" s="111"/>
      <c r="Y743" s="111"/>
      <c r="Z743" s="111"/>
      <c r="AA743" s="111"/>
      <c r="AB743" s="111"/>
    </row>
    <row r="744" spans="1:28" ht="15.75" customHeight="1">
      <c r="A744" s="111"/>
      <c r="B744" s="111"/>
      <c r="C744" s="111"/>
      <c r="D744" s="111"/>
      <c r="E744" s="111"/>
      <c r="F744" s="111"/>
      <c r="G744" s="111"/>
      <c r="H744" s="111"/>
      <c r="I744" s="111"/>
      <c r="J744" s="111"/>
      <c r="K744" s="111"/>
      <c r="L744" s="111"/>
      <c r="M744" s="111"/>
      <c r="N744" s="111"/>
      <c r="O744" s="111"/>
      <c r="P744" s="111"/>
      <c r="Q744" s="111"/>
      <c r="R744" s="111"/>
      <c r="S744" s="111"/>
      <c r="T744" s="111"/>
      <c r="U744" s="111"/>
      <c r="V744" s="111"/>
      <c r="W744" s="111"/>
      <c r="X744" s="111"/>
      <c r="Y744" s="111"/>
      <c r="Z744" s="111"/>
      <c r="AA744" s="111"/>
      <c r="AB744" s="111"/>
    </row>
    <row r="745" spans="1:28" ht="15.75" customHeight="1">
      <c r="A745" s="111"/>
      <c r="B745" s="111"/>
      <c r="C745" s="111"/>
      <c r="D745" s="111"/>
      <c r="E745" s="111"/>
      <c r="F745" s="111"/>
      <c r="G745" s="111"/>
      <c r="H745" s="111"/>
      <c r="I745" s="111"/>
      <c r="J745" s="111"/>
      <c r="K745" s="111"/>
      <c r="L745" s="111"/>
      <c r="M745" s="111"/>
      <c r="N745" s="111"/>
      <c r="O745" s="111"/>
      <c r="P745" s="111"/>
      <c r="Q745" s="111"/>
      <c r="R745" s="111"/>
      <c r="S745" s="111"/>
      <c r="T745" s="111"/>
      <c r="U745" s="111"/>
      <c r="V745" s="111"/>
      <c r="W745" s="111"/>
      <c r="X745" s="111"/>
      <c r="Y745" s="111"/>
      <c r="Z745" s="111"/>
      <c r="AA745" s="111"/>
      <c r="AB745" s="111"/>
    </row>
    <row r="746" spans="1:28" ht="15.75" customHeight="1">
      <c r="A746" s="111"/>
      <c r="B746" s="111"/>
      <c r="C746" s="111"/>
      <c r="D746" s="111"/>
      <c r="E746" s="111"/>
      <c r="F746" s="111"/>
      <c r="G746" s="111"/>
      <c r="H746" s="111"/>
      <c r="I746" s="111"/>
      <c r="J746" s="111"/>
      <c r="K746" s="111"/>
      <c r="L746" s="111"/>
      <c r="M746" s="111"/>
      <c r="N746" s="111"/>
      <c r="O746" s="111"/>
      <c r="P746" s="111"/>
      <c r="Q746" s="111"/>
      <c r="R746" s="111"/>
      <c r="S746" s="111"/>
      <c r="T746" s="111"/>
      <c r="U746" s="111"/>
      <c r="V746" s="111"/>
      <c r="W746" s="111"/>
      <c r="X746" s="111"/>
      <c r="Y746" s="111"/>
      <c r="Z746" s="111"/>
      <c r="AA746" s="111"/>
      <c r="AB746" s="111"/>
    </row>
    <row r="747" spans="1:28" ht="15.75" customHeight="1">
      <c r="A747" s="111"/>
      <c r="B747" s="111"/>
      <c r="C747" s="111"/>
      <c r="D747" s="111"/>
      <c r="E747" s="111"/>
      <c r="F747" s="111"/>
      <c r="G747" s="111"/>
      <c r="H747" s="111"/>
      <c r="I747" s="111"/>
      <c r="J747" s="111"/>
      <c r="K747" s="111"/>
      <c r="L747" s="111"/>
      <c r="M747" s="111"/>
      <c r="N747" s="111"/>
      <c r="O747" s="111"/>
      <c r="P747" s="111"/>
      <c r="Q747" s="111"/>
      <c r="R747" s="111"/>
      <c r="S747" s="111"/>
      <c r="T747" s="111"/>
      <c r="U747" s="111"/>
      <c r="V747" s="111"/>
      <c r="W747" s="111"/>
      <c r="X747" s="111"/>
      <c r="Y747" s="111"/>
      <c r="Z747" s="111"/>
      <c r="AA747" s="111"/>
      <c r="AB747" s="111"/>
    </row>
    <row r="748" spans="1:28" ht="15.75" customHeight="1">
      <c r="A748" s="111"/>
      <c r="B748" s="111"/>
      <c r="C748" s="111"/>
      <c r="D748" s="111"/>
      <c r="E748" s="111"/>
      <c r="F748" s="111"/>
      <c r="G748" s="111"/>
      <c r="H748" s="111"/>
      <c r="I748" s="111"/>
      <c r="J748" s="111"/>
      <c r="K748" s="111"/>
      <c r="L748" s="111"/>
      <c r="M748" s="111"/>
      <c r="N748" s="111"/>
      <c r="O748" s="111"/>
      <c r="P748" s="111"/>
      <c r="Q748" s="111"/>
      <c r="R748" s="111"/>
      <c r="S748" s="111"/>
      <c r="T748" s="111"/>
      <c r="U748" s="111"/>
      <c r="V748" s="111"/>
      <c r="W748" s="111"/>
      <c r="X748" s="111"/>
      <c r="Y748" s="111"/>
      <c r="Z748" s="111"/>
      <c r="AA748" s="111"/>
      <c r="AB748" s="111"/>
    </row>
    <row r="749" spans="1:28" ht="15.75" customHeight="1">
      <c r="A749" s="111"/>
      <c r="B749" s="111"/>
      <c r="C749" s="111"/>
      <c r="D749" s="111"/>
      <c r="E749" s="111"/>
      <c r="F749" s="111"/>
      <c r="G749" s="111"/>
      <c r="H749" s="111"/>
      <c r="I749" s="111"/>
      <c r="J749" s="111"/>
      <c r="K749" s="111"/>
      <c r="L749" s="111"/>
      <c r="M749" s="111"/>
      <c r="N749" s="111"/>
      <c r="O749" s="111"/>
      <c r="P749" s="111"/>
      <c r="Q749" s="111"/>
      <c r="R749" s="111"/>
      <c r="S749" s="111"/>
      <c r="T749" s="111"/>
      <c r="U749" s="111"/>
      <c r="V749" s="111"/>
      <c r="W749" s="111"/>
      <c r="X749" s="111"/>
      <c r="Y749" s="111"/>
      <c r="Z749" s="111"/>
      <c r="AA749" s="111"/>
      <c r="AB749" s="111"/>
    </row>
    <row r="750" spans="1:28" ht="15.75" customHeight="1">
      <c r="A750" s="111"/>
      <c r="B750" s="111"/>
      <c r="C750" s="111"/>
      <c r="D750" s="111"/>
      <c r="E750" s="111"/>
      <c r="F750" s="111"/>
      <c r="G750" s="111"/>
      <c r="H750" s="111"/>
      <c r="I750" s="111"/>
      <c r="J750" s="111"/>
      <c r="K750" s="111"/>
      <c r="L750" s="111"/>
      <c r="M750" s="111"/>
      <c r="N750" s="111"/>
      <c r="O750" s="111"/>
      <c r="P750" s="111"/>
      <c r="Q750" s="111"/>
      <c r="R750" s="111"/>
      <c r="S750" s="111"/>
      <c r="T750" s="111"/>
      <c r="U750" s="111"/>
      <c r="V750" s="111"/>
      <c r="W750" s="111"/>
      <c r="X750" s="111"/>
      <c r="Y750" s="111"/>
      <c r="Z750" s="111"/>
      <c r="AA750" s="111"/>
      <c r="AB750" s="111"/>
    </row>
    <row r="751" spans="1:28" ht="15.75" customHeight="1">
      <c r="A751" s="111"/>
      <c r="B751" s="111"/>
      <c r="C751" s="111"/>
      <c r="D751" s="111"/>
      <c r="E751" s="111"/>
      <c r="F751" s="111"/>
      <c r="G751" s="111"/>
      <c r="H751" s="111"/>
      <c r="I751" s="111"/>
      <c r="J751" s="111"/>
      <c r="K751" s="111"/>
      <c r="L751" s="111"/>
      <c r="M751" s="111"/>
      <c r="N751" s="111"/>
      <c r="O751" s="111"/>
      <c r="P751" s="111"/>
      <c r="Q751" s="111"/>
      <c r="R751" s="111"/>
      <c r="S751" s="111"/>
      <c r="T751" s="111"/>
      <c r="U751" s="111"/>
      <c r="V751" s="111"/>
      <c r="W751" s="111"/>
      <c r="X751" s="111"/>
      <c r="Y751" s="111"/>
      <c r="Z751" s="111"/>
      <c r="AA751" s="111"/>
      <c r="AB751" s="111"/>
    </row>
    <row r="752" spans="1:28" ht="15.75" customHeight="1">
      <c r="A752" s="111"/>
      <c r="B752" s="111"/>
      <c r="C752" s="111"/>
      <c r="D752" s="111"/>
      <c r="E752" s="111"/>
      <c r="F752" s="111"/>
      <c r="G752" s="111"/>
      <c r="H752" s="111"/>
      <c r="I752" s="111"/>
      <c r="J752" s="111"/>
      <c r="K752" s="111"/>
      <c r="L752" s="111"/>
      <c r="M752" s="111"/>
      <c r="N752" s="111"/>
      <c r="O752" s="111"/>
      <c r="P752" s="111"/>
      <c r="Q752" s="111"/>
      <c r="R752" s="111"/>
      <c r="S752" s="111"/>
      <c r="T752" s="111"/>
      <c r="U752" s="111"/>
      <c r="V752" s="111"/>
      <c r="W752" s="111"/>
      <c r="X752" s="111"/>
      <c r="Y752" s="111"/>
      <c r="Z752" s="111"/>
      <c r="AA752" s="111"/>
      <c r="AB752" s="111"/>
    </row>
    <row r="753" spans="1:28" ht="15.75" customHeight="1">
      <c r="A753" s="111"/>
      <c r="B753" s="111"/>
      <c r="C753" s="111"/>
      <c r="D753" s="111"/>
      <c r="E753" s="111"/>
      <c r="F753" s="111"/>
      <c r="G753" s="111"/>
      <c r="H753" s="111"/>
      <c r="I753" s="111"/>
      <c r="J753" s="111"/>
      <c r="K753" s="111"/>
      <c r="L753" s="111"/>
      <c r="M753" s="111"/>
      <c r="N753" s="111"/>
      <c r="O753" s="111"/>
      <c r="P753" s="111"/>
      <c r="Q753" s="111"/>
      <c r="R753" s="111"/>
      <c r="S753" s="111"/>
      <c r="T753" s="111"/>
      <c r="U753" s="111"/>
      <c r="V753" s="111"/>
      <c r="W753" s="111"/>
      <c r="X753" s="111"/>
      <c r="Y753" s="111"/>
      <c r="Z753" s="111"/>
      <c r="AA753" s="111"/>
      <c r="AB753" s="111"/>
    </row>
    <row r="754" spans="1:28" ht="15.75" customHeight="1">
      <c r="A754" s="111"/>
      <c r="B754" s="111"/>
      <c r="C754" s="111"/>
      <c r="D754" s="111"/>
      <c r="E754" s="111"/>
      <c r="F754" s="111"/>
      <c r="G754" s="111"/>
      <c r="H754" s="111"/>
      <c r="I754" s="111"/>
      <c r="J754" s="111"/>
      <c r="K754" s="111"/>
      <c r="L754" s="111"/>
      <c r="M754" s="111"/>
      <c r="N754" s="111"/>
      <c r="O754" s="111"/>
      <c r="P754" s="111"/>
      <c r="Q754" s="111"/>
      <c r="R754" s="111"/>
      <c r="S754" s="111"/>
      <c r="T754" s="111"/>
      <c r="U754" s="111"/>
      <c r="V754" s="111"/>
      <c r="W754" s="111"/>
      <c r="X754" s="111"/>
      <c r="Y754" s="111"/>
      <c r="Z754" s="111"/>
      <c r="AA754" s="111"/>
      <c r="AB754" s="111"/>
    </row>
    <row r="755" spans="1:28" ht="15.75" customHeight="1">
      <c r="A755" s="111"/>
      <c r="B755" s="111"/>
      <c r="C755" s="111"/>
      <c r="D755" s="111"/>
      <c r="E755" s="111"/>
      <c r="F755" s="111"/>
      <c r="G755" s="111"/>
      <c r="H755" s="111"/>
      <c r="I755" s="111"/>
      <c r="J755" s="111"/>
      <c r="K755" s="111"/>
      <c r="L755" s="111"/>
      <c r="M755" s="111"/>
      <c r="N755" s="111"/>
      <c r="O755" s="111"/>
      <c r="P755" s="111"/>
      <c r="Q755" s="111"/>
      <c r="R755" s="111"/>
      <c r="S755" s="111"/>
      <c r="T755" s="111"/>
      <c r="U755" s="111"/>
      <c r="V755" s="111"/>
      <c r="W755" s="111"/>
      <c r="X755" s="111"/>
      <c r="Y755" s="111"/>
      <c r="Z755" s="111"/>
      <c r="AA755" s="111"/>
      <c r="AB755" s="111"/>
    </row>
    <row r="756" spans="1:28" ht="15.75" customHeight="1">
      <c r="A756" s="111"/>
      <c r="B756" s="111"/>
      <c r="C756" s="111"/>
      <c r="D756" s="111"/>
      <c r="E756" s="111"/>
      <c r="F756" s="111"/>
      <c r="G756" s="111"/>
      <c r="H756" s="111"/>
      <c r="I756" s="111"/>
      <c r="J756" s="111"/>
      <c r="K756" s="111"/>
      <c r="L756" s="111"/>
      <c r="M756" s="111"/>
      <c r="N756" s="111"/>
      <c r="O756" s="111"/>
      <c r="P756" s="111"/>
      <c r="Q756" s="111"/>
      <c r="R756" s="111"/>
      <c r="S756" s="111"/>
      <c r="T756" s="111"/>
      <c r="U756" s="111"/>
      <c r="V756" s="111"/>
      <c r="W756" s="111"/>
      <c r="X756" s="111"/>
      <c r="Y756" s="111"/>
      <c r="Z756" s="111"/>
      <c r="AA756" s="111"/>
      <c r="AB756" s="111"/>
    </row>
    <row r="757" spans="1:28" ht="15.75" customHeight="1">
      <c r="A757" s="111"/>
      <c r="B757" s="111"/>
      <c r="C757" s="111"/>
      <c r="D757" s="111"/>
      <c r="E757" s="111"/>
      <c r="F757" s="111"/>
      <c r="G757" s="111"/>
      <c r="H757" s="111"/>
      <c r="I757" s="111"/>
      <c r="J757" s="111"/>
      <c r="K757" s="111"/>
      <c r="L757" s="111"/>
      <c r="M757" s="111"/>
      <c r="N757" s="111"/>
      <c r="O757" s="111"/>
      <c r="P757" s="111"/>
      <c r="Q757" s="111"/>
      <c r="R757" s="111"/>
      <c r="S757" s="111"/>
      <c r="T757" s="111"/>
      <c r="U757" s="111"/>
      <c r="V757" s="111"/>
      <c r="W757" s="111"/>
      <c r="X757" s="111"/>
      <c r="Y757" s="111"/>
      <c r="Z757" s="111"/>
      <c r="AA757" s="111"/>
      <c r="AB757" s="111"/>
    </row>
    <row r="758" spans="1:28" ht="15.75" customHeight="1">
      <c r="A758" s="111"/>
      <c r="B758" s="111"/>
      <c r="C758" s="111"/>
      <c r="D758" s="111"/>
      <c r="E758" s="111"/>
      <c r="F758" s="111"/>
      <c r="G758" s="111"/>
      <c r="H758" s="111"/>
      <c r="I758" s="111"/>
      <c r="J758" s="111"/>
      <c r="K758" s="111"/>
      <c r="L758" s="111"/>
      <c r="M758" s="111"/>
      <c r="N758" s="111"/>
      <c r="O758" s="111"/>
      <c r="P758" s="111"/>
      <c r="Q758" s="111"/>
      <c r="R758" s="111"/>
      <c r="S758" s="111"/>
      <c r="T758" s="111"/>
      <c r="U758" s="111"/>
      <c r="V758" s="111"/>
      <c r="W758" s="111"/>
      <c r="X758" s="111"/>
      <c r="Y758" s="111"/>
      <c r="Z758" s="111"/>
      <c r="AA758" s="111"/>
      <c r="AB758" s="111"/>
    </row>
    <row r="759" spans="1:28" ht="15.75" customHeight="1">
      <c r="A759" s="111"/>
      <c r="B759" s="111"/>
      <c r="C759" s="111"/>
      <c r="D759" s="111"/>
      <c r="E759" s="111"/>
      <c r="F759" s="111"/>
      <c r="G759" s="111"/>
      <c r="H759" s="111"/>
      <c r="I759" s="111"/>
      <c r="J759" s="111"/>
      <c r="K759" s="111"/>
      <c r="L759" s="111"/>
      <c r="M759" s="111"/>
      <c r="N759" s="111"/>
      <c r="O759" s="111"/>
      <c r="P759" s="111"/>
      <c r="Q759" s="111"/>
      <c r="R759" s="111"/>
      <c r="S759" s="111"/>
      <c r="T759" s="111"/>
      <c r="U759" s="111"/>
      <c r="V759" s="111"/>
      <c r="W759" s="111"/>
      <c r="X759" s="111"/>
      <c r="Y759" s="111"/>
      <c r="Z759" s="111"/>
      <c r="AA759" s="111"/>
      <c r="AB759" s="111"/>
    </row>
    <row r="760" spans="1:28" ht="15.75" customHeight="1">
      <c r="A760" s="111"/>
      <c r="B760" s="111"/>
      <c r="C760" s="111"/>
      <c r="D760" s="111"/>
      <c r="E760" s="111"/>
      <c r="F760" s="111"/>
      <c r="G760" s="111"/>
      <c r="H760" s="111"/>
      <c r="I760" s="111"/>
      <c r="J760" s="111"/>
      <c r="K760" s="111"/>
      <c r="L760" s="111"/>
      <c r="M760" s="111"/>
      <c r="N760" s="111"/>
      <c r="O760" s="111"/>
      <c r="P760" s="111"/>
      <c r="Q760" s="111"/>
      <c r="R760" s="111"/>
      <c r="S760" s="111"/>
      <c r="T760" s="111"/>
      <c r="U760" s="111"/>
      <c r="V760" s="111"/>
      <c r="W760" s="111"/>
      <c r="X760" s="111"/>
      <c r="Y760" s="111"/>
      <c r="Z760" s="111"/>
      <c r="AA760" s="111"/>
      <c r="AB760" s="111"/>
    </row>
    <row r="761" spans="1:28" ht="15.75" customHeight="1">
      <c r="A761" s="111"/>
      <c r="B761" s="111"/>
      <c r="C761" s="111"/>
      <c r="D761" s="111"/>
      <c r="E761" s="111"/>
      <c r="F761" s="111"/>
      <c r="G761" s="111"/>
      <c r="H761" s="111"/>
      <c r="I761" s="111"/>
      <c r="J761" s="111"/>
      <c r="K761" s="111"/>
      <c r="L761" s="111"/>
      <c r="M761" s="111"/>
      <c r="N761" s="111"/>
      <c r="O761" s="111"/>
      <c r="P761" s="111"/>
      <c r="Q761" s="111"/>
      <c r="R761" s="111"/>
      <c r="S761" s="111"/>
      <c r="T761" s="111"/>
      <c r="U761" s="111"/>
      <c r="V761" s="111"/>
      <c r="W761" s="111"/>
      <c r="X761" s="111"/>
      <c r="Y761" s="111"/>
      <c r="Z761" s="111"/>
      <c r="AA761" s="111"/>
      <c r="AB761" s="111"/>
    </row>
    <row r="762" spans="1:28" ht="15.75" customHeight="1">
      <c r="A762" s="111"/>
      <c r="B762" s="111"/>
      <c r="C762" s="111"/>
      <c r="D762" s="111"/>
      <c r="E762" s="111"/>
      <c r="F762" s="111"/>
      <c r="G762" s="111"/>
      <c r="H762" s="111"/>
      <c r="I762" s="111"/>
      <c r="J762" s="111"/>
      <c r="K762" s="111"/>
      <c r="L762" s="111"/>
      <c r="M762" s="111"/>
      <c r="N762" s="111"/>
      <c r="O762" s="111"/>
      <c r="P762" s="111"/>
      <c r="Q762" s="111"/>
      <c r="R762" s="111"/>
      <c r="S762" s="111"/>
      <c r="T762" s="111"/>
      <c r="U762" s="111"/>
      <c r="V762" s="111"/>
      <c r="W762" s="111"/>
      <c r="X762" s="111"/>
      <c r="Y762" s="111"/>
      <c r="Z762" s="111"/>
      <c r="AA762" s="111"/>
      <c r="AB762" s="111"/>
    </row>
    <row r="763" spans="1:28" ht="15.75" customHeight="1">
      <c r="A763" s="111"/>
      <c r="B763" s="111"/>
      <c r="C763" s="111"/>
      <c r="D763" s="111"/>
      <c r="E763" s="111"/>
      <c r="F763" s="111"/>
      <c r="G763" s="111"/>
      <c r="H763" s="111"/>
      <c r="I763" s="111"/>
      <c r="J763" s="111"/>
      <c r="K763" s="111"/>
      <c r="L763" s="111"/>
      <c r="M763" s="111"/>
      <c r="N763" s="111"/>
      <c r="O763" s="111"/>
      <c r="P763" s="111"/>
      <c r="Q763" s="111"/>
      <c r="R763" s="111"/>
      <c r="S763" s="111"/>
      <c r="T763" s="111"/>
      <c r="U763" s="111"/>
      <c r="V763" s="111"/>
      <c r="W763" s="111"/>
      <c r="X763" s="111"/>
      <c r="Y763" s="111"/>
      <c r="Z763" s="111"/>
      <c r="AA763" s="111"/>
      <c r="AB763" s="111"/>
    </row>
    <row r="764" spans="1:28" ht="15.75" customHeight="1">
      <c r="A764" s="111"/>
      <c r="B764" s="111"/>
      <c r="C764" s="111"/>
      <c r="D764" s="111"/>
      <c r="E764" s="111"/>
      <c r="F764" s="111"/>
      <c r="G764" s="111"/>
      <c r="H764" s="111"/>
      <c r="I764" s="111"/>
      <c r="J764" s="111"/>
      <c r="K764" s="111"/>
      <c r="L764" s="111"/>
      <c r="M764" s="111"/>
      <c r="N764" s="111"/>
      <c r="O764" s="111"/>
      <c r="P764" s="111"/>
      <c r="Q764" s="111"/>
      <c r="R764" s="111"/>
      <c r="S764" s="111"/>
      <c r="T764" s="111"/>
      <c r="U764" s="111"/>
      <c r="V764" s="111"/>
      <c r="W764" s="111"/>
      <c r="X764" s="111"/>
      <c r="Y764" s="111"/>
      <c r="Z764" s="111"/>
      <c r="AA764" s="111"/>
      <c r="AB764" s="111"/>
    </row>
    <row r="765" spans="1:28" ht="15.75" customHeight="1">
      <c r="A765" s="111"/>
      <c r="B765" s="111"/>
      <c r="C765" s="111"/>
      <c r="D765" s="111"/>
      <c r="E765" s="111"/>
      <c r="F765" s="111"/>
      <c r="G765" s="111"/>
      <c r="H765" s="111"/>
      <c r="I765" s="111"/>
      <c r="J765" s="111"/>
      <c r="K765" s="111"/>
      <c r="L765" s="111"/>
      <c r="M765" s="111"/>
      <c r="N765" s="111"/>
      <c r="O765" s="111"/>
      <c r="P765" s="111"/>
      <c r="Q765" s="111"/>
      <c r="R765" s="111"/>
      <c r="S765" s="111"/>
      <c r="T765" s="111"/>
      <c r="U765" s="111"/>
      <c r="V765" s="111"/>
      <c r="W765" s="111"/>
      <c r="X765" s="111"/>
      <c r="Y765" s="111"/>
      <c r="Z765" s="111"/>
      <c r="AA765" s="111"/>
      <c r="AB765" s="111"/>
    </row>
    <row r="766" spans="1:28" ht="15.75" customHeight="1">
      <c r="A766" s="111"/>
      <c r="B766" s="111"/>
      <c r="C766" s="111"/>
      <c r="D766" s="111"/>
      <c r="E766" s="111"/>
      <c r="F766" s="111"/>
      <c r="G766" s="111"/>
      <c r="H766" s="111"/>
      <c r="I766" s="111"/>
      <c r="J766" s="111"/>
      <c r="K766" s="111"/>
      <c r="L766" s="111"/>
      <c r="M766" s="111"/>
      <c r="N766" s="111"/>
      <c r="O766" s="111"/>
      <c r="P766" s="111"/>
      <c r="Q766" s="111"/>
      <c r="R766" s="111"/>
      <c r="S766" s="111"/>
      <c r="T766" s="111"/>
      <c r="U766" s="111"/>
      <c r="V766" s="111"/>
      <c r="W766" s="111"/>
      <c r="X766" s="111"/>
      <c r="Y766" s="111"/>
      <c r="Z766" s="111"/>
      <c r="AA766" s="111"/>
      <c r="AB766" s="111"/>
    </row>
    <row r="767" spans="1:28" ht="15.75" customHeight="1">
      <c r="A767" s="111"/>
      <c r="B767" s="111"/>
      <c r="C767" s="111"/>
      <c r="D767" s="111"/>
      <c r="E767" s="111"/>
      <c r="F767" s="111"/>
      <c r="G767" s="111"/>
      <c r="H767" s="111"/>
      <c r="I767" s="111"/>
      <c r="J767" s="111"/>
      <c r="K767" s="111"/>
      <c r="L767" s="111"/>
      <c r="M767" s="111"/>
      <c r="N767" s="111"/>
      <c r="O767" s="111"/>
      <c r="P767" s="111"/>
      <c r="Q767" s="111"/>
      <c r="R767" s="111"/>
      <c r="S767" s="111"/>
      <c r="T767" s="111"/>
      <c r="U767" s="111"/>
      <c r="V767" s="111"/>
      <c r="W767" s="111"/>
      <c r="X767" s="111"/>
      <c r="Y767" s="111"/>
      <c r="Z767" s="111"/>
      <c r="AA767" s="111"/>
      <c r="AB767" s="111"/>
    </row>
    <row r="768" spans="1:28" ht="15.75" customHeight="1">
      <c r="A768" s="111"/>
      <c r="B768" s="111"/>
      <c r="C768" s="111"/>
      <c r="D768" s="111"/>
      <c r="E768" s="111"/>
      <c r="F768" s="111"/>
      <c r="G768" s="111"/>
      <c r="H768" s="111"/>
      <c r="I768" s="111"/>
      <c r="J768" s="111"/>
      <c r="K768" s="111"/>
      <c r="L768" s="111"/>
      <c r="M768" s="111"/>
      <c r="N768" s="111"/>
      <c r="O768" s="111"/>
      <c r="P768" s="111"/>
      <c r="Q768" s="111"/>
      <c r="R768" s="111"/>
      <c r="S768" s="111"/>
      <c r="T768" s="111"/>
      <c r="U768" s="111"/>
      <c r="V768" s="111"/>
      <c r="W768" s="111"/>
      <c r="X768" s="111"/>
      <c r="Y768" s="111"/>
      <c r="Z768" s="111"/>
      <c r="AA768" s="111"/>
      <c r="AB768" s="111"/>
    </row>
    <row r="769" spans="1:28" ht="15.75" customHeight="1">
      <c r="A769" s="111"/>
      <c r="B769" s="111"/>
      <c r="C769" s="111"/>
      <c r="D769" s="111"/>
      <c r="E769" s="111"/>
      <c r="F769" s="111"/>
      <c r="G769" s="111"/>
      <c r="H769" s="111"/>
      <c r="I769" s="111"/>
      <c r="J769" s="111"/>
      <c r="K769" s="111"/>
      <c r="L769" s="111"/>
      <c r="M769" s="111"/>
      <c r="N769" s="111"/>
      <c r="O769" s="111"/>
      <c r="P769" s="111"/>
      <c r="Q769" s="111"/>
      <c r="R769" s="111"/>
      <c r="S769" s="111"/>
      <c r="T769" s="111"/>
      <c r="U769" s="111"/>
      <c r="V769" s="111"/>
      <c r="W769" s="111"/>
      <c r="X769" s="111"/>
      <c r="Y769" s="111"/>
      <c r="Z769" s="111"/>
      <c r="AA769" s="111"/>
      <c r="AB769" s="111"/>
    </row>
    <row r="770" spans="1:28" ht="15.75" customHeight="1">
      <c r="A770" s="111"/>
      <c r="B770" s="111"/>
      <c r="C770" s="111"/>
      <c r="D770" s="111"/>
      <c r="E770" s="111"/>
      <c r="F770" s="111"/>
      <c r="G770" s="111"/>
      <c r="H770" s="111"/>
      <c r="I770" s="111"/>
      <c r="J770" s="111"/>
      <c r="K770" s="111"/>
      <c r="L770" s="111"/>
      <c r="M770" s="111"/>
      <c r="N770" s="111"/>
      <c r="O770" s="111"/>
      <c r="P770" s="111"/>
      <c r="Q770" s="111"/>
      <c r="R770" s="111"/>
      <c r="S770" s="111"/>
      <c r="T770" s="111"/>
      <c r="U770" s="111"/>
      <c r="V770" s="111"/>
      <c r="W770" s="111"/>
      <c r="X770" s="111"/>
      <c r="Y770" s="111"/>
      <c r="Z770" s="111"/>
      <c r="AA770" s="111"/>
      <c r="AB770" s="111"/>
    </row>
    <row r="771" spans="1:28" ht="15.75" customHeight="1">
      <c r="A771" s="111"/>
      <c r="B771" s="111"/>
      <c r="C771" s="111"/>
      <c r="D771" s="111"/>
      <c r="E771" s="111"/>
      <c r="F771" s="111"/>
      <c r="G771" s="111"/>
      <c r="H771" s="111"/>
      <c r="I771" s="111"/>
      <c r="J771" s="111"/>
      <c r="K771" s="111"/>
      <c r="L771" s="111"/>
      <c r="M771" s="111"/>
      <c r="N771" s="111"/>
      <c r="O771" s="111"/>
      <c r="P771" s="111"/>
      <c r="Q771" s="111"/>
      <c r="R771" s="111"/>
      <c r="S771" s="111"/>
      <c r="T771" s="111"/>
      <c r="U771" s="111"/>
      <c r="V771" s="111"/>
      <c r="W771" s="111"/>
      <c r="X771" s="111"/>
      <c r="Y771" s="111"/>
      <c r="Z771" s="111"/>
      <c r="AA771" s="111"/>
      <c r="AB771" s="111"/>
    </row>
    <row r="772" spans="1:28" ht="15.75" customHeight="1">
      <c r="A772" s="111"/>
      <c r="B772" s="111"/>
      <c r="C772" s="111"/>
      <c r="D772" s="111"/>
      <c r="E772" s="111"/>
      <c r="F772" s="111"/>
      <c r="G772" s="111"/>
      <c r="H772" s="111"/>
      <c r="I772" s="111"/>
      <c r="J772" s="111"/>
      <c r="K772" s="111"/>
      <c r="L772" s="111"/>
      <c r="M772" s="111"/>
      <c r="N772" s="111"/>
      <c r="O772" s="111"/>
      <c r="P772" s="111"/>
      <c r="Q772" s="111"/>
      <c r="R772" s="111"/>
      <c r="S772" s="111"/>
      <c r="T772" s="111"/>
      <c r="U772" s="111"/>
      <c r="V772" s="111"/>
      <c r="W772" s="111"/>
      <c r="X772" s="111"/>
      <c r="Y772" s="111"/>
      <c r="Z772" s="111"/>
      <c r="AA772" s="111"/>
      <c r="AB772" s="111"/>
    </row>
    <row r="773" spans="1:28" ht="15.75" customHeight="1">
      <c r="A773" s="111"/>
      <c r="B773" s="111"/>
      <c r="C773" s="111"/>
      <c r="D773" s="111"/>
      <c r="E773" s="111"/>
      <c r="F773" s="111"/>
      <c r="G773" s="111"/>
      <c r="H773" s="111"/>
      <c r="I773" s="111"/>
      <c r="J773" s="111"/>
      <c r="K773" s="111"/>
      <c r="L773" s="111"/>
      <c r="M773" s="111"/>
      <c r="N773" s="111"/>
      <c r="O773" s="111"/>
      <c r="P773" s="111"/>
      <c r="Q773" s="111"/>
      <c r="R773" s="111"/>
      <c r="S773" s="111"/>
      <c r="T773" s="111"/>
      <c r="U773" s="111"/>
      <c r="V773" s="111"/>
      <c r="W773" s="111"/>
      <c r="X773" s="111"/>
      <c r="Y773" s="111"/>
      <c r="Z773" s="111"/>
      <c r="AA773" s="111"/>
      <c r="AB773" s="111"/>
    </row>
    <row r="774" spans="1:28" ht="15.75" customHeight="1">
      <c r="A774" s="111"/>
      <c r="B774" s="111"/>
      <c r="C774" s="111"/>
      <c r="D774" s="111"/>
      <c r="E774" s="111"/>
      <c r="F774" s="111"/>
      <c r="G774" s="111"/>
      <c r="H774" s="111"/>
      <c r="I774" s="111"/>
      <c r="J774" s="111"/>
      <c r="K774" s="111"/>
      <c r="L774" s="111"/>
      <c r="M774" s="111"/>
      <c r="N774" s="111"/>
      <c r="O774" s="111"/>
      <c r="P774" s="111"/>
      <c r="Q774" s="111"/>
      <c r="R774" s="111"/>
      <c r="S774" s="111"/>
      <c r="T774" s="111"/>
      <c r="U774" s="111"/>
      <c r="V774" s="111"/>
      <c r="W774" s="111"/>
      <c r="X774" s="111"/>
      <c r="Y774" s="111"/>
      <c r="Z774" s="111"/>
      <c r="AA774" s="111"/>
      <c r="AB774" s="111"/>
    </row>
    <row r="775" spans="1:28" ht="15.75" customHeight="1">
      <c r="A775" s="111"/>
      <c r="B775" s="111"/>
      <c r="C775" s="111"/>
      <c r="D775" s="111"/>
      <c r="E775" s="111"/>
      <c r="F775" s="111"/>
      <c r="G775" s="111"/>
      <c r="H775" s="111"/>
      <c r="I775" s="111"/>
      <c r="J775" s="111"/>
      <c r="K775" s="111"/>
      <c r="L775" s="111"/>
      <c r="M775" s="111"/>
      <c r="N775" s="111"/>
      <c r="O775" s="111"/>
      <c r="P775" s="111"/>
      <c r="Q775" s="111"/>
      <c r="R775" s="111"/>
      <c r="S775" s="111"/>
      <c r="T775" s="111"/>
      <c r="U775" s="111"/>
      <c r="V775" s="111"/>
      <c r="W775" s="111"/>
      <c r="X775" s="111"/>
      <c r="Y775" s="111"/>
      <c r="Z775" s="111"/>
      <c r="AA775" s="111"/>
      <c r="AB775" s="111"/>
    </row>
    <row r="776" spans="1:28" ht="15.75" customHeight="1">
      <c r="A776" s="111"/>
      <c r="B776" s="111"/>
      <c r="C776" s="111"/>
      <c r="D776" s="111"/>
      <c r="E776" s="111"/>
      <c r="F776" s="111"/>
      <c r="G776" s="111"/>
      <c r="H776" s="111"/>
      <c r="I776" s="111"/>
      <c r="J776" s="111"/>
      <c r="K776" s="111"/>
      <c r="L776" s="111"/>
      <c r="M776" s="111"/>
      <c r="N776" s="111"/>
      <c r="O776" s="111"/>
      <c r="P776" s="111"/>
      <c r="Q776" s="111"/>
      <c r="R776" s="111"/>
      <c r="S776" s="111"/>
      <c r="T776" s="111"/>
      <c r="U776" s="111"/>
      <c r="V776" s="111"/>
      <c r="W776" s="111"/>
      <c r="X776" s="111"/>
      <c r="Y776" s="111"/>
      <c r="Z776" s="111"/>
      <c r="AA776" s="111"/>
      <c r="AB776" s="111"/>
    </row>
    <row r="777" spans="1:28" ht="15.75" customHeight="1">
      <c r="A777" s="111"/>
      <c r="B777" s="111"/>
      <c r="C777" s="111"/>
      <c r="D777" s="111"/>
      <c r="E777" s="111"/>
      <c r="F777" s="111"/>
      <c r="G777" s="111"/>
      <c r="H777" s="111"/>
      <c r="I777" s="111"/>
      <c r="J777" s="111"/>
      <c r="K777" s="111"/>
      <c r="L777" s="111"/>
      <c r="M777" s="111"/>
      <c r="N777" s="111"/>
      <c r="O777" s="111"/>
      <c r="P777" s="111"/>
      <c r="Q777" s="111"/>
      <c r="R777" s="111"/>
      <c r="S777" s="111"/>
      <c r="T777" s="111"/>
      <c r="U777" s="111"/>
      <c r="V777" s="111"/>
      <c r="W777" s="111"/>
      <c r="X777" s="111"/>
      <c r="Y777" s="111"/>
      <c r="Z777" s="111"/>
      <c r="AA777" s="111"/>
      <c r="AB777" s="111"/>
    </row>
    <row r="778" spans="1:28" ht="15.75" customHeight="1">
      <c r="A778" s="111"/>
      <c r="B778" s="111"/>
      <c r="C778" s="111"/>
      <c r="D778" s="111"/>
      <c r="E778" s="111"/>
      <c r="F778" s="111"/>
      <c r="G778" s="111"/>
      <c r="H778" s="111"/>
      <c r="I778" s="111"/>
      <c r="J778" s="111"/>
      <c r="K778" s="111"/>
      <c r="L778" s="111"/>
      <c r="M778" s="111"/>
      <c r="N778" s="111"/>
      <c r="O778" s="111"/>
      <c r="P778" s="111"/>
      <c r="Q778" s="111"/>
      <c r="R778" s="111"/>
      <c r="S778" s="111"/>
      <c r="T778" s="111"/>
      <c r="U778" s="111"/>
      <c r="V778" s="111"/>
      <c r="W778" s="111"/>
      <c r="X778" s="111"/>
      <c r="Y778" s="111"/>
      <c r="Z778" s="111"/>
      <c r="AA778" s="111"/>
      <c r="AB778" s="111"/>
    </row>
    <row r="779" spans="1:28" ht="15.75" customHeight="1">
      <c r="A779" s="111"/>
      <c r="B779" s="111"/>
      <c r="C779" s="111"/>
      <c r="D779" s="111"/>
      <c r="E779" s="111"/>
      <c r="F779" s="111"/>
      <c r="G779" s="111"/>
      <c r="H779" s="111"/>
      <c r="I779" s="111"/>
      <c r="J779" s="111"/>
      <c r="K779" s="111"/>
      <c r="L779" s="111"/>
      <c r="M779" s="111"/>
      <c r="N779" s="111"/>
      <c r="O779" s="111"/>
      <c r="P779" s="111"/>
      <c r="Q779" s="111"/>
      <c r="R779" s="111"/>
      <c r="S779" s="111"/>
      <c r="T779" s="111"/>
      <c r="U779" s="111"/>
      <c r="V779" s="111"/>
      <c r="W779" s="111"/>
      <c r="X779" s="111"/>
      <c r="Y779" s="111"/>
      <c r="Z779" s="111"/>
      <c r="AA779" s="111"/>
      <c r="AB779" s="111"/>
    </row>
    <row r="780" spans="1:28" ht="15.75" customHeight="1">
      <c r="A780" s="111"/>
      <c r="B780" s="111"/>
      <c r="C780" s="111"/>
      <c r="D780" s="111"/>
      <c r="E780" s="111"/>
      <c r="F780" s="111"/>
      <c r="G780" s="111"/>
      <c r="H780" s="111"/>
      <c r="I780" s="111"/>
      <c r="J780" s="111"/>
      <c r="K780" s="111"/>
      <c r="L780" s="111"/>
      <c r="M780" s="111"/>
      <c r="N780" s="111"/>
      <c r="O780" s="111"/>
      <c r="P780" s="111"/>
      <c r="Q780" s="111"/>
      <c r="R780" s="111"/>
      <c r="S780" s="111"/>
      <c r="T780" s="111"/>
      <c r="U780" s="111"/>
      <c r="V780" s="111"/>
      <c r="W780" s="111"/>
      <c r="X780" s="111"/>
      <c r="Y780" s="111"/>
      <c r="Z780" s="111"/>
      <c r="AA780" s="111"/>
      <c r="AB780" s="111"/>
    </row>
    <row r="781" spans="1:28" ht="15.75" customHeight="1">
      <c r="A781" s="111"/>
      <c r="B781" s="111"/>
      <c r="C781" s="111"/>
      <c r="D781" s="111"/>
      <c r="E781" s="111"/>
      <c r="F781" s="111"/>
      <c r="G781" s="111"/>
      <c r="H781" s="111"/>
      <c r="I781" s="111"/>
      <c r="J781" s="111"/>
      <c r="K781" s="111"/>
      <c r="L781" s="111"/>
      <c r="M781" s="111"/>
      <c r="N781" s="111"/>
      <c r="O781" s="111"/>
      <c r="P781" s="111"/>
      <c r="Q781" s="111"/>
      <c r="R781" s="111"/>
      <c r="S781" s="111"/>
      <c r="T781" s="111"/>
      <c r="U781" s="111"/>
      <c r="V781" s="111"/>
      <c r="W781" s="111"/>
      <c r="X781" s="111"/>
      <c r="Y781" s="111"/>
      <c r="Z781" s="111"/>
      <c r="AA781" s="111"/>
      <c r="AB781" s="111"/>
    </row>
    <row r="782" spans="1:28" ht="15.75" customHeight="1">
      <c r="A782" s="111"/>
      <c r="B782" s="111"/>
      <c r="C782" s="111"/>
      <c r="D782" s="111"/>
      <c r="E782" s="111"/>
      <c r="F782" s="111"/>
      <c r="G782" s="111"/>
      <c r="H782" s="111"/>
      <c r="I782" s="111"/>
      <c r="J782" s="111"/>
      <c r="K782" s="111"/>
      <c r="L782" s="111"/>
      <c r="M782" s="111"/>
      <c r="N782" s="111"/>
      <c r="O782" s="111"/>
      <c r="P782" s="111"/>
      <c r="Q782" s="111"/>
      <c r="R782" s="111"/>
      <c r="S782" s="111"/>
      <c r="T782" s="111"/>
      <c r="U782" s="111"/>
      <c r="V782" s="111"/>
      <c r="W782" s="111"/>
      <c r="X782" s="111"/>
      <c r="Y782" s="111"/>
      <c r="Z782" s="111"/>
      <c r="AA782" s="111"/>
      <c r="AB782" s="111"/>
    </row>
    <row r="783" spans="1:28" ht="15.75" customHeight="1">
      <c r="A783" s="111"/>
      <c r="B783" s="111"/>
      <c r="C783" s="111"/>
      <c r="D783" s="111"/>
      <c r="E783" s="111"/>
      <c r="F783" s="111"/>
      <c r="G783" s="111"/>
      <c r="H783" s="111"/>
      <c r="I783" s="111"/>
      <c r="J783" s="111"/>
      <c r="K783" s="111"/>
      <c r="L783" s="111"/>
      <c r="M783" s="111"/>
      <c r="N783" s="111"/>
      <c r="O783" s="111"/>
      <c r="P783" s="111"/>
      <c r="Q783" s="111"/>
      <c r="R783" s="111"/>
      <c r="S783" s="111"/>
      <c r="T783" s="111"/>
      <c r="U783" s="111"/>
      <c r="V783" s="111"/>
      <c r="W783" s="111"/>
      <c r="X783" s="111"/>
      <c r="Y783" s="111"/>
      <c r="Z783" s="111"/>
      <c r="AA783" s="111"/>
      <c r="AB783" s="111"/>
    </row>
    <row r="784" spans="1:28" ht="15.75" customHeight="1">
      <c r="A784" s="111"/>
      <c r="B784" s="111"/>
      <c r="C784" s="111"/>
      <c r="D784" s="111"/>
      <c r="E784" s="111"/>
      <c r="F784" s="111"/>
      <c r="G784" s="111"/>
      <c r="H784" s="111"/>
      <c r="I784" s="111"/>
      <c r="J784" s="111"/>
      <c r="K784" s="111"/>
      <c r="L784" s="111"/>
      <c r="M784" s="111"/>
      <c r="N784" s="111"/>
      <c r="O784" s="111"/>
      <c r="P784" s="111"/>
      <c r="Q784" s="111"/>
      <c r="R784" s="111"/>
      <c r="S784" s="111"/>
      <c r="T784" s="111"/>
      <c r="U784" s="111"/>
      <c r="V784" s="111"/>
      <c r="W784" s="111"/>
      <c r="X784" s="111"/>
      <c r="Y784" s="111"/>
      <c r="Z784" s="111"/>
      <c r="AA784" s="111"/>
      <c r="AB784" s="111"/>
    </row>
    <row r="785" spans="1:28" ht="15.75" customHeight="1">
      <c r="A785" s="111"/>
      <c r="B785" s="111"/>
      <c r="C785" s="111"/>
      <c r="D785" s="111"/>
      <c r="E785" s="111"/>
      <c r="F785" s="111"/>
      <c r="G785" s="111"/>
      <c r="H785" s="111"/>
      <c r="I785" s="111"/>
      <c r="J785" s="111"/>
      <c r="K785" s="111"/>
      <c r="L785" s="111"/>
      <c r="M785" s="111"/>
      <c r="N785" s="111"/>
      <c r="O785" s="111"/>
      <c r="P785" s="111"/>
      <c r="Q785" s="111"/>
      <c r="R785" s="111"/>
      <c r="S785" s="111"/>
      <c r="T785" s="111"/>
      <c r="U785" s="111"/>
      <c r="V785" s="111"/>
      <c r="W785" s="111"/>
      <c r="X785" s="111"/>
      <c r="Y785" s="111"/>
      <c r="Z785" s="111"/>
      <c r="AA785" s="111"/>
      <c r="AB785" s="111"/>
    </row>
    <row r="786" spans="1:28" ht="15.75" customHeight="1">
      <c r="A786" s="111"/>
      <c r="B786" s="111"/>
      <c r="C786" s="111"/>
      <c r="D786" s="111"/>
      <c r="E786" s="111"/>
      <c r="F786" s="111"/>
      <c r="G786" s="111"/>
      <c r="H786" s="111"/>
      <c r="I786" s="111"/>
      <c r="J786" s="111"/>
      <c r="K786" s="111"/>
      <c r="L786" s="111"/>
      <c r="M786" s="111"/>
      <c r="N786" s="111"/>
      <c r="O786" s="111"/>
      <c r="P786" s="111"/>
      <c r="Q786" s="111"/>
      <c r="R786" s="111"/>
      <c r="S786" s="111"/>
      <c r="T786" s="111"/>
      <c r="U786" s="111"/>
      <c r="V786" s="111"/>
      <c r="W786" s="111"/>
      <c r="X786" s="111"/>
      <c r="Y786" s="111"/>
      <c r="Z786" s="111"/>
      <c r="AA786" s="111"/>
      <c r="AB786" s="111"/>
    </row>
    <row r="787" spans="1:28" ht="15.75" customHeight="1">
      <c r="A787" s="111"/>
      <c r="B787" s="111"/>
      <c r="C787" s="111"/>
      <c r="D787" s="111"/>
      <c r="E787" s="111"/>
      <c r="F787" s="111"/>
      <c r="G787" s="111"/>
      <c r="H787" s="111"/>
      <c r="I787" s="111"/>
      <c r="J787" s="111"/>
      <c r="K787" s="111"/>
      <c r="L787" s="111"/>
      <c r="M787" s="111"/>
      <c r="N787" s="111"/>
      <c r="O787" s="111"/>
      <c r="P787" s="111"/>
      <c r="Q787" s="111"/>
      <c r="R787" s="111"/>
      <c r="S787" s="111"/>
      <c r="T787" s="111"/>
      <c r="U787" s="111"/>
      <c r="V787" s="111"/>
      <c r="W787" s="111"/>
      <c r="X787" s="111"/>
      <c r="Y787" s="111"/>
      <c r="Z787" s="111"/>
      <c r="AA787" s="111"/>
      <c r="AB787" s="111"/>
    </row>
    <row r="788" spans="1:28" ht="15.75" customHeight="1">
      <c r="A788" s="111"/>
      <c r="B788" s="111"/>
      <c r="C788" s="111"/>
      <c r="D788" s="111"/>
      <c r="E788" s="111"/>
      <c r="F788" s="111"/>
      <c r="G788" s="111"/>
      <c r="H788" s="111"/>
      <c r="I788" s="111"/>
      <c r="J788" s="111"/>
      <c r="K788" s="111"/>
      <c r="L788" s="111"/>
      <c r="M788" s="111"/>
      <c r="N788" s="111"/>
      <c r="O788" s="111"/>
      <c r="P788" s="111"/>
      <c r="Q788" s="111"/>
      <c r="R788" s="111"/>
      <c r="S788" s="111"/>
      <c r="T788" s="111"/>
      <c r="U788" s="111"/>
      <c r="V788" s="111"/>
      <c r="W788" s="111"/>
      <c r="X788" s="111"/>
      <c r="Y788" s="111"/>
      <c r="Z788" s="111"/>
      <c r="AA788" s="111"/>
      <c r="AB788" s="111"/>
    </row>
    <row r="789" spans="1:28" ht="15.75" customHeight="1">
      <c r="A789" s="111"/>
      <c r="B789" s="111"/>
      <c r="C789" s="111"/>
      <c r="D789" s="111"/>
      <c r="E789" s="111"/>
      <c r="F789" s="111"/>
      <c r="G789" s="111"/>
      <c r="H789" s="111"/>
      <c r="I789" s="111"/>
      <c r="J789" s="111"/>
      <c r="K789" s="111"/>
      <c r="L789" s="111"/>
      <c r="M789" s="111"/>
      <c r="N789" s="111"/>
      <c r="O789" s="111"/>
      <c r="P789" s="111"/>
      <c r="Q789" s="111"/>
      <c r="R789" s="111"/>
      <c r="S789" s="111"/>
      <c r="T789" s="111"/>
      <c r="U789" s="111"/>
      <c r="V789" s="111"/>
      <c r="W789" s="111"/>
      <c r="X789" s="111"/>
      <c r="Y789" s="111"/>
      <c r="Z789" s="111"/>
      <c r="AA789" s="111"/>
      <c r="AB789" s="111"/>
    </row>
    <row r="790" spans="1:28" ht="15.75" customHeight="1">
      <c r="A790" s="111"/>
      <c r="B790" s="111"/>
      <c r="C790" s="111"/>
      <c r="D790" s="111"/>
      <c r="E790" s="111"/>
      <c r="F790" s="111"/>
      <c r="G790" s="111"/>
      <c r="H790" s="111"/>
      <c r="I790" s="111"/>
      <c r="J790" s="111"/>
      <c r="K790" s="111"/>
      <c r="L790" s="111"/>
      <c r="M790" s="111"/>
      <c r="N790" s="111"/>
      <c r="O790" s="111"/>
      <c r="P790" s="111"/>
      <c r="Q790" s="111"/>
      <c r="R790" s="111"/>
      <c r="S790" s="111"/>
      <c r="T790" s="111"/>
      <c r="U790" s="111"/>
      <c r="V790" s="111"/>
      <c r="W790" s="111"/>
      <c r="X790" s="111"/>
      <c r="Y790" s="111"/>
      <c r="Z790" s="111"/>
      <c r="AA790" s="111"/>
      <c r="AB790" s="111"/>
    </row>
    <row r="791" spans="1:28" ht="15.75" customHeight="1">
      <c r="A791" s="111"/>
      <c r="B791" s="111"/>
      <c r="C791" s="111"/>
      <c r="D791" s="111"/>
      <c r="E791" s="111"/>
      <c r="F791" s="111"/>
      <c r="G791" s="111"/>
      <c r="H791" s="111"/>
      <c r="I791" s="111"/>
      <c r="J791" s="111"/>
      <c r="K791" s="111"/>
      <c r="L791" s="111"/>
      <c r="M791" s="111"/>
      <c r="N791" s="111"/>
      <c r="O791" s="111"/>
      <c r="P791" s="111"/>
      <c r="Q791" s="111"/>
      <c r="R791" s="111"/>
      <c r="S791" s="111"/>
      <c r="T791" s="111"/>
      <c r="U791" s="111"/>
      <c r="V791" s="111"/>
      <c r="W791" s="111"/>
      <c r="X791" s="111"/>
      <c r="Y791" s="111"/>
      <c r="Z791" s="111"/>
      <c r="AA791" s="111"/>
      <c r="AB791" s="111"/>
    </row>
    <row r="792" spans="1:28" ht="15.75" customHeight="1">
      <c r="A792" s="111"/>
      <c r="B792" s="111"/>
      <c r="C792" s="111"/>
      <c r="D792" s="111"/>
      <c r="E792" s="111"/>
      <c r="F792" s="111"/>
      <c r="G792" s="111"/>
      <c r="H792" s="111"/>
      <c r="I792" s="111"/>
      <c r="J792" s="111"/>
      <c r="K792" s="111"/>
      <c r="L792" s="111"/>
      <c r="M792" s="111"/>
      <c r="N792" s="111"/>
      <c r="O792" s="111"/>
      <c r="P792" s="111"/>
      <c r="Q792" s="111"/>
      <c r="R792" s="111"/>
      <c r="S792" s="111"/>
      <c r="T792" s="111"/>
      <c r="U792" s="111"/>
      <c r="V792" s="111"/>
      <c r="W792" s="111"/>
      <c r="X792" s="111"/>
      <c r="Y792" s="111"/>
      <c r="Z792" s="111"/>
      <c r="AA792" s="111"/>
      <c r="AB792" s="111"/>
    </row>
    <row r="793" spans="1:28" ht="15.75" customHeight="1">
      <c r="A793" s="111"/>
      <c r="B793" s="111"/>
      <c r="C793" s="111"/>
      <c r="D793" s="111"/>
      <c r="E793" s="111"/>
      <c r="F793" s="111"/>
      <c r="G793" s="111"/>
      <c r="H793" s="111"/>
      <c r="I793" s="111"/>
      <c r="J793" s="111"/>
      <c r="K793" s="111"/>
      <c r="L793" s="111"/>
      <c r="M793" s="111"/>
      <c r="N793" s="111"/>
      <c r="O793" s="111"/>
      <c r="P793" s="111"/>
      <c r="Q793" s="111"/>
      <c r="R793" s="111"/>
      <c r="S793" s="111"/>
      <c r="T793" s="111"/>
      <c r="U793" s="111"/>
      <c r="V793" s="111"/>
      <c r="W793" s="111"/>
      <c r="X793" s="111"/>
      <c r="Y793" s="111"/>
      <c r="Z793" s="111"/>
      <c r="AA793" s="111"/>
      <c r="AB793" s="111"/>
    </row>
    <row r="794" spans="1:28" ht="15.75" customHeight="1">
      <c r="A794" s="111"/>
      <c r="B794" s="111"/>
      <c r="C794" s="111"/>
      <c r="D794" s="111"/>
      <c r="E794" s="111"/>
      <c r="F794" s="111"/>
      <c r="G794" s="111"/>
      <c r="H794" s="111"/>
      <c r="I794" s="111"/>
      <c r="J794" s="111"/>
      <c r="K794" s="111"/>
      <c r="L794" s="111"/>
      <c r="M794" s="111"/>
      <c r="N794" s="111"/>
      <c r="O794" s="111"/>
      <c r="P794" s="111"/>
      <c r="Q794" s="111"/>
      <c r="R794" s="111"/>
      <c r="S794" s="111"/>
      <c r="T794" s="111"/>
      <c r="U794" s="111"/>
      <c r="V794" s="111"/>
      <c r="W794" s="111"/>
      <c r="X794" s="111"/>
      <c r="Y794" s="111"/>
      <c r="Z794" s="111"/>
      <c r="AA794" s="111"/>
      <c r="AB794" s="111"/>
    </row>
    <row r="795" spans="1:28" ht="15.75" customHeight="1">
      <c r="A795" s="111"/>
      <c r="B795" s="111"/>
      <c r="C795" s="111"/>
      <c r="D795" s="111"/>
      <c r="E795" s="111"/>
      <c r="F795" s="111"/>
      <c r="G795" s="111"/>
      <c r="H795" s="111"/>
      <c r="I795" s="111"/>
      <c r="J795" s="111"/>
      <c r="K795" s="111"/>
      <c r="L795" s="111"/>
      <c r="M795" s="111"/>
      <c r="N795" s="111"/>
      <c r="O795" s="111"/>
      <c r="P795" s="111"/>
      <c r="Q795" s="111"/>
      <c r="R795" s="111"/>
      <c r="S795" s="111"/>
      <c r="T795" s="111"/>
      <c r="U795" s="111"/>
      <c r="V795" s="111"/>
      <c r="W795" s="111"/>
      <c r="X795" s="111"/>
      <c r="Y795" s="111"/>
      <c r="Z795" s="111"/>
      <c r="AA795" s="111"/>
      <c r="AB795" s="111"/>
    </row>
    <row r="796" spans="1:28" ht="15.75" customHeight="1">
      <c r="A796" s="111"/>
      <c r="B796" s="111"/>
      <c r="C796" s="111"/>
      <c r="D796" s="111"/>
      <c r="E796" s="111"/>
      <c r="F796" s="111"/>
      <c r="G796" s="111"/>
      <c r="H796" s="111"/>
      <c r="I796" s="111"/>
      <c r="J796" s="111"/>
      <c r="K796" s="111"/>
      <c r="L796" s="111"/>
      <c r="M796" s="111"/>
      <c r="N796" s="111"/>
      <c r="O796" s="111"/>
      <c r="P796" s="111"/>
      <c r="Q796" s="111"/>
      <c r="R796" s="111"/>
      <c r="S796" s="111"/>
      <c r="T796" s="111"/>
      <c r="U796" s="111"/>
      <c r="V796" s="111"/>
      <c r="W796" s="111"/>
      <c r="X796" s="111"/>
      <c r="Y796" s="111"/>
      <c r="Z796" s="111"/>
      <c r="AA796" s="111"/>
      <c r="AB796" s="111"/>
    </row>
    <row r="797" spans="1:28" ht="15.75" customHeight="1">
      <c r="A797" s="111"/>
      <c r="B797" s="111"/>
      <c r="C797" s="111"/>
      <c r="D797" s="111"/>
      <c r="E797" s="111"/>
      <c r="F797" s="111"/>
      <c r="G797" s="111"/>
      <c r="H797" s="111"/>
      <c r="I797" s="111"/>
      <c r="J797" s="111"/>
      <c r="K797" s="111"/>
      <c r="L797" s="111"/>
      <c r="M797" s="111"/>
      <c r="N797" s="111"/>
      <c r="O797" s="111"/>
      <c r="P797" s="111"/>
      <c r="Q797" s="111"/>
      <c r="R797" s="111"/>
      <c r="S797" s="111"/>
      <c r="T797" s="111"/>
      <c r="U797" s="111"/>
      <c r="V797" s="111"/>
      <c r="W797" s="111"/>
      <c r="X797" s="111"/>
      <c r="Y797" s="111"/>
      <c r="Z797" s="111"/>
      <c r="AA797" s="111"/>
      <c r="AB797" s="111"/>
    </row>
    <row r="798" spans="1:28" ht="15.75" customHeight="1">
      <c r="A798" s="111"/>
      <c r="B798" s="111"/>
      <c r="C798" s="111"/>
      <c r="D798" s="111"/>
      <c r="E798" s="111"/>
      <c r="F798" s="111"/>
      <c r="G798" s="111"/>
      <c r="H798" s="111"/>
      <c r="I798" s="111"/>
      <c r="J798" s="111"/>
      <c r="K798" s="111"/>
      <c r="L798" s="111"/>
      <c r="M798" s="111"/>
      <c r="N798" s="111"/>
      <c r="O798" s="111"/>
      <c r="P798" s="111"/>
      <c r="Q798" s="111"/>
      <c r="R798" s="111"/>
      <c r="S798" s="111"/>
      <c r="T798" s="111"/>
      <c r="U798" s="111"/>
      <c r="V798" s="111"/>
      <c r="W798" s="111"/>
      <c r="X798" s="111"/>
      <c r="Y798" s="111"/>
      <c r="Z798" s="111"/>
      <c r="AA798" s="111"/>
      <c r="AB798" s="111"/>
    </row>
    <row r="799" spans="1:28" ht="15.75" customHeight="1">
      <c r="A799" s="111"/>
      <c r="B799" s="111"/>
      <c r="C799" s="111"/>
      <c r="D799" s="111"/>
      <c r="E799" s="111"/>
      <c r="F799" s="111"/>
      <c r="G799" s="111"/>
      <c r="H799" s="111"/>
      <c r="I799" s="111"/>
      <c r="J799" s="111"/>
      <c r="K799" s="111"/>
      <c r="L799" s="111"/>
      <c r="M799" s="111"/>
      <c r="N799" s="111"/>
      <c r="O799" s="111"/>
      <c r="P799" s="111"/>
      <c r="Q799" s="111"/>
      <c r="R799" s="111"/>
      <c r="S799" s="111"/>
      <c r="T799" s="111"/>
      <c r="U799" s="111"/>
      <c r="V799" s="111"/>
      <c r="W799" s="111"/>
      <c r="X799" s="111"/>
      <c r="Y799" s="111"/>
      <c r="Z799" s="111"/>
      <c r="AA799" s="111"/>
      <c r="AB799" s="111"/>
    </row>
    <row r="800" spans="1:28" ht="15.75" customHeight="1">
      <c r="A800" s="111"/>
      <c r="B800" s="111"/>
      <c r="C800" s="111"/>
      <c r="D800" s="111"/>
      <c r="E800" s="111"/>
      <c r="F800" s="111"/>
      <c r="G800" s="111"/>
      <c r="H800" s="111"/>
      <c r="I800" s="111"/>
      <c r="J800" s="111"/>
      <c r="K800" s="111"/>
      <c r="L800" s="111"/>
      <c r="M800" s="111"/>
      <c r="N800" s="111"/>
      <c r="O800" s="111"/>
      <c r="P800" s="111"/>
      <c r="Q800" s="111"/>
      <c r="R800" s="111"/>
      <c r="S800" s="111"/>
      <c r="T800" s="111"/>
      <c r="U800" s="111"/>
      <c r="V800" s="111"/>
      <c r="W800" s="111"/>
      <c r="X800" s="111"/>
      <c r="Y800" s="111"/>
      <c r="Z800" s="111"/>
      <c r="AA800" s="111"/>
      <c r="AB800" s="111"/>
    </row>
    <row r="801" spans="1:28" ht="15.75" customHeight="1">
      <c r="A801" s="111"/>
      <c r="B801" s="111"/>
      <c r="C801" s="111"/>
      <c r="D801" s="111"/>
      <c r="E801" s="111"/>
      <c r="F801" s="111"/>
      <c r="G801" s="111"/>
      <c r="H801" s="111"/>
      <c r="I801" s="111"/>
      <c r="J801" s="111"/>
      <c r="K801" s="111"/>
      <c r="L801" s="111"/>
      <c r="M801" s="111"/>
      <c r="N801" s="111"/>
      <c r="O801" s="111"/>
      <c r="P801" s="111"/>
      <c r="Q801" s="111"/>
      <c r="R801" s="111"/>
      <c r="S801" s="111"/>
      <c r="T801" s="111"/>
      <c r="U801" s="111"/>
      <c r="V801" s="111"/>
      <c r="W801" s="111"/>
      <c r="X801" s="111"/>
      <c r="Y801" s="111"/>
      <c r="Z801" s="111"/>
      <c r="AA801" s="111"/>
      <c r="AB801" s="111"/>
    </row>
    <row r="802" spans="1:28" ht="15.75" customHeight="1">
      <c r="A802" s="111"/>
      <c r="B802" s="111"/>
      <c r="C802" s="111"/>
      <c r="D802" s="111"/>
      <c r="E802" s="111"/>
      <c r="F802" s="111"/>
      <c r="G802" s="111"/>
      <c r="H802" s="111"/>
      <c r="I802" s="111"/>
      <c r="J802" s="111"/>
      <c r="K802" s="111"/>
      <c r="L802" s="111"/>
      <c r="M802" s="111"/>
      <c r="N802" s="111"/>
      <c r="O802" s="111"/>
      <c r="P802" s="111"/>
      <c r="Q802" s="111"/>
      <c r="R802" s="111"/>
      <c r="S802" s="111"/>
      <c r="T802" s="111"/>
      <c r="U802" s="111"/>
      <c r="V802" s="111"/>
      <c r="W802" s="111"/>
      <c r="X802" s="111"/>
      <c r="Y802" s="111"/>
      <c r="Z802" s="111"/>
      <c r="AA802" s="111"/>
      <c r="AB802" s="111"/>
    </row>
    <row r="803" spans="1:28" ht="15.75" customHeight="1">
      <c r="A803" s="111"/>
      <c r="B803" s="111"/>
      <c r="C803" s="111"/>
      <c r="D803" s="111"/>
      <c r="E803" s="111"/>
      <c r="F803" s="111"/>
      <c r="G803" s="111"/>
      <c r="H803" s="111"/>
      <c r="I803" s="111"/>
      <c r="J803" s="111"/>
      <c r="K803" s="111"/>
      <c r="L803" s="111"/>
      <c r="M803" s="111"/>
      <c r="N803" s="111"/>
      <c r="O803" s="111"/>
      <c r="P803" s="111"/>
      <c r="Q803" s="111"/>
      <c r="R803" s="111"/>
      <c r="S803" s="111"/>
      <c r="T803" s="111"/>
      <c r="U803" s="111"/>
      <c r="V803" s="111"/>
      <c r="W803" s="111"/>
      <c r="X803" s="111"/>
      <c r="Y803" s="111"/>
      <c r="Z803" s="111"/>
      <c r="AA803" s="111"/>
      <c r="AB803" s="111"/>
    </row>
    <row r="804" spans="1:28" ht="15.75" customHeight="1">
      <c r="A804" s="111"/>
      <c r="B804" s="111"/>
      <c r="C804" s="111"/>
      <c r="D804" s="111"/>
      <c r="E804" s="111"/>
      <c r="F804" s="111"/>
      <c r="G804" s="111"/>
      <c r="H804" s="111"/>
      <c r="I804" s="111"/>
      <c r="J804" s="111"/>
      <c r="K804" s="111"/>
      <c r="L804" s="111"/>
      <c r="M804" s="111"/>
      <c r="N804" s="111"/>
      <c r="O804" s="111"/>
      <c r="P804" s="111"/>
      <c r="Q804" s="111"/>
      <c r="R804" s="111"/>
      <c r="S804" s="111"/>
      <c r="T804" s="111"/>
      <c r="U804" s="111"/>
      <c r="V804" s="111"/>
      <c r="W804" s="111"/>
      <c r="X804" s="111"/>
      <c r="Y804" s="111"/>
      <c r="Z804" s="111"/>
      <c r="AA804" s="111"/>
      <c r="AB804" s="111"/>
    </row>
    <row r="805" spans="1:28" ht="15.75" customHeight="1">
      <c r="A805" s="111"/>
      <c r="B805" s="111"/>
      <c r="C805" s="111"/>
      <c r="D805" s="111"/>
      <c r="E805" s="111"/>
      <c r="F805" s="111"/>
      <c r="G805" s="111"/>
      <c r="H805" s="111"/>
      <c r="I805" s="111"/>
      <c r="J805" s="111"/>
      <c r="K805" s="111"/>
      <c r="L805" s="111"/>
      <c r="M805" s="111"/>
      <c r="N805" s="111"/>
      <c r="O805" s="111"/>
      <c r="P805" s="111"/>
      <c r="Q805" s="111"/>
      <c r="R805" s="111"/>
      <c r="S805" s="111"/>
      <c r="T805" s="111"/>
      <c r="U805" s="111"/>
      <c r="V805" s="111"/>
      <c r="W805" s="111"/>
      <c r="X805" s="111"/>
      <c r="Y805" s="111"/>
      <c r="Z805" s="111"/>
      <c r="AA805" s="111"/>
      <c r="AB805" s="111"/>
    </row>
    <row r="806" spans="1:28" ht="15.75" customHeight="1">
      <c r="A806" s="111"/>
      <c r="B806" s="111"/>
      <c r="C806" s="111"/>
      <c r="D806" s="111"/>
      <c r="E806" s="111"/>
      <c r="F806" s="111"/>
      <c r="G806" s="111"/>
      <c r="H806" s="111"/>
      <c r="I806" s="111"/>
      <c r="J806" s="111"/>
      <c r="K806" s="111"/>
      <c r="L806" s="111"/>
      <c r="M806" s="111"/>
      <c r="N806" s="111"/>
      <c r="O806" s="111"/>
      <c r="P806" s="111"/>
      <c r="Q806" s="111"/>
      <c r="R806" s="111"/>
      <c r="S806" s="111"/>
      <c r="T806" s="111"/>
      <c r="U806" s="111"/>
      <c r="V806" s="111"/>
      <c r="W806" s="111"/>
      <c r="X806" s="111"/>
      <c r="Y806" s="111"/>
      <c r="Z806" s="111"/>
      <c r="AA806" s="111"/>
      <c r="AB806" s="111"/>
    </row>
    <row r="807" spans="1:28" ht="15.75" customHeight="1">
      <c r="A807" s="111"/>
      <c r="B807" s="111"/>
      <c r="C807" s="111"/>
      <c r="D807" s="111"/>
      <c r="E807" s="111"/>
      <c r="F807" s="111"/>
      <c r="G807" s="111"/>
      <c r="H807" s="111"/>
      <c r="I807" s="111"/>
      <c r="J807" s="111"/>
      <c r="K807" s="111"/>
      <c r="L807" s="111"/>
      <c r="M807" s="111"/>
      <c r="N807" s="111"/>
      <c r="O807" s="111"/>
      <c r="P807" s="111"/>
      <c r="Q807" s="111"/>
      <c r="R807" s="111"/>
      <c r="S807" s="111"/>
      <c r="T807" s="111"/>
      <c r="U807" s="111"/>
      <c r="V807" s="111"/>
      <c r="W807" s="111"/>
      <c r="X807" s="111"/>
      <c r="Y807" s="111"/>
      <c r="Z807" s="111"/>
      <c r="AA807" s="111"/>
      <c r="AB807" s="111"/>
    </row>
    <row r="808" spans="1:28" ht="15.75" customHeight="1">
      <c r="A808" s="111"/>
      <c r="B808" s="111"/>
      <c r="C808" s="111"/>
      <c r="D808" s="111"/>
      <c r="E808" s="111"/>
      <c r="F808" s="111"/>
      <c r="G808" s="111"/>
      <c r="H808" s="111"/>
      <c r="I808" s="111"/>
      <c r="J808" s="111"/>
      <c r="K808" s="111"/>
      <c r="L808" s="111"/>
      <c r="M808" s="111"/>
      <c r="N808" s="111"/>
      <c r="O808" s="111"/>
      <c r="P808" s="111"/>
      <c r="Q808" s="111"/>
      <c r="R808" s="111"/>
      <c r="S808" s="111"/>
      <c r="T808" s="111"/>
      <c r="U808" s="111"/>
      <c r="V808" s="111"/>
      <c r="W808" s="111"/>
      <c r="X808" s="111"/>
      <c r="Y808" s="111"/>
      <c r="Z808" s="111"/>
      <c r="AA808" s="111"/>
      <c r="AB808" s="111"/>
    </row>
    <row r="809" spans="1:28" ht="15.75" customHeight="1">
      <c r="A809" s="111"/>
      <c r="B809" s="111"/>
      <c r="C809" s="111"/>
      <c r="D809" s="111"/>
      <c r="E809" s="111"/>
      <c r="F809" s="111"/>
      <c r="G809" s="111"/>
      <c r="H809" s="111"/>
      <c r="I809" s="111"/>
      <c r="J809" s="111"/>
      <c r="K809" s="111"/>
      <c r="L809" s="111"/>
      <c r="M809" s="111"/>
      <c r="N809" s="111"/>
      <c r="O809" s="111"/>
      <c r="P809" s="111"/>
      <c r="Q809" s="111"/>
      <c r="R809" s="111"/>
      <c r="S809" s="111"/>
      <c r="T809" s="111"/>
      <c r="U809" s="111"/>
      <c r="V809" s="111"/>
      <c r="W809" s="111"/>
      <c r="X809" s="111"/>
      <c r="Y809" s="111"/>
      <c r="Z809" s="111"/>
      <c r="AA809" s="111"/>
      <c r="AB809" s="111"/>
    </row>
    <row r="810" spans="1:28" ht="15.75" customHeight="1">
      <c r="A810" s="111"/>
      <c r="B810" s="111"/>
      <c r="C810" s="111"/>
      <c r="D810" s="111"/>
      <c r="E810" s="111"/>
      <c r="F810" s="111"/>
      <c r="G810" s="111"/>
      <c r="H810" s="111"/>
      <c r="I810" s="111"/>
      <c r="J810" s="111"/>
      <c r="K810" s="111"/>
      <c r="L810" s="111"/>
      <c r="M810" s="111"/>
      <c r="N810" s="111"/>
      <c r="O810" s="111"/>
      <c r="P810" s="111"/>
      <c r="Q810" s="111"/>
      <c r="R810" s="111"/>
      <c r="S810" s="111"/>
      <c r="T810" s="111"/>
      <c r="U810" s="111"/>
      <c r="V810" s="111"/>
      <c r="W810" s="111"/>
      <c r="X810" s="111"/>
      <c r="Y810" s="111"/>
      <c r="Z810" s="111"/>
      <c r="AA810" s="111"/>
      <c r="AB810" s="111"/>
    </row>
    <row r="811" spans="1:28" ht="15.75" customHeight="1">
      <c r="A811" s="111"/>
      <c r="B811" s="111"/>
      <c r="C811" s="111"/>
      <c r="D811" s="111"/>
      <c r="E811" s="111"/>
      <c r="F811" s="111"/>
      <c r="G811" s="111"/>
      <c r="H811" s="111"/>
      <c r="I811" s="111"/>
      <c r="J811" s="111"/>
      <c r="K811" s="111"/>
      <c r="L811" s="111"/>
      <c r="M811" s="111"/>
      <c r="N811" s="111"/>
      <c r="O811" s="111"/>
      <c r="P811" s="111"/>
      <c r="Q811" s="111"/>
      <c r="R811" s="111"/>
      <c r="S811" s="111"/>
      <c r="T811" s="111"/>
      <c r="U811" s="111"/>
      <c r="V811" s="111"/>
      <c r="W811" s="111"/>
      <c r="X811" s="111"/>
      <c r="Y811" s="111"/>
      <c r="Z811" s="111"/>
      <c r="AA811" s="111"/>
      <c r="AB811" s="111"/>
    </row>
    <row r="812" spans="1:28" ht="15.75" customHeight="1">
      <c r="A812" s="111"/>
      <c r="B812" s="111"/>
      <c r="C812" s="111"/>
      <c r="D812" s="111"/>
      <c r="E812" s="111"/>
      <c r="F812" s="111"/>
      <c r="G812" s="111"/>
      <c r="H812" s="111"/>
      <c r="I812" s="111"/>
      <c r="J812" s="111"/>
      <c r="K812" s="111"/>
      <c r="L812" s="111"/>
      <c r="M812" s="111"/>
      <c r="N812" s="111"/>
      <c r="O812" s="111"/>
      <c r="P812" s="111"/>
      <c r="Q812" s="111"/>
      <c r="R812" s="111"/>
      <c r="S812" s="111"/>
      <c r="T812" s="111"/>
      <c r="U812" s="111"/>
      <c r="V812" s="111"/>
      <c r="W812" s="111"/>
      <c r="X812" s="111"/>
      <c r="Y812" s="111"/>
      <c r="Z812" s="111"/>
      <c r="AA812" s="111"/>
      <c r="AB812" s="111"/>
    </row>
    <row r="813" spans="1:28" ht="15.75" customHeight="1">
      <c r="A813" s="111"/>
      <c r="B813" s="111"/>
      <c r="C813" s="111"/>
      <c r="D813" s="111"/>
      <c r="E813" s="111"/>
      <c r="F813" s="111"/>
      <c r="G813" s="111"/>
      <c r="H813" s="111"/>
      <c r="I813" s="111"/>
      <c r="J813" s="111"/>
      <c r="K813" s="111"/>
      <c r="L813" s="111"/>
      <c r="M813" s="111"/>
      <c r="N813" s="111"/>
      <c r="O813" s="111"/>
      <c r="P813" s="111"/>
      <c r="Q813" s="111"/>
      <c r="R813" s="111"/>
      <c r="S813" s="111"/>
      <c r="T813" s="111"/>
      <c r="U813" s="111"/>
      <c r="V813" s="111"/>
      <c r="W813" s="111"/>
      <c r="X813" s="111"/>
      <c r="Y813" s="111"/>
      <c r="Z813" s="111"/>
      <c r="AA813" s="111"/>
      <c r="AB813" s="111"/>
    </row>
    <row r="814" spans="1:28" ht="15.75" customHeight="1">
      <c r="A814" s="111"/>
      <c r="B814" s="111"/>
      <c r="C814" s="111"/>
      <c r="D814" s="111"/>
      <c r="E814" s="111"/>
      <c r="F814" s="111"/>
      <c r="G814" s="111"/>
      <c r="H814" s="111"/>
      <c r="I814" s="111"/>
      <c r="J814" s="111"/>
      <c r="K814" s="111"/>
      <c r="L814" s="111"/>
      <c r="M814" s="111"/>
      <c r="N814" s="111"/>
      <c r="O814" s="111"/>
      <c r="P814" s="111"/>
      <c r="Q814" s="111"/>
      <c r="R814" s="111"/>
      <c r="S814" s="111"/>
      <c r="T814" s="111"/>
      <c r="U814" s="111"/>
      <c r="V814" s="111"/>
      <c r="W814" s="111"/>
      <c r="X814" s="111"/>
      <c r="Y814" s="111"/>
      <c r="Z814" s="111"/>
      <c r="AA814" s="111"/>
      <c r="AB814" s="111"/>
    </row>
    <row r="815" spans="1:28" ht="15.75" customHeight="1">
      <c r="A815" s="111"/>
      <c r="B815" s="111"/>
      <c r="C815" s="111"/>
      <c r="D815" s="111"/>
      <c r="E815" s="111"/>
      <c r="F815" s="111"/>
      <c r="G815" s="111"/>
      <c r="H815" s="111"/>
      <c r="I815" s="111"/>
      <c r="J815" s="111"/>
      <c r="K815" s="111"/>
      <c r="L815" s="111"/>
      <c r="M815" s="111"/>
      <c r="N815" s="111"/>
      <c r="O815" s="111"/>
      <c r="P815" s="111"/>
      <c r="Q815" s="111"/>
      <c r="R815" s="111"/>
      <c r="S815" s="111"/>
      <c r="T815" s="111"/>
      <c r="U815" s="111"/>
      <c r="V815" s="111"/>
      <c r="W815" s="111"/>
      <c r="X815" s="111"/>
      <c r="Y815" s="111"/>
      <c r="Z815" s="111"/>
      <c r="AA815" s="111"/>
      <c r="AB815" s="111"/>
    </row>
    <row r="816" spans="1:28" ht="15.75" customHeight="1">
      <c r="A816" s="111"/>
      <c r="B816" s="111"/>
      <c r="C816" s="111"/>
      <c r="D816" s="111"/>
      <c r="E816" s="111"/>
      <c r="F816" s="111"/>
      <c r="G816" s="111"/>
      <c r="H816" s="111"/>
      <c r="I816" s="111"/>
      <c r="J816" s="111"/>
      <c r="K816" s="111"/>
      <c r="L816" s="111"/>
      <c r="M816" s="111"/>
      <c r="N816" s="111"/>
      <c r="O816" s="111"/>
      <c r="P816" s="111"/>
      <c r="Q816" s="111"/>
      <c r="R816" s="111"/>
      <c r="S816" s="111"/>
      <c r="T816" s="111"/>
      <c r="U816" s="111"/>
      <c r="V816" s="111"/>
      <c r="W816" s="111"/>
      <c r="X816" s="111"/>
      <c r="Y816" s="111"/>
      <c r="Z816" s="111"/>
      <c r="AA816" s="111"/>
      <c r="AB816" s="111"/>
    </row>
    <row r="817" spans="1:28" ht="15.75" customHeight="1">
      <c r="A817" s="111"/>
      <c r="B817" s="111"/>
      <c r="C817" s="111"/>
      <c r="D817" s="111"/>
      <c r="E817" s="111"/>
      <c r="F817" s="111"/>
      <c r="G817" s="111"/>
      <c r="H817" s="111"/>
      <c r="I817" s="111"/>
      <c r="J817" s="111"/>
      <c r="K817" s="111"/>
      <c r="L817" s="111"/>
      <c r="M817" s="111"/>
      <c r="N817" s="111"/>
      <c r="O817" s="111"/>
      <c r="P817" s="111"/>
      <c r="Q817" s="111"/>
      <c r="R817" s="111"/>
      <c r="S817" s="111"/>
      <c r="T817" s="111"/>
      <c r="U817" s="111"/>
      <c r="V817" s="111"/>
      <c r="W817" s="111"/>
      <c r="X817" s="111"/>
      <c r="Y817" s="111"/>
      <c r="Z817" s="111"/>
      <c r="AA817" s="111"/>
      <c r="AB817" s="111"/>
    </row>
    <row r="818" spans="1:28" ht="15.75" customHeight="1">
      <c r="A818" s="111"/>
      <c r="B818" s="111"/>
      <c r="C818" s="111"/>
      <c r="D818" s="111"/>
      <c r="E818" s="111"/>
      <c r="F818" s="111"/>
      <c r="G818" s="111"/>
      <c r="H818" s="111"/>
      <c r="I818" s="111"/>
      <c r="J818" s="111"/>
      <c r="K818" s="111"/>
      <c r="L818" s="111"/>
      <c r="M818" s="111"/>
      <c r="N818" s="111"/>
      <c r="O818" s="111"/>
      <c r="P818" s="111"/>
      <c r="Q818" s="111"/>
      <c r="R818" s="111"/>
      <c r="S818" s="111"/>
      <c r="T818" s="111"/>
      <c r="U818" s="111"/>
      <c r="V818" s="111"/>
      <c r="W818" s="111"/>
      <c r="X818" s="111"/>
      <c r="Y818" s="111"/>
      <c r="Z818" s="111"/>
      <c r="AA818" s="111"/>
      <c r="AB818" s="111"/>
    </row>
    <row r="819" spans="1:28" ht="15.75" customHeight="1">
      <c r="A819" s="111"/>
      <c r="B819" s="111"/>
      <c r="C819" s="111"/>
      <c r="D819" s="111"/>
      <c r="E819" s="111"/>
      <c r="F819" s="111"/>
      <c r="G819" s="111"/>
      <c r="H819" s="111"/>
      <c r="I819" s="111"/>
      <c r="J819" s="111"/>
      <c r="K819" s="111"/>
      <c r="L819" s="111"/>
      <c r="M819" s="111"/>
      <c r="N819" s="111"/>
      <c r="O819" s="111"/>
      <c r="P819" s="111"/>
      <c r="Q819" s="111"/>
      <c r="R819" s="111"/>
      <c r="S819" s="111"/>
      <c r="T819" s="111"/>
      <c r="U819" s="111"/>
      <c r="V819" s="111"/>
      <c r="W819" s="111"/>
      <c r="X819" s="111"/>
      <c r="Y819" s="111"/>
      <c r="Z819" s="111"/>
      <c r="AA819" s="111"/>
      <c r="AB819" s="111"/>
    </row>
    <row r="820" spans="1:28" ht="15.75" customHeight="1">
      <c r="A820" s="111"/>
      <c r="B820" s="111"/>
      <c r="C820" s="111"/>
      <c r="D820" s="111"/>
      <c r="E820" s="111"/>
      <c r="F820" s="111"/>
      <c r="G820" s="111"/>
      <c r="H820" s="111"/>
      <c r="I820" s="111"/>
      <c r="J820" s="111"/>
      <c r="K820" s="111"/>
      <c r="L820" s="111"/>
      <c r="M820" s="111"/>
      <c r="N820" s="111"/>
      <c r="O820" s="111"/>
      <c r="P820" s="111"/>
      <c r="Q820" s="111"/>
      <c r="R820" s="111"/>
      <c r="S820" s="111"/>
      <c r="T820" s="111"/>
      <c r="U820" s="111"/>
      <c r="V820" s="111"/>
      <c r="W820" s="111"/>
      <c r="X820" s="111"/>
      <c r="Y820" s="111"/>
      <c r="Z820" s="111"/>
      <c r="AA820" s="111"/>
      <c r="AB820" s="111"/>
    </row>
    <row r="821" spans="1:28" ht="15.75" customHeight="1">
      <c r="A821" s="111"/>
      <c r="B821" s="111"/>
      <c r="C821" s="111"/>
      <c r="D821" s="111"/>
      <c r="E821" s="111"/>
      <c r="F821" s="111"/>
      <c r="G821" s="111"/>
      <c r="H821" s="111"/>
      <c r="I821" s="111"/>
      <c r="J821" s="111"/>
      <c r="K821" s="111"/>
      <c r="L821" s="111"/>
      <c r="M821" s="111"/>
      <c r="N821" s="111"/>
      <c r="O821" s="111"/>
      <c r="P821" s="111"/>
      <c r="Q821" s="111"/>
      <c r="R821" s="111"/>
      <c r="S821" s="111"/>
      <c r="T821" s="111"/>
      <c r="U821" s="111"/>
      <c r="V821" s="111"/>
      <c r="W821" s="111"/>
      <c r="X821" s="111"/>
      <c r="Y821" s="111"/>
      <c r="Z821" s="111"/>
      <c r="AA821" s="111"/>
      <c r="AB821" s="111"/>
    </row>
    <row r="822" spans="1:28" ht="15.75" customHeight="1">
      <c r="A822" s="111"/>
      <c r="B822" s="111"/>
      <c r="C822" s="111"/>
      <c r="D822" s="111"/>
      <c r="E822" s="111"/>
      <c r="F822" s="111"/>
      <c r="G822" s="111"/>
      <c r="H822" s="111"/>
      <c r="I822" s="111"/>
      <c r="J822" s="111"/>
      <c r="K822" s="111"/>
      <c r="L822" s="111"/>
      <c r="M822" s="111"/>
      <c r="N822" s="111"/>
      <c r="O822" s="111"/>
      <c r="P822" s="111"/>
      <c r="Q822" s="111"/>
      <c r="R822" s="111"/>
      <c r="S822" s="111"/>
      <c r="T822" s="111"/>
      <c r="U822" s="111"/>
      <c r="V822" s="111"/>
      <c r="W822" s="111"/>
      <c r="X822" s="111"/>
      <c r="Y822" s="111"/>
      <c r="Z822" s="111"/>
      <c r="AA822" s="111"/>
      <c r="AB822" s="111"/>
    </row>
    <row r="823" spans="1:28" ht="15.75" customHeight="1">
      <c r="A823" s="111"/>
      <c r="B823" s="111"/>
      <c r="C823" s="111"/>
      <c r="D823" s="111"/>
      <c r="E823" s="111"/>
      <c r="F823" s="111"/>
      <c r="G823" s="111"/>
      <c r="H823" s="111"/>
      <c r="I823" s="111"/>
      <c r="J823" s="111"/>
      <c r="K823" s="111"/>
      <c r="L823" s="111"/>
      <c r="M823" s="111"/>
      <c r="N823" s="111"/>
      <c r="O823" s="111"/>
      <c r="P823" s="111"/>
      <c r="Q823" s="111"/>
      <c r="R823" s="111"/>
      <c r="S823" s="111"/>
      <c r="T823" s="111"/>
      <c r="U823" s="111"/>
      <c r="V823" s="111"/>
      <c r="W823" s="111"/>
      <c r="X823" s="111"/>
      <c r="Y823" s="111"/>
      <c r="Z823" s="111"/>
      <c r="AA823" s="111"/>
      <c r="AB823" s="111"/>
    </row>
    <row r="824" spans="1:28" ht="15.75" customHeight="1">
      <c r="A824" s="111"/>
      <c r="B824" s="111"/>
      <c r="C824" s="111"/>
      <c r="D824" s="111"/>
      <c r="E824" s="111"/>
      <c r="F824" s="111"/>
      <c r="G824" s="111"/>
      <c r="H824" s="111"/>
      <c r="I824" s="111"/>
      <c r="J824" s="111"/>
      <c r="K824" s="111"/>
      <c r="L824" s="111"/>
      <c r="M824" s="111"/>
      <c r="N824" s="111"/>
      <c r="O824" s="111"/>
      <c r="P824" s="111"/>
      <c r="Q824" s="111"/>
      <c r="R824" s="111"/>
      <c r="S824" s="111"/>
      <c r="T824" s="111"/>
      <c r="U824" s="111"/>
      <c r="V824" s="111"/>
      <c r="W824" s="111"/>
      <c r="X824" s="111"/>
      <c r="Y824" s="111"/>
      <c r="Z824" s="111"/>
      <c r="AA824" s="111"/>
      <c r="AB824" s="111"/>
    </row>
    <row r="825" spans="1:28" ht="15.75" customHeight="1">
      <c r="A825" s="111"/>
      <c r="B825" s="111"/>
      <c r="C825" s="111"/>
      <c r="D825" s="111"/>
      <c r="E825" s="111"/>
      <c r="F825" s="111"/>
      <c r="G825" s="111"/>
      <c r="H825" s="111"/>
      <c r="I825" s="111"/>
      <c r="J825" s="111"/>
      <c r="K825" s="111"/>
      <c r="L825" s="111"/>
      <c r="M825" s="111"/>
      <c r="N825" s="111"/>
      <c r="O825" s="111"/>
      <c r="P825" s="111"/>
      <c r="Q825" s="111"/>
      <c r="R825" s="111"/>
      <c r="S825" s="111"/>
      <c r="T825" s="111"/>
      <c r="U825" s="111"/>
      <c r="V825" s="111"/>
      <c r="W825" s="111"/>
      <c r="X825" s="111"/>
      <c r="Y825" s="111"/>
      <c r="Z825" s="111"/>
      <c r="AA825" s="111"/>
      <c r="AB825" s="111"/>
    </row>
    <row r="826" spans="1:28" ht="15.75" customHeight="1">
      <c r="A826" s="111"/>
      <c r="B826" s="111"/>
      <c r="C826" s="111"/>
      <c r="D826" s="111"/>
      <c r="E826" s="111"/>
      <c r="F826" s="111"/>
      <c r="G826" s="111"/>
      <c r="H826" s="111"/>
      <c r="I826" s="111"/>
      <c r="J826" s="111"/>
      <c r="K826" s="111"/>
      <c r="L826" s="111"/>
      <c r="M826" s="111"/>
      <c r="N826" s="111"/>
      <c r="O826" s="111"/>
      <c r="P826" s="111"/>
      <c r="Q826" s="111"/>
      <c r="R826" s="111"/>
      <c r="S826" s="111"/>
      <c r="T826" s="111"/>
      <c r="U826" s="111"/>
      <c r="V826" s="111"/>
      <c r="W826" s="111"/>
      <c r="X826" s="111"/>
      <c r="Y826" s="111"/>
      <c r="Z826" s="111"/>
      <c r="AA826" s="111"/>
      <c r="AB826" s="111"/>
    </row>
    <row r="827" spans="1:28" ht="15.75" customHeight="1">
      <c r="A827" s="111"/>
      <c r="B827" s="111"/>
      <c r="C827" s="111"/>
      <c r="D827" s="111"/>
      <c r="E827" s="111"/>
      <c r="F827" s="111"/>
      <c r="G827" s="111"/>
      <c r="H827" s="111"/>
      <c r="I827" s="111"/>
      <c r="J827" s="111"/>
      <c r="K827" s="111"/>
      <c r="L827" s="111"/>
      <c r="M827" s="111"/>
      <c r="N827" s="111"/>
      <c r="O827" s="111"/>
      <c r="P827" s="111"/>
      <c r="Q827" s="111"/>
      <c r="R827" s="111"/>
      <c r="S827" s="111"/>
      <c r="T827" s="111"/>
      <c r="U827" s="111"/>
      <c r="V827" s="111"/>
      <c r="W827" s="111"/>
      <c r="X827" s="111"/>
      <c r="Y827" s="111"/>
      <c r="Z827" s="111"/>
      <c r="AA827" s="111"/>
      <c r="AB827" s="111"/>
    </row>
    <row r="828" spans="1:28" ht="15.75" customHeight="1">
      <c r="A828" s="111"/>
      <c r="B828" s="111"/>
      <c r="C828" s="111"/>
      <c r="D828" s="111"/>
      <c r="E828" s="111"/>
      <c r="F828" s="111"/>
      <c r="G828" s="111"/>
      <c r="H828" s="111"/>
      <c r="I828" s="111"/>
      <c r="J828" s="111"/>
      <c r="K828" s="111"/>
      <c r="L828" s="111"/>
      <c r="M828" s="111"/>
      <c r="N828" s="111"/>
      <c r="O828" s="111"/>
      <c r="P828" s="111"/>
      <c r="Q828" s="111"/>
      <c r="R828" s="111"/>
      <c r="S828" s="111"/>
      <c r="T828" s="111"/>
      <c r="U828" s="111"/>
      <c r="V828" s="111"/>
      <c r="W828" s="111"/>
      <c r="X828" s="111"/>
      <c r="Y828" s="111"/>
      <c r="Z828" s="111"/>
      <c r="AA828" s="111"/>
      <c r="AB828" s="111"/>
    </row>
    <row r="829" spans="1:28" ht="15.75" customHeight="1">
      <c r="A829" s="111"/>
      <c r="B829" s="111"/>
      <c r="C829" s="111"/>
      <c r="D829" s="111"/>
      <c r="E829" s="111"/>
      <c r="F829" s="111"/>
      <c r="G829" s="111"/>
      <c r="H829" s="111"/>
      <c r="I829" s="111"/>
      <c r="J829" s="111"/>
      <c r="K829" s="111"/>
      <c r="L829" s="111"/>
      <c r="M829" s="111"/>
      <c r="N829" s="111"/>
      <c r="O829" s="111"/>
      <c r="P829" s="111"/>
      <c r="Q829" s="111"/>
      <c r="R829" s="111"/>
      <c r="S829" s="111"/>
      <c r="T829" s="111"/>
      <c r="U829" s="111"/>
      <c r="V829" s="111"/>
      <c r="W829" s="111"/>
      <c r="X829" s="111"/>
      <c r="Y829" s="111"/>
      <c r="Z829" s="111"/>
      <c r="AA829" s="111"/>
      <c r="AB829" s="111"/>
    </row>
    <row r="830" spans="1:28" ht="15.75" customHeight="1">
      <c r="A830" s="111"/>
      <c r="B830" s="111"/>
      <c r="C830" s="111"/>
      <c r="D830" s="111"/>
      <c r="E830" s="111"/>
      <c r="F830" s="111"/>
      <c r="G830" s="111"/>
      <c r="H830" s="111"/>
      <c r="I830" s="111"/>
      <c r="J830" s="111"/>
      <c r="K830" s="111"/>
      <c r="L830" s="111"/>
      <c r="M830" s="111"/>
      <c r="N830" s="111"/>
      <c r="O830" s="111"/>
      <c r="P830" s="111"/>
      <c r="Q830" s="111"/>
      <c r="R830" s="111"/>
      <c r="S830" s="111"/>
      <c r="T830" s="111"/>
      <c r="U830" s="111"/>
      <c r="V830" s="111"/>
      <c r="W830" s="111"/>
      <c r="X830" s="111"/>
      <c r="Y830" s="111"/>
      <c r="Z830" s="111"/>
      <c r="AA830" s="111"/>
      <c r="AB830" s="111"/>
    </row>
    <row r="831" spans="1:28" ht="15.75" customHeight="1">
      <c r="A831" s="111"/>
      <c r="B831" s="111"/>
      <c r="C831" s="111"/>
      <c r="D831" s="111"/>
      <c r="E831" s="111"/>
      <c r="F831" s="111"/>
      <c r="G831" s="111"/>
      <c r="H831" s="111"/>
      <c r="I831" s="111"/>
      <c r="J831" s="111"/>
      <c r="K831" s="111"/>
      <c r="L831" s="111"/>
      <c r="M831" s="111"/>
      <c r="N831" s="111"/>
      <c r="O831" s="111"/>
      <c r="P831" s="111"/>
      <c r="Q831" s="111"/>
      <c r="R831" s="111"/>
      <c r="S831" s="111"/>
      <c r="T831" s="111"/>
      <c r="U831" s="111"/>
      <c r="V831" s="111"/>
      <c r="W831" s="111"/>
      <c r="X831" s="111"/>
      <c r="Y831" s="111"/>
      <c r="Z831" s="111"/>
      <c r="AA831" s="111"/>
      <c r="AB831" s="111"/>
    </row>
    <row r="832" spans="1:28" ht="15.75" customHeight="1">
      <c r="A832" s="111"/>
      <c r="B832" s="111"/>
      <c r="C832" s="111"/>
      <c r="D832" s="111"/>
      <c r="E832" s="111"/>
      <c r="F832" s="111"/>
      <c r="G832" s="111"/>
      <c r="H832" s="111"/>
      <c r="I832" s="111"/>
      <c r="J832" s="111"/>
      <c r="K832" s="111"/>
      <c r="L832" s="111"/>
      <c r="M832" s="111"/>
      <c r="N832" s="111"/>
      <c r="O832" s="111"/>
      <c r="P832" s="111"/>
      <c r="Q832" s="111"/>
      <c r="R832" s="111"/>
      <c r="S832" s="111"/>
      <c r="T832" s="111"/>
      <c r="U832" s="111"/>
      <c r="V832" s="111"/>
      <c r="W832" s="111"/>
      <c r="X832" s="111"/>
      <c r="Y832" s="111"/>
      <c r="Z832" s="111"/>
      <c r="AA832" s="111"/>
      <c r="AB832" s="111"/>
    </row>
    <row r="833" spans="1:28" ht="15.75" customHeight="1">
      <c r="A833" s="111"/>
      <c r="B833" s="111"/>
      <c r="C833" s="111"/>
      <c r="D833" s="111"/>
      <c r="E833" s="111"/>
      <c r="F833" s="111"/>
      <c r="G833" s="111"/>
      <c r="H833" s="111"/>
      <c r="I833" s="111"/>
      <c r="J833" s="111"/>
      <c r="K833" s="111"/>
      <c r="L833" s="111"/>
      <c r="M833" s="111"/>
      <c r="N833" s="111"/>
      <c r="O833" s="111"/>
      <c r="P833" s="111"/>
      <c r="Q833" s="111"/>
      <c r="R833" s="111"/>
      <c r="S833" s="111"/>
      <c r="T833" s="111"/>
      <c r="U833" s="111"/>
      <c r="V833" s="111"/>
      <c r="W833" s="111"/>
      <c r="X833" s="111"/>
      <c r="Y833" s="111"/>
      <c r="Z833" s="111"/>
      <c r="AA833" s="111"/>
      <c r="AB833" s="111"/>
    </row>
    <row r="834" spans="1:28" ht="15.75" customHeight="1">
      <c r="A834" s="111"/>
      <c r="B834" s="111"/>
      <c r="C834" s="111"/>
      <c r="D834" s="111"/>
      <c r="E834" s="111"/>
      <c r="F834" s="111"/>
      <c r="G834" s="111"/>
      <c r="H834" s="111"/>
      <c r="I834" s="111"/>
      <c r="J834" s="111"/>
      <c r="K834" s="111"/>
      <c r="L834" s="111"/>
      <c r="M834" s="111"/>
      <c r="N834" s="111"/>
      <c r="O834" s="111"/>
      <c r="P834" s="111"/>
      <c r="Q834" s="111"/>
      <c r="R834" s="111"/>
      <c r="S834" s="111"/>
      <c r="T834" s="111"/>
      <c r="U834" s="111"/>
      <c r="V834" s="111"/>
      <c r="W834" s="111"/>
      <c r="X834" s="111"/>
      <c r="Y834" s="111"/>
      <c r="Z834" s="111"/>
      <c r="AA834" s="111"/>
      <c r="AB834" s="111"/>
    </row>
    <row r="835" spans="1:28" ht="15.75" customHeight="1">
      <c r="A835" s="111"/>
      <c r="B835" s="111"/>
      <c r="C835" s="111"/>
      <c r="D835" s="111"/>
      <c r="E835" s="111"/>
      <c r="F835" s="111"/>
      <c r="G835" s="111"/>
      <c r="H835" s="111"/>
      <c r="I835" s="111"/>
      <c r="J835" s="111"/>
      <c r="K835" s="111"/>
      <c r="L835" s="111"/>
      <c r="M835" s="111"/>
      <c r="N835" s="111"/>
      <c r="O835" s="111"/>
      <c r="P835" s="111"/>
      <c r="Q835" s="111"/>
      <c r="R835" s="111"/>
      <c r="S835" s="111"/>
      <c r="T835" s="111"/>
      <c r="U835" s="111"/>
      <c r="V835" s="111"/>
      <c r="W835" s="111"/>
      <c r="X835" s="111"/>
      <c r="Y835" s="111"/>
      <c r="Z835" s="111"/>
      <c r="AA835" s="111"/>
      <c r="AB835" s="111"/>
    </row>
    <row r="836" spans="1:28" ht="15.75" customHeight="1">
      <c r="A836" s="111"/>
      <c r="B836" s="111"/>
      <c r="C836" s="111"/>
      <c r="D836" s="111"/>
      <c r="E836" s="111"/>
      <c r="F836" s="111"/>
      <c r="G836" s="111"/>
      <c r="H836" s="111"/>
      <c r="I836" s="111"/>
      <c r="J836" s="111"/>
      <c r="K836" s="111"/>
      <c r="L836" s="111"/>
      <c r="M836" s="111"/>
      <c r="N836" s="111"/>
      <c r="O836" s="111"/>
      <c r="P836" s="111"/>
      <c r="Q836" s="111"/>
      <c r="R836" s="111"/>
      <c r="S836" s="111"/>
      <c r="T836" s="111"/>
      <c r="U836" s="111"/>
      <c r="V836" s="111"/>
      <c r="W836" s="111"/>
      <c r="X836" s="111"/>
      <c r="Y836" s="111"/>
      <c r="Z836" s="111"/>
      <c r="AA836" s="111"/>
      <c r="AB836" s="111"/>
    </row>
    <row r="837" spans="1:28" ht="15.75" customHeight="1">
      <c r="A837" s="111"/>
      <c r="B837" s="111"/>
      <c r="C837" s="111"/>
      <c r="D837" s="111"/>
      <c r="E837" s="111"/>
      <c r="F837" s="111"/>
      <c r="G837" s="111"/>
      <c r="H837" s="111"/>
      <c r="I837" s="111"/>
      <c r="J837" s="111"/>
      <c r="K837" s="111"/>
      <c r="L837" s="111"/>
      <c r="M837" s="111"/>
      <c r="N837" s="111"/>
      <c r="O837" s="111"/>
      <c r="P837" s="111"/>
      <c r="Q837" s="111"/>
      <c r="R837" s="111"/>
      <c r="S837" s="111"/>
      <c r="T837" s="111"/>
      <c r="U837" s="111"/>
      <c r="V837" s="111"/>
      <c r="W837" s="111"/>
      <c r="X837" s="111"/>
      <c r="Y837" s="111"/>
      <c r="Z837" s="111"/>
      <c r="AA837" s="111"/>
      <c r="AB837" s="111"/>
    </row>
    <row r="838" spans="1:28" ht="15.75" customHeight="1">
      <c r="A838" s="111"/>
      <c r="B838" s="111"/>
      <c r="C838" s="111"/>
      <c r="D838" s="111"/>
      <c r="E838" s="111"/>
      <c r="F838" s="111"/>
      <c r="G838" s="111"/>
      <c r="H838" s="111"/>
      <c r="I838" s="111"/>
      <c r="J838" s="111"/>
      <c r="K838" s="111"/>
      <c r="L838" s="111"/>
      <c r="M838" s="111"/>
      <c r="N838" s="111"/>
      <c r="O838" s="111"/>
      <c r="P838" s="111"/>
      <c r="Q838" s="111"/>
      <c r="R838" s="111"/>
      <c r="S838" s="111"/>
      <c r="T838" s="111"/>
      <c r="U838" s="111"/>
      <c r="V838" s="111"/>
      <c r="W838" s="111"/>
      <c r="X838" s="111"/>
      <c r="Y838" s="111"/>
      <c r="Z838" s="111"/>
      <c r="AA838" s="111"/>
      <c r="AB838" s="111"/>
    </row>
    <row r="839" spans="1:28" ht="15.75" customHeight="1">
      <c r="A839" s="111"/>
      <c r="B839" s="111"/>
      <c r="C839" s="111"/>
      <c r="D839" s="111"/>
      <c r="E839" s="111"/>
      <c r="F839" s="111"/>
      <c r="G839" s="111"/>
      <c r="H839" s="111"/>
      <c r="I839" s="111"/>
      <c r="J839" s="111"/>
      <c r="K839" s="111"/>
      <c r="L839" s="111"/>
      <c r="M839" s="111"/>
      <c r="N839" s="111"/>
      <c r="O839" s="111"/>
      <c r="P839" s="111"/>
      <c r="Q839" s="111"/>
      <c r="R839" s="111"/>
      <c r="S839" s="111"/>
      <c r="T839" s="111"/>
      <c r="U839" s="111"/>
      <c r="V839" s="111"/>
      <c r="W839" s="111"/>
      <c r="X839" s="111"/>
      <c r="Y839" s="111"/>
      <c r="Z839" s="111"/>
      <c r="AA839" s="111"/>
      <c r="AB839" s="111"/>
    </row>
    <row r="840" spans="1:28" ht="15.75" customHeight="1">
      <c r="A840" s="111"/>
      <c r="B840" s="111"/>
      <c r="C840" s="111"/>
      <c r="D840" s="111"/>
      <c r="E840" s="111"/>
      <c r="F840" s="111"/>
      <c r="G840" s="111"/>
      <c r="H840" s="111"/>
      <c r="I840" s="111"/>
      <c r="J840" s="111"/>
      <c r="K840" s="111"/>
      <c r="L840" s="111"/>
      <c r="M840" s="111"/>
      <c r="N840" s="111"/>
      <c r="O840" s="111"/>
      <c r="P840" s="111"/>
      <c r="Q840" s="111"/>
      <c r="R840" s="111"/>
      <c r="S840" s="111"/>
      <c r="T840" s="111"/>
      <c r="U840" s="111"/>
      <c r="V840" s="111"/>
      <c r="W840" s="111"/>
      <c r="X840" s="111"/>
      <c r="Y840" s="111"/>
      <c r="Z840" s="111"/>
      <c r="AA840" s="111"/>
      <c r="AB840" s="111"/>
    </row>
    <row r="841" spans="1:28" ht="15.75" customHeight="1">
      <c r="A841" s="111"/>
      <c r="B841" s="111"/>
      <c r="C841" s="111"/>
      <c r="D841" s="111"/>
      <c r="E841" s="111"/>
      <c r="F841" s="111"/>
      <c r="G841" s="111"/>
      <c r="H841" s="111"/>
      <c r="I841" s="111"/>
      <c r="J841" s="111"/>
      <c r="K841" s="111"/>
      <c r="L841" s="111"/>
      <c r="M841" s="111"/>
      <c r="N841" s="111"/>
      <c r="O841" s="111"/>
      <c r="P841" s="111"/>
      <c r="Q841" s="111"/>
      <c r="R841" s="111"/>
      <c r="S841" s="111"/>
      <c r="T841" s="111"/>
      <c r="U841" s="111"/>
      <c r="V841" s="111"/>
      <c r="W841" s="111"/>
      <c r="X841" s="111"/>
      <c r="Y841" s="111"/>
      <c r="Z841" s="111"/>
      <c r="AA841" s="111"/>
      <c r="AB841" s="111"/>
    </row>
    <row r="842" spans="1:28" ht="15.75" customHeight="1">
      <c r="A842" s="111"/>
      <c r="B842" s="111"/>
      <c r="C842" s="111"/>
      <c r="D842" s="111"/>
      <c r="E842" s="111"/>
      <c r="F842" s="111"/>
      <c r="G842" s="111"/>
      <c r="H842" s="111"/>
      <c r="I842" s="111"/>
      <c r="J842" s="111"/>
      <c r="K842" s="111"/>
      <c r="L842" s="111"/>
      <c r="M842" s="111"/>
      <c r="N842" s="111"/>
      <c r="O842" s="111"/>
      <c r="P842" s="111"/>
      <c r="Q842" s="111"/>
      <c r="R842" s="111"/>
      <c r="S842" s="111"/>
      <c r="T842" s="111"/>
      <c r="U842" s="111"/>
      <c r="V842" s="111"/>
      <c r="W842" s="111"/>
      <c r="X842" s="111"/>
      <c r="Y842" s="111"/>
      <c r="Z842" s="111"/>
      <c r="AA842" s="111"/>
      <c r="AB842" s="111"/>
    </row>
    <row r="843" spans="1:28" ht="15.75" customHeight="1">
      <c r="A843" s="111"/>
      <c r="B843" s="111"/>
      <c r="C843" s="111"/>
      <c r="D843" s="111"/>
      <c r="E843" s="111"/>
      <c r="F843" s="111"/>
      <c r="G843" s="111"/>
      <c r="H843" s="111"/>
      <c r="I843" s="111"/>
      <c r="J843" s="111"/>
      <c r="K843" s="111"/>
      <c r="L843" s="111"/>
      <c r="M843" s="111"/>
      <c r="N843" s="111"/>
      <c r="O843" s="111"/>
      <c r="P843" s="111"/>
      <c r="Q843" s="111"/>
      <c r="R843" s="111"/>
      <c r="S843" s="111"/>
      <c r="T843" s="111"/>
      <c r="U843" s="111"/>
      <c r="V843" s="111"/>
      <c r="W843" s="111"/>
      <c r="X843" s="111"/>
      <c r="Y843" s="111"/>
      <c r="Z843" s="111"/>
      <c r="AA843" s="111"/>
      <c r="AB843" s="111"/>
    </row>
    <row r="844" spans="1:28" ht="15.75" customHeight="1">
      <c r="A844" s="111"/>
      <c r="B844" s="111"/>
      <c r="C844" s="111"/>
      <c r="D844" s="111"/>
      <c r="E844" s="111"/>
      <c r="F844" s="111"/>
      <c r="G844" s="111"/>
      <c r="H844" s="111"/>
      <c r="I844" s="111"/>
      <c r="J844" s="111"/>
      <c r="K844" s="111"/>
      <c r="L844" s="111"/>
      <c r="M844" s="111"/>
      <c r="N844" s="111"/>
      <c r="O844" s="111"/>
      <c r="P844" s="111"/>
      <c r="Q844" s="111"/>
      <c r="R844" s="111"/>
      <c r="S844" s="111"/>
      <c r="T844" s="111"/>
      <c r="U844" s="111"/>
      <c r="V844" s="111"/>
      <c r="W844" s="111"/>
      <c r="X844" s="111"/>
      <c r="Y844" s="111"/>
      <c r="Z844" s="111"/>
      <c r="AA844" s="111"/>
      <c r="AB844" s="111"/>
    </row>
    <row r="845" spans="1:28" ht="15.75" customHeight="1">
      <c r="A845" s="111"/>
      <c r="B845" s="111"/>
      <c r="C845" s="111"/>
      <c r="D845" s="111"/>
      <c r="E845" s="111"/>
      <c r="F845" s="111"/>
      <c r="G845" s="111"/>
      <c r="H845" s="111"/>
      <c r="I845" s="111"/>
      <c r="J845" s="111"/>
      <c r="K845" s="111"/>
      <c r="L845" s="111"/>
      <c r="M845" s="111"/>
      <c r="N845" s="111"/>
      <c r="O845" s="111"/>
      <c r="P845" s="111"/>
      <c r="Q845" s="111"/>
      <c r="R845" s="111"/>
      <c r="S845" s="111"/>
      <c r="T845" s="111"/>
      <c r="U845" s="111"/>
      <c r="V845" s="111"/>
      <c r="W845" s="111"/>
      <c r="X845" s="111"/>
      <c r="Y845" s="111"/>
      <c r="Z845" s="111"/>
      <c r="AA845" s="111"/>
      <c r="AB845" s="111"/>
    </row>
    <row r="846" spans="1:28" ht="15.75" customHeight="1">
      <c r="A846" s="111"/>
      <c r="B846" s="111"/>
      <c r="C846" s="111"/>
      <c r="D846" s="111"/>
      <c r="E846" s="111"/>
      <c r="F846" s="111"/>
      <c r="G846" s="111"/>
      <c r="H846" s="111"/>
      <c r="I846" s="111"/>
      <c r="J846" s="111"/>
      <c r="K846" s="111"/>
      <c r="L846" s="111"/>
      <c r="M846" s="111"/>
      <c r="N846" s="111"/>
      <c r="O846" s="111"/>
      <c r="P846" s="111"/>
      <c r="Q846" s="111"/>
      <c r="R846" s="111"/>
      <c r="S846" s="111"/>
      <c r="T846" s="111"/>
      <c r="U846" s="111"/>
      <c r="V846" s="111"/>
      <c r="W846" s="111"/>
      <c r="X846" s="111"/>
      <c r="Y846" s="111"/>
      <c r="Z846" s="111"/>
      <c r="AA846" s="111"/>
      <c r="AB846" s="111"/>
    </row>
    <row r="847" spans="1:28" ht="15.75" customHeight="1">
      <c r="A847" s="111"/>
      <c r="B847" s="111"/>
      <c r="C847" s="111"/>
      <c r="D847" s="111"/>
      <c r="E847" s="111"/>
      <c r="F847" s="111"/>
      <c r="G847" s="111"/>
      <c r="H847" s="111"/>
      <c r="I847" s="111"/>
      <c r="J847" s="111"/>
      <c r="K847" s="111"/>
      <c r="L847" s="111"/>
      <c r="M847" s="111"/>
      <c r="N847" s="111"/>
      <c r="O847" s="111"/>
      <c r="P847" s="111"/>
      <c r="Q847" s="111"/>
      <c r="R847" s="111"/>
      <c r="S847" s="111"/>
      <c r="T847" s="111"/>
      <c r="U847" s="111"/>
      <c r="V847" s="111"/>
      <c r="W847" s="111"/>
      <c r="X847" s="111"/>
      <c r="Y847" s="111"/>
      <c r="Z847" s="111"/>
      <c r="AA847" s="111"/>
      <c r="AB847" s="111"/>
    </row>
    <row r="848" spans="1:28" ht="15.75" customHeight="1">
      <c r="A848" s="111"/>
      <c r="B848" s="111"/>
      <c r="C848" s="111"/>
      <c r="D848" s="111"/>
      <c r="E848" s="111"/>
      <c r="F848" s="111"/>
      <c r="G848" s="111"/>
      <c r="H848" s="111"/>
      <c r="I848" s="111"/>
      <c r="J848" s="111"/>
      <c r="K848" s="111"/>
      <c r="L848" s="111"/>
      <c r="M848" s="111"/>
      <c r="N848" s="111"/>
      <c r="O848" s="111"/>
      <c r="P848" s="111"/>
      <c r="Q848" s="111"/>
      <c r="R848" s="111"/>
      <c r="S848" s="111"/>
      <c r="T848" s="111"/>
      <c r="U848" s="111"/>
      <c r="V848" s="111"/>
      <c r="W848" s="111"/>
      <c r="X848" s="111"/>
      <c r="Y848" s="111"/>
      <c r="Z848" s="111"/>
      <c r="AA848" s="111"/>
      <c r="AB848" s="111"/>
    </row>
    <row r="849" spans="1:28" ht="15.75" customHeight="1">
      <c r="A849" s="111"/>
      <c r="B849" s="111"/>
      <c r="C849" s="111"/>
      <c r="D849" s="111"/>
      <c r="E849" s="111"/>
      <c r="F849" s="111"/>
      <c r="G849" s="111"/>
      <c r="H849" s="111"/>
      <c r="I849" s="111"/>
      <c r="J849" s="111"/>
      <c r="K849" s="111"/>
      <c r="L849" s="111"/>
      <c r="M849" s="111"/>
      <c r="N849" s="111"/>
      <c r="O849" s="111"/>
      <c r="P849" s="111"/>
      <c r="Q849" s="111"/>
      <c r="R849" s="111"/>
      <c r="S849" s="111"/>
      <c r="T849" s="111"/>
      <c r="U849" s="111"/>
      <c r="V849" s="111"/>
      <c r="W849" s="111"/>
      <c r="X849" s="111"/>
      <c r="Y849" s="111"/>
      <c r="Z849" s="111"/>
      <c r="AA849" s="111"/>
      <c r="AB849" s="111"/>
    </row>
    <row r="850" spans="1:28" ht="15.75" customHeight="1">
      <c r="A850" s="111"/>
      <c r="B850" s="111"/>
      <c r="C850" s="111"/>
      <c r="D850" s="111"/>
      <c r="E850" s="111"/>
      <c r="F850" s="111"/>
      <c r="G850" s="111"/>
      <c r="H850" s="111"/>
      <c r="I850" s="111"/>
      <c r="J850" s="111"/>
      <c r="K850" s="111"/>
      <c r="L850" s="111"/>
      <c r="M850" s="111"/>
      <c r="N850" s="111"/>
      <c r="O850" s="111"/>
      <c r="P850" s="111"/>
      <c r="Q850" s="111"/>
      <c r="R850" s="111"/>
      <c r="S850" s="111"/>
      <c r="T850" s="111"/>
      <c r="U850" s="111"/>
      <c r="V850" s="111"/>
      <c r="W850" s="111"/>
      <c r="X850" s="111"/>
      <c r="Y850" s="111"/>
      <c r="Z850" s="111"/>
      <c r="AA850" s="111"/>
      <c r="AB850" s="111"/>
    </row>
    <row r="851" spans="1:28" ht="15.75" customHeight="1">
      <c r="A851" s="111"/>
      <c r="B851" s="111"/>
      <c r="C851" s="111"/>
      <c r="D851" s="111"/>
      <c r="E851" s="111"/>
      <c r="F851" s="111"/>
      <c r="G851" s="111"/>
      <c r="H851" s="111"/>
      <c r="I851" s="111"/>
      <c r="J851" s="111"/>
      <c r="K851" s="111"/>
      <c r="L851" s="111"/>
      <c r="M851" s="111"/>
      <c r="N851" s="111"/>
      <c r="O851" s="111"/>
      <c r="P851" s="111"/>
      <c r="Q851" s="111"/>
      <c r="R851" s="111"/>
      <c r="S851" s="111"/>
      <c r="T851" s="111"/>
      <c r="U851" s="111"/>
      <c r="V851" s="111"/>
      <c r="W851" s="111"/>
      <c r="X851" s="111"/>
      <c r="Y851" s="111"/>
      <c r="Z851" s="111"/>
      <c r="AA851" s="111"/>
      <c r="AB851" s="111"/>
    </row>
    <row r="852" spans="1:28" ht="15.75" customHeight="1">
      <c r="A852" s="111"/>
      <c r="B852" s="111"/>
      <c r="C852" s="111"/>
      <c r="D852" s="111"/>
      <c r="E852" s="111"/>
      <c r="F852" s="111"/>
      <c r="G852" s="111"/>
      <c r="H852" s="111"/>
      <c r="I852" s="111"/>
      <c r="J852" s="111"/>
      <c r="K852" s="111"/>
      <c r="L852" s="111"/>
      <c r="M852" s="111"/>
      <c r="N852" s="111"/>
      <c r="O852" s="111"/>
      <c r="P852" s="111"/>
      <c r="Q852" s="111"/>
      <c r="R852" s="111"/>
      <c r="S852" s="111"/>
      <c r="T852" s="111"/>
      <c r="U852" s="111"/>
      <c r="V852" s="111"/>
      <c r="W852" s="111"/>
      <c r="X852" s="111"/>
      <c r="Y852" s="111"/>
      <c r="Z852" s="111"/>
      <c r="AA852" s="111"/>
      <c r="AB852" s="111"/>
    </row>
    <row r="853" spans="1:28" ht="15.75" customHeight="1">
      <c r="A853" s="111"/>
      <c r="B853" s="111"/>
      <c r="C853" s="111"/>
      <c r="D853" s="111"/>
      <c r="E853" s="111"/>
      <c r="F853" s="111"/>
      <c r="G853" s="111"/>
      <c r="H853" s="111"/>
      <c r="I853" s="111"/>
      <c r="J853" s="111"/>
      <c r="K853" s="111"/>
      <c r="L853" s="111"/>
      <c r="M853" s="111"/>
      <c r="N853" s="111"/>
      <c r="O853" s="111"/>
      <c r="P853" s="111"/>
      <c r="Q853" s="111"/>
      <c r="R853" s="111"/>
      <c r="S853" s="111"/>
      <c r="T853" s="111"/>
      <c r="U853" s="111"/>
      <c r="V853" s="111"/>
      <c r="W853" s="111"/>
      <c r="X853" s="111"/>
      <c r="Y853" s="111"/>
      <c r="Z853" s="111"/>
      <c r="AA853" s="111"/>
      <c r="AB853" s="111"/>
    </row>
    <row r="854" spans="1:28" ht="15.75" customHeight="1">
      <c r="A854" s="111"/>
      <c r="B854" s="111"/>
      <c r="C854" s="111"/>
      <c r="D854" s="111"/>
      <c r="E854" s="111"/>
      <c r="F854" s="111"/>
      <c r="G854" s="111"/>
      <c r="H854" s="111"/>
      <c r="I854" s="111"/>
      <c r="J854" s="111"/>
      <c r="K854" s="111"/>
      <c r="L854" s="111"/>
      <c r="M854" s="111"/>
      <c r="N854" s="111"/>
      <c r="O854" s="111"/>
      <c r="P854" s="111"/>
      <c r="Q854" s="111"/>
      <c r="R854" s="111"/>
      <c r="S854" s="111"/>
      <c r="T854" s="111"/>
      <c r="U854" s="111"/>
      <c r="V854" s="111"/>
      <c r="W854" s="111"/>
      <c r="X854" s="111"/>
      <c r="Y854" s="111"/>
      <c r="Z854" s="111"/>
      <c r="AA854" s="111"/>
      <c r="AB854" s="111"/>
    </row>
    <row r="855" spans="1:28" ht="15.75" customHeight="1">
      <c r="A855" s="111"/>
      <c r="B855" s="111"/>
      <c r="C855" s="111"/>
      <c r="D855" s="111"/>
      <c r="E855" s="111"/>
      <c r="F855" s="111"/>
      <c r="G855" s="111"/>
      <c r="H855" s="111"/>
      <c r="I855" s="111"/>
      <c r="J855" s="111"/>
      <c r="K855" s="111"/>
      <c r="L855" s="111"/>
      <c r="M855" s="111"/>
      <c r="N855" s="111"/>
      <c r="O855" s="111"/>
      <c r="P855" s="111"/>
      <c r="Q855" s="111"/>
      <c r="R855" s="111"/>
      <c r="S855" s="111"/>
      <c r="T855" s="111"/>
      <c r="U855" s="111"/>
      <c r="V855" s="111"/>
      <c r="W855" s="111"/>
      <c r="X855" s="111"/>
      <c r="Y855" s="111"/>
      <c r="Z855" s="111"/>
      <c r="AA855" s="111"/>
      <c r="AB855" s="111"/>
    </row>
    <row r="856" spans="1:28" ht="15.75" customHeight="1">
      <c r="A856" s="111"/>
      <c r="B856" s="111"/>
      <c r="C856" s="111"/>
      <c r="D856" s="111"/>
      <c r="E856" s="111"/>
      <c r="F856" s="111"/>
      <c r="G856" s="111"/>
      <c r="H856" s="111"/>
      <c r="I856" s="111"/>
      <c r="J856" s="111"/>
      <c r="K856" s="111"/>
      <c r="L856" s="111"/>
      <c r="M856" s="111"/>
      <c r="N856" s="111"/>
      <c r="O856" s="111"/>
      <c r="P856" s="111"/>
      <c r="Q856" s="111"/>
      <c r="R856" s="111"/>
      <c r="S856" s="111"/>
      <c r="T856" s="111"/>
      <c r="U856" s="111"/>
      <c r="V856" s="111"/>
      <c r="W856" s="111"/>
      <c r="X856" s="111"/>
      <c r="Y856" s="111"/>
      <c r="Z856" s="111"/>
      <c r="AA856" s="111"/>
      <c r="AB856" s="111"/>
    </row>
    <row r="857" spans="1:28" ht="15.75" customHeight="1">
      <c r="A857" s="111"/>
      <c r="B857" s="111"/>
      <c r="C857" s="111"/>
      <c r="D857" s="111"/>
      <c r="E857" s="111"/>
      <c r="F857" s="111"/>
      <c r="G857" s="111"/>
      <c r="H857" s="111"/>
      <c r="I857" s="111"/>
      <c r="J857" s="111"/>
      <c r="K857" s="111"/>
      <c r="L857" s="111"/>
      <c r="M857" s="111"/>
      <c r="N857" s="111"/>
      <c r="O857" s="111"/>
      <c r="P857" s="111"/>
      <c r="Q857" s="111"/>
      <c r="R857" s="111"/>
      <c r="S857" s="111"/>
      <c r="T857" s="111"/>
      <c r="U857" s="111"/>
      <c r="V857" s="111"/>
      <c r="W857" s="111"/>
      <c r="X857" s="111"/>
      <c r="Y857" s="111"/>
      <c r="Z857" s="111"/>
      <c r="AA857" s="111"/>
      <c r="AB857" s="111"/>
    </row>
    <row r="858" spans="1:28" ht="15.75" customHeight="1">
      <c r="A858" s="111"/>
      <c r="B858" s="111"/>
      <c r="C858" s="111"/>
      <c r="D858" s="111"/>
      <c r="E858" s="111"/>
      <c r="F858" s="111"/>
      <c r="G858" s="111"/>
      <c r="H858" s="111"/>
      <c r="I858" s="111"/>
      <c r="J858" s="111"/>
      <c r="K858" s="111"/>
      <c r="L858" s="111"/>
      <c r="M858" s="111"/>
      <c r="N858" s="111"/>
      <c r="O858" s="111"/>
      <c r="P858" s="111"/>
      <c r="Q858" s="111"/>
      <c r="R858" s="111"/>
      <c r="S858" s="111"/>
      <c r="T858" s="111"/>
      <c r="U858" s="111"/>
      <c r="V858" s="111"/>
      <c r="W858" s="111"/>
      <c r="X858" s="111"/>
      <c r="Y858" s="111"/>
      <c r="Z858" s="111"/>
      <c r="AA858" s="111"/>
      <c r="AB858" s="111"/>
    </row>
    <row r="859" spans="1:28" ht="15.75" customHeight="1">
      <c r="A859" s="111"/>
      <c r="B859" s="111"/>
      <c r="C859" s="111"/>
      <c r="D859" s="111"/>
      <c r="E859" s="111"/>
      <c r="F859" s="111"/>
      <c r="G859" s="111"/>
      <c r="H859" s="111"/>
      <c r="I859" s="111"/>
      <c r="J859" s="111"/>
      <c r="K859" s="111"/>
      <c r="L859" s="111"/>
      <c r="M859" s="111"/>
      <c r="N859" s="111"/>
      <c r="O859" s="111"/>
      <c r="P859" s="111"/>
      <c r="Q859" s="111"/>
      <c r="R859" s="111"/>
      <c r="S859" s="111"/>
      <c r="T859" s="111"/>
      <c r="U859" s="111"/>
      <c r="V859" s="111"/>
      <c r="W859" s="111"/>
      <c r="X859" s="111"/>
      <c r="Y859" s="111"/>
      <c r="Z859" s="111"/>
      <c r="AA859" s="111"/>
      <c r="AB859" s="111"/>
    </row>
    <row r="860" spans="1:28" ht="15.75" customHeight="1">
      <c r="A860" s="111"/>
      <c r="B860" s="111"/>
      <c r="C860" s="111"/>
      <c r="D860" s="111"/>
      <c r="E860" s="111"/>
      <c r="F860" s="111"/>
      <c r="G860" s="111"/>
      <c r="H860" s="111"/>
      <c r="I860" s="111"/>
      <c r="J860" s="111"/>
      <c r="K860" s="111"/>
      <c r="L860" s="111"/>
      <c r="M860" s="111"/>
      <c r="N860" s="111"/>
      <c r="O860" s="111"/>
      <c r="P860" s="111"/>
      <c r="Q860" s="111"/>
      <c r="R860" s="111"/>
      <c r="S860" s="111"/>
      <c r="T860" s="111"/>
      <c r="U860" s="111"/>
      <c r="V860" s="111"/>
      <c r="W860" s="111"/>
      <c r="X860" s="111"/>
      <c r="Y860" s="111"/>
      <c r="Z860" s="111"/>
      <c r="AA860" s="111"/>
      <c r="AB860" s="111"/>
    </row>
    <row r="861" spans="1:28" ht="15.75" customHeight="1">
      <c r="A861" s="111"/>
      <c r="B861" s="111"/>
      <c r="C861" s="111"/>
      <c r="D861" s="111"/>
      <c r="E861" s="111"/>
      <c r="F861" s="111"/>
      <c r="G861" s="111"/>
      <c r="H861" s="111"/>
      <c r="I861" s="111"/>
      <c r="J861" s="111"/>
      <c r="K861" s="111"/>
      <c r="L861" s="111"/>
      <c r="M861" s="111"/>
      <c r="N861" s="111"/>
      <c r="O861" s="111"/>
      <c r="P861" s="111"/>
      <c r="Q861" s="111"/>
      <c r="R861" s="111"/>
      <c r="S861" s="111"/>
      <c r="T861" s="111"/>
      <c r="U861" s="111"/>
      <c r="V861" s="111"/>
      <c r="W861" s="111"/>
      <c r="X861" s="111"/>
      <c r="Y861" s="111"/>
      <c r="Z861" s="111"/>
      <c r="AA861" s="111"/>
      <c r="AB861" s="111"/>
    </row>
    <row r="862" spans="1:28" ht="15.75" customHeight="1">
      <c r="A862" s="111"/>
      <c r="B862" s="111"/>
      <c r="C862" s="111"/>
      <c r="D862" s="111"/>
      <c r="E862" s="111"/>
      <c r="F862" s="111"/>
      <c r="G862" s="111"/>
      <c r="H862" s="111"/>
      <c r="I862" s="111"/>
      <c r="J862" s="111"/>
      <c r="K862" s="111"/>
      <c r="L862" s="111"/>
      <c r="M862" s="111"/>
      <c r="N862" s="111"/>
      <c r="O862" s="111"/>
      <c r="P862" s="111"/>
      <c r="Q862" s="111"/>
      <c r="R862" s="111"/>
      <c r="S862" s="111"/>
      <c r="T862" s="111"/>
      <c r="U862" s="111"/>
      <c r="V862" s="111"/>
      <c r="W862" s="111"/>
      <c r="X862" s="111"/>
      <c r="Y862" s="111"/>
      <c r="Z862" s="111"/>
      <c r="AA862" s="111"/>
      <c r="AB862" s="111"/>
    </row>
    <row r="863" spans="1:28" ht="15.75" customHeight="1">
      <c r="A863" s="111"/>
      <c r="B863" s="111"/>
      <c r="C863" s="111"/>
      <c r="D863" s="111"/>
      <c r="E863" s="111"/>
      <c r="F863" s="111"/>
      <c r="G863" s="111"/>
      <c r="H863" s="111"/>
      <c r="I863" s="111"/>
      <c r="J863" s="111"/>
      <c r="K863" s="111"/>
      <c r="L863" s="111"/>
      <c r="M863" s="111"/>
      <c r="N863" s="111"/>
      <c r="O863" s="111"/>
      <c r="P863" s="111"/>
      <c r="Q863" s="111"/>
      <c r="R863" s="111"/>
      <c r="S863" s="111"/>
      <c r="T863" s="111"/>
      <c r="U863" s="111"/>
      <c r="V863" s="111"/>
      <c r="W863" s="111"/>
      <c r="X863" s="111"/>
      <c r="Y863" s="111"/>
      <c r="Z863" s="111"/>
      <c r="AA863" s="111"/>
      <c r="AB863" s="111"/>
    </row>
    <row r="864" spans="1:28" ht="15.75" customHeight="1">
      <c r="A864" s="111"/>
      <c r="B864" s="111"/>
      <c r="C864" s="111"/>
      <c r="D864" s="111"/>
      <c r="E864" s="111"/>
      <c r="F864" s="111"/>
      <c r="G864" s="111"/>
      <c r="H864" s="111"/>
      <c r="I864" s="111"/>
      <c r="J864" s="111"/>
      <c r="K864" s="111"/>
      <c r="L864" s="111"/>
      <c r="M864" s="111"/>
      <c r="N864" s="111"/>
      <c r="O864" s="111"/>
      <c r="P864" s="111"/>
      <c r="Q864" s="111"/>
      <c r="R864" s="111"/>
      <c r="S864" s="111"/>
      <c r="T864" s="111"/>
      <c r="U864" s="111"/>
      <c r="V864" s="111"/>
      <c r="W864" s="111"/>
      <c r="X864" s="111"/>
      <c r="Y864" s="111"/>
      <c r="Z864" s="111"/>
      <c r="AA864" s="111"/>
      <c r="AB864" s="111"/>
    </row>
    <row r="865" spans="1:28" ht="15.75" customHeight="1">
      <c r="A865" s="111"/>
      <c r="B865" s="111"/>
      <c r="C865" s="111"/>
      <c r="D865" s="111"/>
      <c r="E865" s="111"/>
      <c r="F865" s="111"/>
      <c r="G865" s="111"/>
      <c r="H865" s="111"/>
      <c r="I865" s="111"/>
      <c r="J865" s="111"/>
      <c r="K865" s="111"/>
      <c r="L865" s="111"/>
      <c r="M865" s="111"/>
      <c r="N865" s="111"/>
      <c r="O865" s="111"/>
      <c r="P865" s="111"/>
      <c r="Q865" s="111"/>
      <c r="R865" s="111"/>
      <c r="S865" s="111"/>
      <c r="T865" s="111"/>
      <c r="U865" s="111"/>
      <c r="V865" s="111"/>
      <c r="W865" s="111"/>
      <c r="X865" s="111"/>
      <c r="Y865" s="111"/>
      <c r="Z865" s="111"/>
      <c r="AA865" s="111"/>
      <c r="AB865" s="111"/>
    </row>
    <row r="866" spans="1:28" ht="15.75" customHeight="1">
      <c r="A866" s="111"/>
      <c r="B866" s="111"/>
      <c r="C866" s="111"/>
      <c r="D866" s="111"/>
      <c r="E866" s="111"/>
      <c r="F866" s="111"/>
      <c r="G866" s="111"/>
      <c r="H866" s="111"/>
      <c r="I866" s="111"/>
      <c r="J866" s="111"/>
      <c r="K866" s="111"/>
      <c r="L866" s="111"/>
      <c r="M866" s="111"/>
      <c r="N866" s="111"/>
      <c r="O866" s="111"/>
      <c r="P866" s="111"/>
      <c r="Q866" s="111"/>
      <c r="R866" s="111"/>
      <c r="S866" s="111"/>
      <c r="T866" s="111"/>
      <c r="U866" s="111"/>
      <c r="V866" s="111"/>
      <c r="W866" s="111"/>
      <c r="X866" s="111"/>
      <c r="Y866" s="111"/>
      <c r="Z866" s="111"/>
      <c r="AA866" s="111"/>
      <c r="AB866" s="111"/>
    </row>
    <row r="867" spans="1:28" ht="15.75" customHeight="1">
      <c r="A867" s="111"/>
      <c r="B867" s="111"/>
      <c r="C867" s="111"/>
      <c r="D867" s="111"/>
      <c r="E867" s="111"/>
      <c r="F867" s="111"/>
      <c r="G867" s="111"/>
      <c r="H867" s="111"/>
      <c r="I867" s="111"/>
      <c r="J867" s="111"/>
      <c r="K867" s="111"/>
      <c r="L867" s="111"/>
      <c r="M867" s="111"/>
      <c r="N867" s="111"/>
      <c r="O867" s="111"/>
      <c r="P867" s="111"/>
      <c r="Q867" s="111"/>
      <c r="R867" s="111"/>
      <c r="S867" s="111"/>
      <c r="T867" s="111"/>
      <c r="U867" s="111"/>
      <c r="V867" s="111"/>
      <c r="W867" s="111"/>
      <c r="X867" s="111"/>
      <c r="Y867" s="111"/>
      <c r="Z867" s="111"/>
      <c r="AA867" s="111"/>
      <c r="AB867" s="111"/>
    </row>
    <row r="868" spans="1:28" ht="15.75" customHeight="1">
      <c r="A868" s="111"/>
      <c r="B868" s="111"/>
      <c r="C868" s="111"/>
      <c r="D868" s="111"/>
      <c r="E868" s="111"/>
      <c r="F868" s="111"/>
      <c r="G868" s="111"/>
      <c r="H868" s="111"/>
      <c r="I868" s="111"/>
      <c r="J868" s="111"/>
      <c r="K868" s="111"/>
      <c r="L868" s="111"/>
      <c r="M868" s="111"/>
      <c r="N868" s="111"/>
      <c r="O868" s="111"/>
      <c r="P868" s="111"/>
      <c r="Q868" s="111"/>
      <c r="R868" s="111"/>
      <c r="S868" s="111"/>
      <c r="T868" s="111"/>
      <c r="U868" s="111"/>
      <c r="V868" s="111"/>
      <c r="W868" s="111"/>
      <c r="X868" s="111"/>
      <c r="Y868" s="111"/>
      <c r="Z868" s="111"/>
      <c r="AA868" s="111"/>
      <c r="AB868" s="111"/>
    </row>
    <row r="869" spans="1:28" ht="15.75" customHeight="1">
      <c r="A869" s="111"/>
      <c r="B869" s="111"/>
      <c r="C869" s="111"/>
      <c r="D869" s="111"/>
      <c r="E869" s="111"/>
      <c r="F869" s="111"/>
      <c r="G869" s="111"/>
      <c r="H869" s="111"/>
      <c r="I869" s="111"/>
      <c r="J869" s="111"/>
      <c r="K869" s="111"/>
      <c r="L869" s="111"/>
      <c r="M869" s="111"/>
      <c r="N869" s="111"/>
      <c r="O869" s="111"/>
      <c r="P869" s="111"/>
      <c r="Q869" s="111"/>
      <c r="R869" s="111"/>
      <c r="S869" s="111"/>
      <c r="T869" s="111"/>
      <c r="U869" s="111"/>
      <c r="V869" s="111"/>
      <c r="W869" s="111"/>
      <c r="X869" s="111"/>
      <c r="Y869" s="111"/>
      <c r="Z869" s="111"/>
      <c r="AA869" s="111"/>
      <c r="AB869" s="111"/>
    </row>
    <row r="870" spans="1:28" ht="15.75" customHeight="1">
      <c r="A870" s="111"/>
      <c r="B870" s="111"/>
      <c r="C870" s="111"/>
      <c r="D870" s="111"/>
      <c r="E870" s="111"/>
      <c r="F870" s="111"/>
      <c r="G870" s="111"/>
      <c r="H870" s="111"/>
      <c r="I870" s="111"/>
      <c r="J870" s="111"/>
      <c r="K870" s="111"/>
      <c r="L870" s="111"/>
      <c r="M870" s="111"/>
      <c r="N870" s="111"/>
      <c r="O870" s="111"/>
      <c r="P870" s="111"/>
      <c r="Q870" s="111"/>
      <c r="R870" s="111"/>
      <c r="S870" s="111"/>
      <c r="T870" s="111"/>
      <c r="U870" s="111"/>
      <c r="V870" s="111"/>
      <c r="W870" s="111"/>
      <c r="X870" s="111"/>
      <c r="Y870" s="111"/>
      <c r="Z870" s="111"/>
      <c r="AA870" s="111"/>
      <c r="AB870" s="111"/>
    </row>
    <row r="871" spans="1:28" ht="15.75" customHeight="1">
      <c r="A871" s="111"/>
      <c r="B871" s="111"/>
      <c r="C871" s="111"/>
      <c r="D871" s="111"/>
      <c r="E871" s="111"/>
      <c r="F871" s="111"/>
      <c r="G871" s="111"/>
      <c r="H871" s="111"/>
      <c r="I871" s="111"/>
      <c r="J871" s="111"/>
      <c r="K871" s="111"/>
      <c r="L871" s="111"/>
      <c r="M871" s="111"/>
      <c r="N871" s="111"/>
      <c r="O871" s="111"/>
      <c r="P871" s="111"/>
      <c r="Q871" s="111"/>
      <c r="R871" s="111"/>
      <c r="S871" s="111"/>
      <c r="T871" s="111"/>
      <c r="U871" s="111"/>
      <c r="V871" s="111"/>
      <c r="W871" s="111"/>
      <c r="X871" s="111"/>
      <c r="Y871" s="111"/>
      <c r="Z871" s="111"/>
      <c r="AA871" s="111"/>
      <c r="AB871" s="111"/>
    </row>
    <row r="872" spans="1:28" ht="15.75" customHeight="1">
      <c r="A872" s="111"/>
      <c r="B872" s="111"/>
      <c r="C872" s="111"/>
      <c r="D872" s="111"/>
      <c r="E872" s="111"/>
      <c r="F872" s="111"/>
      <c r="G872" s="111"/>
      <c r="H872" s="111"/>
      <c r="I872" s="111"/>
      <c r="J872" s="111"/>
      <c r="K872" s="111"/>
      <c r="L872" s="111"/>
      <c r="M872" s="111"/>
      <c r="N872" s="111"/>
      <c r="O872" s="111"/>
      <c r="P872" s="111"/>
      <c r="Q872" s="111"/>
      <c r="R872" s="111"/>
      <c r="S872" s="111"/>
      <c r="T872" s="111"/>
      <c r="U872" s="111"/>
      <c r="V872" s="111"/>
      <c r="W872" s="111"/>
      <c r="X872" s="111"/>
      <c r="Y872" s="111"/>
      <c r="Z872" s="111"/>
      <c r="AA872" s="111"/>
      <c r="AB872" s="111"/>
    </row>
    <row r="873" spans="1:28" ht="15.75" customHeight="1">
      <c r="A873" s="111"/>
      <c r="B873" s="111"/>
      <c r="C873" s="111"/>
      <c r="D873" s="111"/>
      <c r="E873" s="111"/>
      <c r="F873" s="111"/>
      <c r="G873" s="111"/>
      <c r="H873" s="111"/>
      <c r="I873" s="111"/>
      <c r="J873" s="111"/>
      <c r="K873" s="111"/>
      <c r="L873" s="111"/>
      <c r="M873" s="111"/>
      <c r="N873" s="111"/>
      <c r="O873" s="111"/>
      <c r="P873" s="111"/>
      <c r="Q873" s="111"/>
      <c r="R873" s="111"/>
      <c r="S873" s="111"/>
      <c r="T873" s="111"/>
      <c r="U873" s="111"/>
      <c r="V873" s="111"/>
      <c r="W873" s="111"/>
      <c r="X873" s="111"/>
      <c r="Y873" s="111"/>
      <c r="Z873" s="111"/>
      <c r="AA873" s="111"/>
      <c r="AB873" s="111"/>
    </row>
    <row r="874" spans="1:28" ht="15.75" customHeight="1">
      <c r="A874" s="111"/>
      <c r="B874" s="111"/>
      <c r="C874" s="111"/>
      <c r="D874" s="111"/>
      <c r="E874" s="111"/>
      <c r="F874" s="111"/>
      <c r="G874" s="111"/>
      <c r="H874" s="111"/>
      <c r="I874" s="111"/>
      <c r="J874" s="111"/>
      <c r="K874" s="111"/>
      <c r="L874" s="111"/>
      <c r="M874" s="111"/>
      <c r="N874" s="111"/>
      <c r="O874" s="111"/>
      <c r="P874" s="111"/>
      <c r="Q874" s="111"/>
      <c r="R874" s="111"/>
      <c r="S874" s="111"/>
      <c r="T874" s="111"/>
      <c r="U874" s="111"/>
      <c r="V874" s="111"/>
      <c r="W874" s="111"/>
      <c r="X874" s="111"/>
      <c r="Y874" s="111"/>
      <c r="Z874" s="111"/>
      <c r="AA874" s="111"/>
      <c r="AB874" s="111"/>
    </row>
    <row r="875" spans="1:28" ht="15.75" customHeight="1">
      <c r="A875" s="111"/>
      <c r="B875" s="111"/>
      <c r="C875" s="111"/>
      <c r="D875" s="111"/>
      <c r="E875" s="111"/>
      <c r="F875" s="111"/>
      <c r="G875" s="111"/>
      <c r="H875" s="111"/>
      <c r="I875" s="111"/>
      <c r="J875" s="111"/>
      <c r="K875" s="111"/>
      <c r="L875" s="111"/>
      <c r="M875" s="111"/>
      <c r="N875" s="111"/>
      <c r="O875" s="111"/>
      <c r="P875" s="111"/>
      <c r="Q875" s="111"/>
      <c r="R875" s="111"/>
      <c r="S875" s="111"/>
      <c r="T875" s="111"/>
      <c r="U875" s="111"/>
      <c r="V875" s="111"/>
      <c r="W875" s="111"/>
      <c r="X875" s="111"/>
      <c r="Y875" s="111"/>
      <c r="Z875" s="111"/>
      <c r="AA875" s="111"/>
      <c r="AB875" s="111"/>
    </row>
    <row r="876" spans="1:28" ht="15.75" customHeight="1">
      <c r="A876" s="111"/>
      <c r="B876" s="111"/>
      <c r="C876" s="111"/>
      <c r="D876" s="111"/>
      <c r="E876" s="111"/>
      <c r="F876" s="111"/>
      <c r="G876" s="111"/>
      <c r="H876" s="111"/>
      <c r="I876" s="111"/>
      <c r="J876" s="111"/>
      <c r="K876" s="111"/>
      <c r="L876" s="111"/>
      <c r="M876" s="111"/>
      <c r="N876" s="111"/>
      <c r="O876" s="111"/>
      <c r="P876" s="111"/>
      <c r="Q876" s="111"/>
      <c r="R876" s="111"/>
      <c r="S876" s="111"/>
      <c r="T876" s="111"/>
      <c r="U876" s="111"/>
      <c r="V876" s="111"/>
      <c r="W876" s="111"/>
      <c r="X876" s="111"/>
      <c r="Y876" s="111"/>
      <c r="Z876" s="111"/>
      <c r="AA876" s="111"/>
      <c r="AB876" s="111"/>
    </row>
    <row r="877" spans="1:28" ht="15.75" customHeight="1">
      <c r="A877" s="111"/>
      <c r="B877" s="111"/>
      <c r="C877" s="111"/>
      <c r="D877" s="111"/>
      <c r="E877" s="111"/>
      <c r="F877" s="111"/>
      <c r="G877" s="111"/>
      <c r="H877" s="111"/>
      <c r="I877" s="111"/>
      <c r="J877" s="111"/>
      <c r="K877" s="111"/>
      <c r="L877" s="111"/>
      <c r="M877" s="111"/>
      <c r="N877" s="111"/>
      <c r="O877" s="111"/>
      <c r="P877" s="111"/>
      <c r="Q877" s="111"/>
      <c r="R877" s="111"/>
      <c r="S877" s="111"/>
      <c r="T877" s="111"/>
      <c r="U877" s="111"/>
      <c r="V877" s="111"/>
      <c r="W877" s="111"/>
      <c r="X877" s="111"/>
      <c r="Y877" s="111"/>
      <c r="Z877" s="111"/>
      <c r="AA877" s="111"/>
      <c r="AB877" s="111"/>
    </row>
    <row r="878" spans="1:28" ht="15.75" customHeight="1">
      <c r="A878" s="111"/>
      <c r="B878" s="111"/>
      <c r="C878" s="111"/>
      <c r="D878" s="111"/>
      <c r="E878" s="111"/>
      <c r="F878" s="111"/>
      <c r="G878" s="111"/>
      <c r="H878" s="111"/>
      <c r="I878" s="111"/>
      <c r="J878" s="111"/>
      <c r="K878" s="111"/>
      <c r="L878" s="111"/>
      <c r="M878" s="111"/>
      <c r="N878" s="111"/>
      <c r="O878" s="111"/>
      <c r="P878" s="111"/>
      <c r="Q878" s="111"/>
      <c r="R878" s="111"/>
      <c r="S878" s="111"/>
      <c r="T878" s="111"/>
      <c r="U878" s="111"/>
      <c r="V878" s="111"/>
      <c r="W878" s="111"/>
      <c r="X878" s="111"/>
      <c r="Y878" s="111"/>
      <c r="Z878" s="111"/>
      <c r="AA878" s="111"/>
      <c r="AB878" s="111"/>
    </row>
    <row r="879" spans="1:28" ht="15.75" customHeight="1">
      <c r="A879" s="111"/>
      <c r="B879" s="111"/>
      <c r="C879" s="111"/>
      <c r="D879" s="111"/>
      <c r="E879" s="111"/>
      <c r="F879" s="111"/>
      <c r="G879" s="111"/>
      <c r="H879" s="111"/>
      <c r="I879" s="111"/>
      <c r="J879" s="111"/>
      <c r="K879" s="111"/>
      <c r="L879" s="111"/>
      <c r="M879" s="111"/>
      <c r="N879" s="111"/>
      <c r="O879" s="111"/>
      <c r="P879" s="111"/>
      <c r="Q879" s="111"/>
      <c r="R879" s="111"/>
      <c r="S879" s="111"/>
      <c r="T879" s="111"/>
      <c r="U879" s="111"/>
      <c r="V879" s="111"/>
      <c r="W879" s="111"/>
      <c r="X879" s="111"/>
      <c r="Y879" s="111"/>
      <c r="Z879" s="111"/>
      <c r="AA879" s="111"/>
      <c r="AB879" s="111"/>
    </row>
    <row r="880" spans="1:28" ht="15.75" customHeight="1">
      <c r="A880" s="111"/>
      <c r="B880" s="111"/>
      <c r="C880" s="111"/>
      <c r="D880" s="111"/>
      <c r="E880" s="111"/>
      <c r="F880" s="111"/>
      <c r="G880" s="111"/>
      <c r="H880" s="111"/>
      <c r="I880" s="111"/>
      <c r="J880" s="111"/>
      <c r="K880" s="111"/>
      <c r="L880" s="111"/>
      <c r="M880" s="111"/>
      <c r="N880" s="111"/>
      <c r="O880" s="111"/>
      <c r="P880" s="111"/>
      <c r="Q880" s="111"/>
      <c r="R880" s="111"/>
      <c r="S880" s="111"/>
      <c r="T880" s="111"/>
      <c r="U880" s="111"/>
      <c r="V880" s="111"/>
      <c r="W880" s="111"/>
      <c r="X880" s="111"/>
      <c r="Y880" s="111"/>
      <c r="Z880" s="111"/>
      <c r="AA880" s="111"/>
      <c r="AB880" s="111"/>
    </row>
    <row r="881" spans="1:28" ht="15.75" customHeight="1">
      <c r="A881" s="111"/>
      <c r="B881" s="111"/>
      <c r="C881" s="111"/>
      <c r="D881" s="111"/>
      <c r="E881" s="111"/>
      <c r="F881" s="111"/>
      <c r="G881" s="111"/>
      <c r="H881" s="111"/>
      <c r="I881" s="111"/>
      <c r="J881" s="111"/>
      <c r="K881" s="111"/>
      <c r="L881" s="111"/>
      <c r="M881" s="111"/>
      <c r="N881" s="111"/>
      <c r="O881" s="111"/>
      <c r="P881" s="111"/>
      <c r="Q881" s="111"/>
      <c r="R881" s="111"/>
      <c r="S881" s="111"/>
      <c r="T881" s="111"/>
      <c r="U881" s="111"/>
      <c r="V881" s="111"/>
      <c r="W881" s="111"/>
      <c r="X881" s="111"/>
      <c r="Y881" s="111"/>
      <c r="Z881" s="111"/>
      <c r="AA881" s="111"/>
      <c r="AB881" s="111"/>
    </row>
    <row r="882" spans="1:28" ht="15.75" customHeight="1">
      <c r="A882" s="111"/>
      <c r="B882" s="111"/>
      <c r="C882" s="111"/>
      <c r="D882" s="111"/>
      <c r="E882" s="111"/>
      <c r="F882" s="111"/>
      <c r="G882" s="111"/>
      <c r="H882" s="111"/>
      <c r="I882" s="111"/>
      <c r="J882" s="111"/>
      <c r="K882" s="111"/>
      <c r="L882" s="111"/>
      <c r="M882" s="111"/>
      <c r="N882" s="111"/>
      <c r="O882" s="111"/>
      <c r="P882" s="111"/>
      <c r="Q882" s="111"/>
      <c r="R882" s="111"/>
      <c r="S882" s="111"/>
      <c r="T882" s="111"/>
      <c r="U882" s="111"/>
      <c r="V882" s="111"/>
      <c r="W882" s="111"/>
      <c r="X882" s="111"/>
      <c r="Y882" s="111"/>
      <c r="Z882" s="111"/>
      <c r="AA882" s="111"/>
      <c r="AB882" s="111"/>
    </row>
    <row r="883" spans="1:28" ht="15.75" customHeight="1">
      <c r="A883" s="111"/>
      <c r="B883" s="111"/>
      <c r="C883" s="111"/>
      <c r="D883" s="111"/>
      <c r="E883" s="111"/>
      <c r="F883" s="111"/>
      <c r="G883" s="111"/>
      <c r="H883" s="111"/>
      <c r="I883" s="111"/>
      <c r="J883" s="111"/>
      <c r="K883" s="111"/>
      <c r="L883" s="111"/>
      <c r="M883" s="111"/>
      <c r="N883" s="111"/>
      <c r="O883" s="111"/>
      <c r="P883" s="111"/>
      <c r="Q883" s="111"/>
      <c r="R883" s="111"/>
      <c r="S883" s="111"/>
      <c r="T883" s="111"/>
      <c r="U883" s="111"/>
      <c r="V883" s="111"/>
      <c r="W883" s="111"/>
      <c r="X883" s="111"/>
      <c r="Y883" s="111"/>
      <c r="Z883" s="111"/>
      <c r="AA883" s="111"/>
      <c r="AB883" s="111"/>
    </row>
    <row r="884" spans="1:28" ht="15.75" customHeight="1">
      <c r="A884" s="111"/>
      <c r="B884" s="111"/>
      <c r="C884" s="111"/>
      <c r="D884" s="111"/>
      <c r="E884" s="111"/>
      <c r="F884" s="111"/>
      <c r="G884" s="111"/>
      <c r="H884" s="111"/>
      <c r="I884" s="111"/>
      <c r="J884" s="111"/>
      <c r="K884" s="111"/>
      <c r="L884" s="111"/>
      <c r="M884" s="111"/>
      <c r="N884" s="111"/>
      <c r="O884" s="111"/>
      <c r="P884" s="111"/>
      <c r="Q884" s="111"/>
      <c r="R884" s="111"/>
      <c r="S884" s="111"/>
      <c r="T884" s="111"/>
      <c r="U884" s="111"/>
      <c r="V884" s="111"/>
      <c r="W884" s="111"/>
      <c r="X884" s="111"/>
      <c r="Y884" s="111"/>
      <c r="Z884" s="111"/>
      <c r="AA884" s="111"/>
      <c r="AB884" s="111"/>
    </row>
    <row r="885" spans="1:28" ht="15.75" customHeight="1">
      <c r="A885" s="111"/>
      <c r="B885" s="111"/>
      <c r="C885" s="111"/>
      <c r="D885" s="111"/>
      <c r="E885" s="111"/>
      <c r="F885" s="111"/>
      <c r="G885" s="111"/>
      <c r="H885" s="111"/>
      <c r="I885" s="111"/>
      <c r="J885" s="111"/>
      <c r="K885" s="111"/>
      <c r="L885" s="111"/>
      <c r="M885" s="111"/>
      <c r="N885" s="111"/>
      <c r="O885" s="111"/>
      <c r="P885" s="111"/>
      <c r="Q885" s="111"/>
      <c r="R885" s="111"/>
      <c r="S885" s="111"/>
      <c r="T885" s="111"/>
      <c r="U885" s="111"/>
      <c r="V885" s="111"/>
      <c r="W885" s="111"/>
      <c r="X885" s="111"/>
      <c r="Y885" s="111"/>
      <c r="Z885" s="111"/>
      <c r="AA885" s="111"/>
      <c r="AB885" s="111"/>
    </row>
    <row r="886" spans="1:28" ht="15.75" customHeight="1">
      <c r="A886" s="111"/>
      <c r="B886" s="111"/>
      <c r="C886" s="111"/>
      <c r="D886" s="111"/>
      <c r="E886" s="111"/>
      <c r="F886" s="111"/>
      <c r="G886" s="111"/>
      <c r="H886" s="111"/>
      <c r="I886" s="111"/>
      <c r="J886" s="111"/>
      <c r="K886" s="111"/>
      <c r="L886" s="111"/>
      <c r="M886" s="111"/>
      <c r="N886" s="111"/>
      <c r="O886" s="111"/>
      <c r="P886" s="111"/>
      <c r="Q886" s="111"/>
      <c r="R886" s="111"/>
      <c r="S886" s="111"/>
      <c r="T886" s="111"/>
      <c r="U886" s="111"/>
      <c r="V886" s="111"/>
      <c r="W886" s="111"/>
      <c r="X886" s="111"/>
      <c r="Y886" s="111"/>
      <c r="Z886" s="111"/>
      <c r="AA886" s="111"/>
      <c r="AB886" s="111"/>
    </row>
    <row r="887" spans="1:28" ht="15.75" customHeight="1">
      <c r="A887" s="111"/>
      <c r="B887" s="111"/>
      <c r="C887" s="111"/>
      <c r="D887" s="111"/>
      <c r="E887" s="111"/>
      <c r="F887" s="111"/>
      <c r="G887" s="111"/>
      <c r="H887" s="111"/>
      <c r="I887" s="111"/>
      <c r="J887" s="111"/>
      <c r="K887" s="111"/>
      <c r="L887" s="111"/>
      <c r="M887" s="111"/>
      <c r="N887" s="111"/>
      <c r="O887" s="111"/>
      <c r="P887" s="111"/>
      <c r="Q887" s="111"/>
      <c r="R887" s="111"/>
      <c r="S887" s="111"/>
      <c r="T887" s="111"/>
      <c r="U887" s="111"/>
      <c r="V887" s="111"/>
      <c r="W887" s="111"/>
      <c r="X887" s="111"/>
      <c r="Y887" s="111"/>
      <c r="Z887" s="111"/>
      <c r="AA887" s="111"/>
      <c r="AB887" s="111"/>
    </row>
    <row r="888" spans="1:28" ht="15.75" customHeight="1">
      <c r="A888" s="111"/>
      <c r="B888" s="111"/>
      <c r="C888" s="111"/>
      <c r="D888" s="111"/>
      <c r="E888" s="111"/>
      <c r="F888" s="111"/>
      <c r="G888" s="111"/>
      <c r="H888" s="111"/>
      <c r="I888" s="111"/>
      <c r="J888" s="111"/>
      <c r="K888" s="111"/>
      <c r="L888" s="111"/>
      <c r="M888" s="111"/>
      <c r="N888" s="111"/>
      <c r="O888" s="111"/>
      <c r="P888" s="111"/>
      <c r="Q888" s="111"/>
      <c r="R888" s="111"/>
      <c r="S888" s="111"/>
      <c r="T888" s="111"/>
      <c r="U888" s="111"/>
      <c r="V888" s="111"/>
      <c r="W888" s="111"/>
      <c r="X888" s="111"/>
      <c r="Y888" s="111"/>
      <c r="Z888" s="111"/>
      <c r="AA888" s="111"/>
      <c r="AB888" s="111"/>
    </row>
    <row r="889" spans="1:28" ht="15.75" customHeight="1">
      <c r="A889" s="111"/>
      <c r="B889" s="111"/>
      <c r="C889" s="111"/>
      <c r="D889" s="111"/>
      <c r="E889" s="111"/>
      <c r="F889" s="111"/>
      <c r="G889" s="111"/>
      <c r="H889" s="111"/>
      <c r="I889" s="111"/>
      <c r="J889" s="111"/>
      <c r="K889" s="111"/>
      <c r="L889" s="111"/>
      <c r="M889" s="111"/>
      <c r="N889" s="111"/>
      <c r="O889" s="111"/>
      <c r="P889" s="111"/>
      <c r="Q889" s="111"/>
      <c r="R889" s="111"/>
      <c r="S889" s="111"/>
      <c r="T889" s="111"/>
      <c r="U889" s="111"/>
      <c r="V889" s="111"/>
      <c r="W889" s="111"/>
      <c r="X889" s="111"/>
      <c r="Y889" s="111"/>
      <c r="Z889" s="111"/>
      <c r="AA889" s="111"/>
      <c r="AB889" s="111"/>
    </row>
    <row r="890" spans="1:28" ht="15.75" customHeight="1">
      <c r="A890" s="111"/>
      <c r="B890" s="111"/>
      <c r="C890" s="111"/>
      <c r="D890" s="111"/>
      <c r="E890" s="111"/>
      <c r="F890" s="111"/>
      <c r="G890" s="111"/>
      <c r="H890" s="111"/>
      <c r="I890" s="111"/>
      <c r="J890" s="111"/>
      <c r="K890" s="111"/>
      <c r="L890" s="111"/>
      <c r="M890" s="111"/>
      <c r="N890" s="111"/>
      <c r="O890" s="111"/>
      <c r="P890" s="111"/>
      <c r="Q890" s="111"/>
      <c r="R890" s="111"/>
      <c r="S890" s="111"/>
      <c r="T890" s="111"/>
      <c r="U890" s="111"/>
      <c r="V890" s="111"/>
      <c r="W890" s="111"/>
      <c r="X890" s="111"/>
      <c r="Y890" s="111"/>
      <c r="Z890" s="111"/>
      <c r="AA890" s="111"/>
      <c r="AB890" s="111"/>
    </row>
    <row r="891" spans="1:28" ht="15.75" customHeight="1">
      <c r="A891" s="111"/>
      <c r="B891" s="111"/>
      <c r="C891" s="111"/>
      <c r="D891" s="111"/>
      <c r="E891" s="111"/>
      <c r="F891" s="111"/>
      <c r="G891" s="111"/>
      <c r="H891" s="111"/>
      <c r="I891" s="111"/>
      <c r="J891" s="111"/>
      <c r="K891" s="111"/>
      <c r="L891" s="111"/>
      <c r="M891" s="111"/>
      <c r="N891" s="111"/>
      <c r="O891" s="111"/>
      <c r="P891" s="111"/>
      <c r="Q891" s="111"/>
      <c r="R891" s="111"/>
      <c r="S891" s="111"/>
      <c r="T891" s="111"/>
      <c r="U891" s="111"/>
      <c r="V891" s="111"/>
      <c r="W891" s="111"/>
      <c r="X891" s="111"/>
      <c r="Y891" s="111"/>
      <c r="Z891" s="111"/>
      <c r="AA891" s="111"/>
      <c r="AB891" s="111"/>
    </row>
    <row r="892" spans="1:28" ht="15.75" customHeight="1">
      <c r="A892" s="111"/>
      <c r="B892" s="111"/>
      <c r="C892" s="111"/>
      <c r="D892" s="111"/>
      <c r="E892" s="111"/>
      <c r="F892" s="111"/>
      <c r="G892" s="111"/>
      <c r="H892" s="111"/>
      <c r="I892" s="111"/>
      <c r="J892" s="111"/>
      <c r="K892" s="111"/>
      <c r="L892" s="111"/>
      <c r="M892" s="111"/>
      <c r="N892" s="111"/>
      <c r="O892" s="111"/>
      <c r="P892" s="111"/>
      <c r="Q892" s="111"/>
      <c r="R892" s="111"/>
      <c r="S892" s="111"/>
      <c r="T892" s="111"/>
      <c r="U892" s="111"/>
      <c r="V892" s="111"/>
      <c r="W892" s="111"/>
      <c r="X892" s="111"/>
      <c r="Y892" s="111"/>
      <c r="Z892" s="111"/>
      <c r="AA892" s="111"/>
      <c r="AB892" s="111"/>
    </row>
    <row r="893" spans="1:28" ht="15.75" customHeight="1">
      <c r="A893" s="111"/>
      <c r="B893" s="111"/>
      <c r="C893" s="111"/>
      <c r="D893" s="111"/>
      <c r="E893" s="111"/>
      <c r="F893" s="111"/>
      <c r="G893" s="111"/>
      <c r="H893" s="111"/>
      <c r="I893" s="111"/>
      <c r="J893" s="111"/>
      <c r="K893" s="111"/>
      <c r="L893" s="111"/>
      <c r="M893" s="111"/>
      <c r="N893" s="111"/>
      <c r="O893" s="111"/>
      <c r="P893" s="111"/>
      <c r="Q893" s="111"/>
      <c r="R893" s="111"/>
      <c r="S893" s="111"/>
      <c r="T893" s="111"/>
      <c r="U893" s="111"/>
      <c r="V893" s="111"/>
      <c r="W893" s="111"/>
      <c r="X893" s="111"/>
      <c r="Y893" s="111"/>
      <c r="Z893" s="111"/>
      <c r="AA893" s="111"/>
      <c r="AB893" s="111"/>
    </row>
    <row r="894" spans="1:28" ht="15.75" customHeight="1">
      <c r="A894" s="111"/>
      <c r="B894" s="111"/>
      <c r="C894" s="111"/>
      <c r="D894" s="111"/>
      <c r="E894" s="111"/>
      <c r="F894" s="111"/>
      <c r="G894" s="111"/>
      <c r="H894" s="111"/>
      <c r="I894" s="111"/>
      <c r="J894" s="111"/>
      <c r="K894" s="111"/>
      <c r="L894" s="111"/>
      <c r="M894" s="111"/>
      <c r="N894" s="111"/>
      <c r="O894" s="111"/>
      <c r="P894" s="111"/>
      <c r="Q894" s="111"/>
      <c r="R894" s="111"/>
      <c r="S894" s="111"/>
      <c r="T894" s="111"/>
      <c r="U894" s="111"/>
      <c r="V894" s="111"/>
      <c r="W894" s="111"/>
      <c r="X894" s="111"/>
      <c r="Y894" s="111"/>
      <c r="Z894" s="111"/>
      <c r="AA894" s="111"/>
      <c r="AB894" s="111"/>
    </row>
    <row r="895" spans="1:28" ht="15.75" customHeight="1">
      <c r="A895" s="111"/>
      <c r="B895" s="111"/>
      <c r="C895" s="111"/>
      <c r="D895" s="111"/>
      <c r="E895" s="111"/>
      <c r="F895" s="111"/>
      <c r="G895" s="111"/>
      <c r="H895" s="111"/>
      <c r="I895" s="111"/>
      <c r="J895" s="111"/>
      <c r="K895" s="111"/>
      <c r="L895" s="111"/>
      <c r="M895" s="111"/>
      <c r="N895" s="111"/>
      <c r="O895" s="111"/>
      <c r="P895" s="111"/>
      <c r="Q895" s="111"/>
      <c r="R895" s="111"/>
      <c r="S895" s="111"/>
      <c r="T895" s="111"/>
      <c r="U895" s="111"/>
      <c r="V895" s="111"/>
      <c r="W895" s="111"/>
      <c r="X895" s="111"/>
      <c r="Y895" s="111"/>
      <c r="Z895" s="111"/>
      <c r="AA895" s="111"/>
      <c r="AB895" s="111"/>
    </row>
    <row r="896" spans="1:28" ht="15.75" customHeight="1">
      <c r="A896" s="111"/>
      <c r="B896" s="111"/>
      <c r="C896" s="111"/>
      <c r="D896" s="111"/>
      <c r="E896" s="111"/>
      <c r="F896" s="111"/>
      <c r="G896" s="111"/>
      <c r="H896" s="111"/>
      <c r="I896" s="111"/>
      <c r="J896" s="111"/>
      <c r="K896" s="111"/>
      <c r="L896" s="111"/>
      <c r="M896" s="111"/>
      <c r="N896" s="111"/>
      <c r="O896" s="111"/>
      <c r="P896" s="111"/>
      <c r="Q896" s="111"/>
      <c r="R896" s="111"/>
      <c r="S896" s="111"/>
      <c r="T896" s="111"/>
      <c r="U896" s="111"/>
      <c r="V896" s="111"/>
      <c r="W896" s="111"/>
      <c r="X896" s="111"/>
      <c r="Y896" s="111"/>
      <c r="Z896" s="111"/>
      <c r="AA896" s="111"/>
      <c r="AB896" s="111"/>
    </row>
    <row r="897" spans="1:28" ht="15.75" customHeight="1">
      <c r="A897" s="111"/>
      <c r="B897" s="111"/>
      <c r="C897" s="111"/>
      <c r="D897" s="111"/>
      <c r="E897" s="111"/>
      <c r="F897" s="111"/>
      <c r="G897" s="111"/>
      <c r="H897" s="111"/>
      <c r="I897" s="111"/>
      <c r="J897" s="111"/>
      <c r="K897" s="111"/>
      <c r="L897" s="111"/>
      <c r="M897" s="111"/>
      <c r="N897" s="111"/>
      <c r="O897" s="111"/>
      <c r="P897" s="111"/>
      <c r="Q897" s="111"/>
      <c r="R897" s="111"/>
      <c r="S897" s="111"/>
      <c r="T897" s="111"/>
      <c r="U897" s="111"/>
      <c r="V897" s="111"/>
      <c r="W897" s="111"/>
      <c r="X897" s="111"/>
      <c r="Y897" s="111"/>
      <c r="Z897" s="111"/>
      <c r="AA897" s="111"/>
      <c r="AB897" s="111"/>
    </row>
    <row r="898" spans="1:28" ht="15.75" customHeight="1">
      <c r="A898" s="111"/>
      <c r="B898" s="111"/>
      <c r="C898" s="111"/>
      <c r="D898" s="111"/>
      <c r="E898" s="111"/>
      <c r="F898" s="111"/>
      <c r="G898" s="111"/>
      <c r="H898" s="111"/>
      <c r="I898" s="111"/>
      <c r="J898" s="111"/>
      <c r="K898" s="111"/>
      <c r="L898" s="111"/>
      <c r="M898" s="111"/>
      <c r="N898" s="111"/>
      <c r="O898" s="111"/>
      <c r="P898" s="111"/>
      <c r="Q898" s="111"/>
      <c r="R898" s="111"/>
      <c r="S898" s="111"/>
      <c r="T898" s="111"/>
      <c r="U898" s="111"/>
      <c r="V898" s="111"/>
      <c r="W898" s="111"/>
      <c r="X898" s="111"/>
      <c r="Y898" s="111"/>
      <c r="Z898" s="111"/>
      <c r="AA898" s="111"/>
      <c r="AB898" s="111"/>
    </row>
    <row r="899" spans="1:28" ht="15.75" customHeight="1">
      <c r="A899" s="111"/>
      <c r="B899" s="111"/>
      <c r="C899" s="111"/>
      <c r="D899" s="111"/>
      <c r="E899" s="111"/>
      <c r="F899" s="111"/>
      <c r="G899" s="111"/>
      <c r="H899" s="111"/>
      <c r="I899" s="111"/>
      <c r="J899" s="111"/>
      <c r="K899" s="111"/>
      <c r="L899" s="111"/>
      <c r="M899" s="111"/>
      <c r="N899" s="111"/>
      <c r="O899" s="111"/>
      <c r="P899" s="111"/>
      <c r="Q899" s="111"/>
      <c r="R899" s="111"/>
      <c r="S899" s="111"/>
      <c r="T899" s="111"/>
      <c r="U899" s="111"/>
      <c r="V899" s="111"/>
      <c r="W899" s="111"/>
      <c r="X899" s="111"/>
      <c r="Y899" s="111"/>
      <c r="Z899" s="111"/>
      <c r="AA899" s="111"/>
      <c r="AB899" s="111"/>
    </row>
    <row r="900" spans="1:28" ht="15.75" customHeight="1">
      <c r="A900" s="111"/>
      <c r="B900" s="111"/>
      <c r="C900" s="111"/>
      <c r="D900" s="111"/>
      <c r="E900" s="111"/>
      <c r="F900" s="111"/>
      <c r="G900" s="111"/>
      <c r="H900" s="111"/>
      <c r="I900" s="111"/>
      <c r="J900" s="111"/>
      <c r="K900" s="111"/>
      <c r="L900" s="111"/>
      <c r="M900" s="111"/>
      <c r="N900" s="111"/>
      <c r="O900" s="111"/>
      <c r="P900" s="111"/>
      <c r="Q900" s="111"/>
      <c r="R900" s="111"/>
      <c r="S900" s="111"/>
      <c r="T900" s="111"/>
      <c r="U900" s="111"/>
      <c r="V900" s="111"/>
      <c r="W900" s="111"/>
      <c r="X900" s="111"/>
      <c r="Y900" s="111"/>
      <c r="Z900" s="111"/>
      <c r="AA900" s="111"/>
      <c r="AB900" s="111"/>
    </row>
    <row r="901" spans="1:28" ht="15.75" customHeight="1">
      <c r="A901" s="111"/>
      <c r="B901" s="111"/>
      <c r="C901" s="111"/>
      <c r="D901" s="111"/>
      <c r="E901" s="111"/>
      <c r="F901" s="111"/>
      <c r="G901" s="111"/>
      <c r="H901" s="111"/>
      <c r="I901" s="111"/>
      <c r="J901" s="111"/>
      <c r="K901" s="111"/>
      <c r="L901" s="111"/>
      <c r="M901" s="111"/>
      <c r="N901" s="111"/>
      <c r="O901" s="111"/>
      <c r="P901" s="111"/>
      <c r="Q901" s="111"/>
      <c r="R901" s="111"/>
      <c r="S901" s="111"/>
      <c r="T901" s="111"/>
      <c r="U901" s="111"/>
      <c r="V901" s="111"/>
      <c r="W901" s="111"/>
      <c r="X901" s="111"/>
      <c r="Y901" s="111"/>
      <c r="Z901" s="111"/>
      <c r="AA901" s="111"/>
      <c r="AB901" s="111"/>
    </row>
    <row r="902" spans="1:28" ht="15.75" customHeight="1">
      <c r="A902" s="111"/>
      <c r="B902" s="111"/>
      <c r="C902" s="111"/>
      <c r="D902" s="111"/>
      <c r="E902" s="111"/>
      <c r="F902" s="111"/>
      <c r="G902" s="111"/>
      <c r="H902" s="111"/>
      <c r="I902" s="111"/>
      <c r="J902" s="111"/>
      <c r="K902" s="111"/>
      <c r="L902" s="111"/>
      <c r="M902" s="111"/>
      <c r="N902" s="111"/>
      <c r="O902" s="111"/>
      <c r="P902" s="111"/>
      <c r="Q902" s="111"/>
      <c r="R902" s="111"/>
      <c r="S902" s="111"/>
      <c r="T902" s="111"/>
      <c r="U902" s="111"/>
      <c r="V902" s="111"/>
      <c r="W902" s="111"/>
      <c r="X902" s="111"/>
      <c r="Y902" s="111"/>
      <c r="Z902" s="111"/>
      <c r="AA902" s="111"/>
      <c r="AB902" s="111"/>
    </row>
    <row r="903" spans="1:28" ht="15.75" customHeight="1">
      <c r="A903" s="111"/>
      <c r="B903" s="111"/>
      <c r="C903" s="111"/>
      <c r="D903" s="111"/>
      <c r="E903" s="111"/>
      <c r="F903" s="111"/>
      <c r="G903" s="111"/>
      <c r="H903" s="111"/>
      <c r="I903" s="111"/>
      <c r="J903" s="111"/>
      <c r="K903" s="111"/>
      <c r="L903" s="111"/>
      <c r="M903" s="111"/>
      <c r="N903" s="111"/>
      <c r="O903" s="111"/>
      <c r="P903" s="111"/>
      <c r="Q903" s="111"/>
      <c r="R903" s="111"/>
      <c r="S903" s="111"/>
      <c r="T903" s="111"/>
      <c r="U903" s="111"/>
      <c r="V903" s="111"/>
      <c r="W903" s="111"/>
      <c r="X903" s="111"/>
      <c r="Y903" s="111"/>
      <c r="Z903" s="111"/>
      <c r="AA903" s="111"/>
      <c r="AB903" s="111"/>
    </row>
    <row r="904" spans="1:28" ht="15.75" customHeight="1">
      <c r="A904" s="111"/>
      <c r="B904" s="111"/>
      <c r="C904" s="111"/>
      <c r="D904" s="111"/>
      <c r="E904" s="111"/>
      <c r="F904" s="111"/>
      <c r="G904" s="111"/>
      <c r="H904" s="111"/>
      <c r="I904" s="111"/>
      <c r="J904" s="111"/>
      <c r="K904" s="111"/>
      <c r="L904" s="111"/>
      <c r="M904" s="111"/>
      <c r="N904" s="111"/>
      <c r="O904" s="111"/>
      <c r="P904" s="111"/>
      <c r="Q904" s="111"/>
      <c r="R904" s="111"/>
      <c r="S904" s="111"/>
      <c r="T904" s="111"/>
      <c r="U904" s="111"/>
      <c r="V904" s="111"/>
      <c r="W904" s="111"/>
      <c r="X904" s="111"/>
      <c r="Y904" s="111"/>
      <c r="Z904" s="111"/>
      <c r="AA904" s="111"/>
      <c r="AB904" s="111"/>
    </row>
    <row r="905" spans="1:28" ht="15.75" customHeight="1">
      <c r="A905" s="111"/>
      <c r="B905" s="111"/>
      <c r="C905" s="111"/>
      <c r="D905" s="111"/>
      <c r="E905" s="111"/>
      <c r="F905" s="111"/>
      <c r="G905" s="111"/>
      <c r="H905" s="111"/>
      <c r="I905" s="111"/>
      <c r="J905" s="111"/>
      <c r="K905" s="111"/>
      <c r="L905" s="111"/>
      <c r="M905" s="111"/>
      <c r="N905" s="111"/>
      <c r="O905" s="111"/>
      <c r="P905" s="111"/>
      <c r="Q905" s="111"/>
      <c r="R905" s="111"/>
      <c r="S905" s="111"/>
      <c r="T905" s="111"/>
      <c r="U905" s="111"/>
      <c r="V905" s="111"/>
      <c r="W905" s="111"/>
      <c r="X905" s="111"/>
      <c r="Y905" s="111"/>
      <c r="Z905" s="111"/>
      <c r="AA905" s="111"/>
      <c r="AB905" s="111"/>
    </row>
    <row r="906" spans="1:28" ht="15.75" customHeight="1">
      <c r="A906" s="111"/>
      <c r="B906" s="111"/>
      <c r="C906" s="111"/>
      <c r="D906" s="111"/>
      <c r="E906" s="111"/>
      <c r="F906" s="111"/>
      <c r="G906" s="111"/>
      <c r="H906" s="111"/>
      <c r="I906" s="111"/>
      <c r="J906" s="111"/>
      <c r="K906" s="111"/>
      <c r="L906" s="111"/>
      <c r="M906" s="111"/>
      <c r="N906" s="111"/>
      <c r="O906" s="111"/>
      <c r="P906" s="111"/>
      <c r="Q906" s="111"/>
      <c r="R906" s="111"/>
      <c r="S906" s="111"/>
      <c r="T906" s="111"/>
      <c r="U906" s="111"/>
      <c r="V906" s="111"/>
      <c r="W906" s="111"/>
      <c r="X906" s="111"/>
      <c r="Y906" s="111"/>
      <c r="Z906" s="111"/>
      <c r="AA906" s="111"/>
      <c r="AB906" s="111"/>
    </row>
    <row r="907" spans="1:28" ht="15.75" customHeight="1">
      <c r="A907" s="111"/>
      <c r="B907" s="111"/>
      <c r="C907" s="111"/>
      <c r="D907" s="111"/>
      <c r="E907" s="111"/>
      <c r="F907" s="111"/>
      <c r="G907" s="111"/>
      <c r="H907" s="111"/>
      <c r="I907" s="111"/>
      <c r="J907" s="111"/>
      <c r="K907" s="111"/>
      <c r="L907" s="111"/>
      <c r="M907" s="111"/>
      <c r="N907" s="111"/>
      <c r="O907" s="111"/>
      <c r="P907" s="111"/>
      <c r="Q907" s="111"/>
      <c r="R907" s="111"/>
      <c r="S907" s="111"/>
      <c r="T907" s="111"/>
      <c r="U907" s="111"/>
      <c r="V907" s="111"/>
      <c r="W907" s="111"/>
      <c r="X907" s="111"/>
      <c r="Y907" s="111"/>
      <c r="Z907" s="111"/>
      <c r="AA907" s="111"/>
      <c r="AB907" s="111"/>
    </row>
    <row r="908" spans="1:28" ht="15.75" customHeight="1">
      <c r="A908" s="111"/>
      <c r="B908" s="111"/>
      <c r="C908" s="111"/>
      <c r="D908" s="111"/>
      <c r="E908" s="111"/>
      <c r="F908" s="111"/>
      <c r="G908" s="111"/>
      <c r="H908" s="111"/>
      <c r="I908" s="111"/>
      <c r="J908" s="111"/>
      <c r="K908" s="111"/>
      <c r="L908" s="111"/>
      <c r="M908" s="111"/>
      <c r="N908" s="111"/>
      <c r="O908" s="111"/>
      <c r="P908" s="111"/>
      <c r="Q908" s="111"/>
      <c r="R908" s="111"/>
      <c r="S908" s="111"/>
      <c r="T908" s="111"/>
      <c r="U908" s="111"/>
      <c r="V908" s="111"/>
      <c r="W908" s="111"/>
      <c r="X908" s="111"/>
      <c r="Y908" s="111"/>
      <c r="Z908" s="111"/>
      <c r="AA908" s="111"/>
      <c r="AB908" s="111"/>
    </row>
    <row r="909" spans="1:28" ht="15.75" customHeight="1">
      <c r="A909" s="111"/>
      <c r="B909" s="111"/>
      <c r="C909" s="111"/>
      <c r="D909" s="111"/>
      <c r="E909" s="111"/>
      <c r="F909" s="111"/>
      <c r="G909" s="111"/>
      <c r="H909" s="111"/>
      <c r="I909" s="111"/>
      <c r="J909" s="111"/>
      <c r="K909" s="111"/>
      <c r="L909" s="111"/>
      <c r="M909" s="111"/>
      <c r="N909" s="111"/>
      <c r="O909" s="111"/>
      <c r="P909" s="111"/>
      <c r="Q909" s="111"/>
      <c r="R909" s="111"/>
      <c r="S909" s="111"/>
      <c r="T909" s="111"/>
      <c r="U909" s="111"/>
      <c r="V909" s="111"/>
      <c r="W909" s="111"/>
      <c r="X909" s="111"/>
      <c r="Y909" s="111"/>
      <c r="Z909" s="111"/>
      <c r="AA909" s="111"/>
      <c r="AB909" s="111"/>
    </row>
    <row r="910" spans="1:28" ht="15.75" customHeight="1">
      <c r="A910" s="111"/>
      <c r="B910" s="111"/>
      <c r="C910" s="111"/>
      <c r="D910" s="111"/>
      <c r="E910" s="111"/>
      <c r="F910" s="111"/>
      <c r="G910" s="111"/>
      <c r="H910" s="111"/>
      <c r="I910" s="111"/>
      <c r="J910" s="111"/>
      <c r="K910" s="111"/>
      <c r="L910" s="111"/>
      <c r="M910" s="111"/>
      <c r="N910" s="111"/>
      <c r="O910" s="111"/>
      <c r="P910" s="111"/>
      <c r="Q910" s="111"/>
      <c r="R910" s="111"/>
      <c r="S910" s="111"/>
      <c r="T910" s="111"/>
      <c r="U910" s="111"/>
      <c r="V910" s="111"/>
      <c r="W910" s="111"/>
      <c r="X910" s="111"/>
      <c r="Y910" s="111"/>
      <c r="Z910" s="111"/>
      <c r="AA910" s="111"/>
      <c r="AB910" s="111"/>
    </row>
    <row r="911" spans="1:28" ht="15.75" customHeight="1">
      <c r="A911" s="111"/>
      <c r="B911" s="111"/>
      <c r="C911" s="111"/>
      <c r="D911" s="111"/>
      <c r="E911" s="111"/>
      <c r="F911" s="111"/>
      <c r="G911" s="111"/>
      <c r="H911" s="111"/>
      <c r="I911" s="111"/>
      <c r="J911" s="111"/>
      <c r="K911" s="111"/>
      <c r="L911" s="111"/>
      <c r="M911" s="111"/>
      <c r="N911" s="111"/>
      <c r="O911" s="111"/>
      <c r="P911" s="111"/>
      <c r="Q911" s="111"/>
      <c r="R911" s="111"/>
      <c r="S911" s="111"/>
      <c r="T911" s="111"/>
      <c r="U911" s="111"/>
      <c r="V911" s="111"/>
      <c r="W911" s="111"/>
      <c r="X911" s="111"/>
      <c r="Y911" s="111"/>
      <c r="Z911" s="111"/>
      <c r="AA911" s="111"/>
      <c r="AB911" s="111"/>
    </row>
    <row r="912" spans="1:28" ht="15.75" customHeight="1">
      <c r="A912" s="111"/>
      <c r="B912" s="111"/>
      <c r="C912" s="111"/>
      <c r="D912" s="111"/>
      <c r="E912" s="111"/>
      <c r="F912" s="111"/>
      <c r="G912" s="111"/>
      <c r="H912" s="111"/>
      <c r="I912" s="111"/>
      <c r="J912" s="111"/>
      <c r="K912" s="111"/>
      <c r="L912" s="111"/>
      <c r="M912" s="111"/>
      <c r="N912" s="111"/>
      <c r="O912" s="111"/>
      <c r="P912" s="111"/>
      <c r="Q912" s="111"/>
      <c r="R912" s="111"/>
      <c r="S912" s="111"/>
      <c r="T912" s="111"/>
      <c r="U912" s="111"/>
      <c r="V912" s="111"/>
      <c r="W912" s="111"/>
      <c r="X912" s="111"/>
      <c r="Y912" s="111"/>
      <c r="Z912" s="111"/>
      <c r="AA912" s="111"/>
      <c r="AB912" s="111"/>
    </row>
    <row r="913" spans="1:28" ht="15.75" customHeight="1">
      <c r="A913" s="111"/>
      <c r="B913" s="111"/>
      <c r="C913" s="111"/>
      <c r="D913" s="111"/>
      <c r="E913" s="111"/>
      <c r="F913" s="111"/>
      <c r="G913" s="111"/>
      <c r="H913" s="111"/>
      <c r="I913" s="111"/>
      <c r="J913" s="111"/>
      <c r="K913" s="111"/>
      <c r="L913" s="111"/>
      <c r="M913" s="111"/>
      <c r="N913" s="111"/>
      <c r="O913" s="111"/>
      <c r="P913" s="111"/>
      <c r="Q913" s="111"/>
      <c r="R913" s="111"/>
      <c r="S913" s="111"/>
      <c r="T913" s="111"/>
      <c r="U913" s="111"/>
      <c r="V913" s="111"/>
      <c r="W913" s="111"/>
      <c r="X913" s="111"/>
      <c r="Y913" s="111"/>
      <c r="Z913" s="111"/>
      <c r="AA913" s="111"/>
      <c r="AB913" s="111"/>
    </row>
    <row r="914" spans="1:28" ht="15.75" customHeight="1">
      <c r="A914" s="111"/>
      <c r="B914" s="111"/>
      <c r="C914" s="111"/>
      <c r="D914" s="111"/>
      <c r="E914" s="111"/>
      <c r="F914" s="111"/>
      <c r="G914" s="111"/>
      <c r="H914" s="111"/>
      <c r="I914" s="111"/>
      <c r="J914" s="111"/>
      <c r="K914" s="111"/>
      <c r="L914" s="111"/>
      <c r="M914" s="111"/>
      <c r="N914" s="111"/>
      <c r="O914" s="111"/>
      <c r="P914" s="111"/>
      <c r="Q914" s="111"/>
      <c r="R914" s="111"/>
      <c r="S914" s="111"/>
      <c r="T914" s="111"/>
      <c r="U914" s="111"/>
      <c r="V914" s="111"/>
      <c r="W914" s="111"/>
      <c r="X914" s="111"/>
      <c r="Y914" s="111"/>
      <c r="Z914" s="111"/>
      <c r="AA914" s="111"/>
      <c r="AB914" s="111"/>
    </row>
    <row r="915" spans="1:28" ht="15.75" customHeight="1">
      <c r="A915" s="111"/>
      <c r="B915" s="111"/>
      <c r="C915" s="111"/>
      <c r="D915" s="111"/>
      <c r="E915" s="111"/>
      <c r="F915" s="111"/>
      <c r="G915" s="111"/>
      <c r="H915" s="111"/>
      <c r="I915" s="111"/>
      <c r="J915" s="111"/>
      <c r="K915" s="111"/>
      <c r="L915" s="111"/>
      <c r="M915" s="111"/>
      <c r="N915" s="111"/>
      <c r="O915" s="111"/>
      <c r="P915" s="111"/>
      <c r="Q915" s="111"/>
      <c r="R915" s="111"/>
      <c r="S915" s="111"/>
      <c r="T915" s="111"/>
      <c r="U915" s="111"/>
      <c r="V915" s="111"/>
      <c r="W915" s="111"/>
      <c r="X915" s="111"/>
      <c r="Y915" s="111"/>
      <c r="Z915" s="111"/>
      <c r="AA915" s="111"/>
      <c r="AB915" s="111"/>
    </row>
    <row r="916" spans="1:28" ht="15.75" customHeight="1">
      <c r="A916" s="111"/>
      <c r="B916" s="111"/>
      <c r="C916" s="111"/>
      <c r="D916" s="111"/>
      <c r="E916" s="111"/>
      <c r="F916" s="111"/>
      <c r="G916" s="111"/>
      <c r="H916" s="111"/>
      <c r="I916" s="111"/>
      <c r="J916" s="111"/>
      <c r="K916" s="111"/>
      <c r="L916" s="111"/>
      <c r="M916" s="111"/>
      <c r="N916" s="111"/>
      <c r="O916" s="111"/>
      <c r="P916" s="111"/>
      <c r="Q916" s="111"/>
      <c r="R916" s="111"/>
      <c r="S916" s="111"/>
      <c r="T916" s="111"/>
      <c r="U916" s="111"/>
      <c r="V916" s="111"/>
      <c r="W916" s="111"/>
      <c r="X916" s="111"/>
      <c r="Y916" s="111"/>
      <c r="Z916" s="111"/>
      <c r="AA916" s="111"/>
      <c r="AB916" s="111"/>
    </row>
    <row r="917" spans="1:28" ht="15.75" customHeight="1">
      <c r="A917" s="111"/>
      <c r="B917" s="111"/>
      <c r="C917" s="111"/>
      <c r="D917" s="111"/>
      <c r="E917" s="111"/>
      <c r="F917" s="111"/>
      <c r="G917" s="111"/>
      <c r="H917" s="111"/>
      <c r="I917" s="111"/>
      <c r="J917" s="111"/>
      <c r="K917" s="111"/>
      <c r="L917" s="111"/>
      <c r="M917" s="111"/>
      <c r="N917" s="111"/>
      <c r="O917" s="111"/>
      <c r="P917" s="111"/>
      <c r="Q917" s="111"/>
      <c r="R917" s="111"/>
      <c r="S917" s="111"/>
      <c r="T917" s="111"/>
      <c r="U917" s="111"/>
      <c r="V917" s="111"/>
      <c r="W917" s="111"/>
      <c r="X917" s="111"/>
      <c r="Y917" s="111"/>
      <c r="Z917" s="111"/>
      <c r="AA917" s="111"/>
      <c r="AB917" s="111"/>
    </row>
    <row r="918" spans="1:28" ht="15.75" customHeight="1">
      <c r="A918" s="111"/>
      <c r="B918" s="111"/>
      <c r="C918" s="111"/>
      <c r="D918" s="111"/>
      <c r="E918" s="111"/>
      <c r="F918" s="111"/>
      <c r="G918" s="111"/>
      <c r="H918" s="111"/>
      <c r="I918" s="111"/>
      <c r="J918" s="111"/>
      <c r="K918" s="111"/>
      <c r="L918" s="111"/>
      <c r="M918" s="111"/>
      <c r="N918" s="111"/>
      <c r="O918" s="111"/>
      <c r="P918" s="111"/>
      <c r="Q918" s="111"/>
      <c r="R918" s="111"/>
      <c r="S918" s="111"/>
      <c r="T918" s="111"/>
      <c r="U918" s="111"/>
      <c r="V918" s="111"/>
      <c r="W918" s="111"/>
      <c r="X918" s="111"/>
      <c r="Y918" s="111"/>
      <c r="Z918" s="111"/>
      <c r="AA918" s="111"/>
      <c r="AB918" s="111"/>
    </row>
    <row r="919" spans="1:28" ht="15.75" customHeight="1">
      <c r="A919" s="111"/>
      <c r="B919" s="111"/>
      <c r="C919" s="111"/>
      <c r="D919" s="111"/>
      <c r="E919" s="111"/>
      <c r="F919" s="111"/>
      <c r="G919" s="111"/>
      <c r="H919" s="111"/>
      <c r="I919" s="111"/>
      <c r="J919" s="111"/>
      <c r="K919" s="111"/>
      <c r="L919" s="111"/>
      <c r="M919" s="111"/>
      <c r="N919" s="111"/>
      <c r="O919" s="111"/>
      <c r="P919" s="111"/>
      <c r="Q919" s="111"/>
      <c r="R919" s="111"/>
      <c r="S919" s="111"/>
      <c r="T919" s="111"/>
      <c r="U919" s="111"/>
      <c r="V919" s="111"/>
      <c r="W919" s="111"/>
      <c r="X919" s="111"/>
      <c r="Y919" s="111"/>
      <c r="Z919" s="111"/>
      <c r="AA919" s="111"/>
      <c r="AB919" s="111"/>
    </row>
    <row r="920" spans="1:28" ht="15.75" customHeight="1">
      <c r="A920" s="111"/>
      <c r="B920" s="111"/>
      <c r="C920" s="111"/>
      <c r="D920" s="111"/>
      <c r="E920" s="111"/>
      <c r="F920" s="111"/>
      <c r="G920" s="111"/>
      <c r="H920" s="111"/>
      <c r="I920" s="111"/>
      <c r="J920" s="111"/>
      <c r="K920" s="111"/>
      <c r="L920" s="111"/>
      <c r="M920" s="111"/>
      <c r="N920" s="111"/>
      <c r="O920" s="111"/>
      <c r="P920" s="111"/>
      <c r="Q920" s="111"/>
      <c r="R920" s="111"/>
      <c r="S920" s="111"/>
      <c r="T920" s="111"/>
      <c r="U920" s="111"/>
      <c r="V920" s="111"/>
      <c r="W920" s="111"/>
      <c r="X920" s="111"/>
      <c r="Y920" s="111"/>
      <c r="Z920" s="111"/>
      <c r="AA920" s="111"/>
      <c r="AB920" s="111"/>
    </row>
    <row r="921" spans="1:28" ht="15.75" customHeight="1">
      <c r="A921" s="111"/>
      <c r="B921" s="111"/>
      <c r="C921" s="111"/>
      <c r="D921" s="111"/>
      <c r="E921" s="111"/>
      <c r="F921" s="111"/>
      <c r="G921" s="111"/>
      <c r="H921" s="111"/>
      <c r="I921" s="111"/>
      <c r="J921" s="111"/>
      <c r="K921" s="111"/>
      <c r="L921" s="111"/>
      <c r="M921" s="111"/>
      <c r="N921" s="111"/>
      <c r="O921" s="111"/>
      <c r="P921" s="111"/>
      <c r="Q921" s="111"/>
      <c r="R921" s="111"/>
      <c r="S921" s="111"/>
      <c r="T921" s="111"/>
      <c r="U921" s="111"/>
      <c r="V921" s="111"/>
      <c r="W921" s="111"/>
      <c r="X921" s="111"/>
      <c r="Y921" s="111"/>
      <c r="Z921" s="111"/>
      <c r="AA921" s="111"/>
      <c r="AB921" s="111"/>
    </row>
    <row r="922" spans="1:28" ht="15.75" customHeight="1">
      <c r="A922" s="111"/>
      <c r="B922" s="111"/>
      <c r="C922" s="111"/>
      <c r="D922" s="111"/>
      <c r="E922" s="111"/>
      <c r="F922" s="111"/>
      <c r="G922" s="111"/>
      <c r="H922" s="111"/>
      <c r="I922" s="111"/>
      <c r="J922" s="111"/>
      <c r="K922" s="111"/>
      <c r="L922" s="111"/>
      <c r="M922" s="111"/>
      <c r="N922" s="111"/>
      <c r="O922" s="111"/>
      <c r="P922" s="111"/>
      <c r="Q922" s="111"/>
      <c r="R922" s="111"/>
      <c r="S922" s="111"/>
      <c r="T922" s="111"/>
      <c r="U922" s="111"/>
      <c r="V922" s="111"/>
      <c r="W922" s="111"/>
      <c r="X922" s="111"/>
      <c r="Y922" s="111"/>
      <c r="Z922" s="111"/>
      <c r="AA922" s="111"/>
      <c r="AB922" s="111"/>
    </row>
    <row r="923" spans="1:28" ht="15.75" customHeight="1">
      <c r="A923" s="111"/>
      <c r="B923" s="111"/>
      <c r="C923" s="111"/>
      <c r="D923" s="111"/>
      <c r="E923" s="111"/>
      <c r="F923" s="111"/>
      <c r="G923" s="111"/>
      <c r="H923" s="111"/>
      <c r="I923" s="111"/>
      <c r="J923" s="111"/>
      <c r="K923" s="111"/>
      <c r="L923" s="111"/>
      <c r="M923" s="111"/>
      <c r="N923" s="111"/>
      <c r="O923" s="111"/>
      <c r="P923" s="111"/>
      <c r="Q923" s="111"/>
      <c r="R923" s="111"/>
      <c r="S923" s="111"/>
      <c r="T923" s="111"/>
      <c r="U923" s="111"/>
      <c r="V923" s="111"/>
      <c r="W923" s="111"/>
      <c r="X923" s="111"/>
      <c r="Y923" s="111"/>
      <c r="Z923" s="111"/>
      <c r="AA923" s="111"/>
      <c r="AB923" s="111"/>
    </row>
    <row r="924" spans="1:28" ht="15.75" customHeight="1">
      <c r="A924" s="111"/>
      <c r="B924" s="111"/>
      <c r="C924" s="111"/>
      <c r="D924" s="111"/>
      <c r="E924" s="111"/>
      <c r="F924" s="111"/>
      <c r="G924" s="111"/>
      <c r="H924" s="111"/>
      <c r="I924" s="111"/>
      <c r="J924" s="111"/>
      <c r="K924" s="111"/>
      <c r="L924" s="111"/>
      <c r="M924" s="111"/>
      <c r="N924" s="111"/>
      <c r="O924" s="111"/>
      <c r="P924" s="111"/>
      <c r="Q924" s="111"/>
      <c r="R924" s="111"/>
      <c r="S924" s="111"/>
      <c r="T924" s="111"/>
      <c r="U924" s="111"/>
      <c r="V924" s="111"/>
      <c r="W924" s="111"/>
      <c r="X924" s="111"/>
      <c r="Y924" s="111"/>
      <c r="Z924" s="111"/>
      <c r="AA924" s="111"/>
      <c r="AB924" s="111"/>
    </row>
    <row r="925" spans="1:28" ht="15.75" customHeight="1">
      <c r="A925" s="111"/>
      <c r="B925" s="111"/>
      <c r="C925" s="111"/>
      <c r="D925" s="111"/>
      <c r="E925" s="111"/>
      <c r="F925" s="111"/>
      <c r="G925" s="111"/>
      <c r="H925" s="111"/>
      <c r="I925" s="111"/>
      <c r="J925" s="111"/>
      <c r="K925" s="111"/>
      <c r="L925" s="111"/>
      <c r="M925" s="111"/>
      <c r="N925" s="111"/>
      <c r="O925" s="111"/>
      <c r="P925" s="111"/>
      <c r="Q925" s="111"/>
      <c r="R925" s="111"/>
      <c r="S925" s="111"/>
      <c r="T925" s="111"/>
      <c r="U925" s="111"/>
      <c r="V925" s="111"/>
      <c r="W925" s="111"/>
      <c r="X925" s="111"/>
      <c r="Y925" s="111"/>
      <c r="Z925" s="111"/>
      <c r="AA925" s="111"/>
      <c r="AB925" s="111"/>
    </row>
    <row r="926" spans="1:28" ht="15.75" customHeight="1">
      <c r="A926" s="111"/>
      <c r="B926" s="111"/>
      <c r="C926" s="111"/>
      <c r="D926" s="111"/>
      <c r="E926" s="111"/>
      <c r="F926" s="111"/>
      <c r="G926" s="111"/>
      <c r="H926" s="111"/>
      <c r="I926" s="111"/>
      <c r="J926" s="111"/>
      <c r="K926" s="111"/>
      <c r="L926" s="111"/>
      <c r="M926" s="111"/>
      <c r="N926" s="111"/>
      <c r="O926" s="111"/>
      <c r="P926" s="111"/>
      <c r="Q926" s="111"/>
      <c r="R926" s="111"/>
      <c r="S926" s="111"/>
      <c r="T926" s="111"/>
      <c r="U926" s="111"/>
      <c r="V926" s="111"/>
      <c r="W926" s="111"/>
      <c r="X926" s="111"/>
      <c r="Y926" s="111"/>
      <c r="Z926" s="111"/>
      <c r="AA926" s="111"/>
      <c r="AB926" s="111"/>
    </row>
    <row r="927" spans="1:28" ht="15.75" customHeight="1">
      <c r="A927" s="111"/>
      <c r="B927" s="111"/>
      <c r="C927" s="111"/>
      <c r="D927" s="111"/>
      <c r="E927" s="111"/>
      <c r="F927" s="111"/>
      <c r="G927" s="111"/>
      <c r="H927" s="111"/>
      <c r="I927" s="111"/>
      <c r="J927" s="111"/>
      <c r="K927" s="111"/>
      <c r="L927" s="111"/>
      <c r="M927" s="111"/>
      <c r="N927" s="111"/>
      <c r="O927" s="111"/>
      <c r="P927" s="111"/>
      <c r="Q927" s="111"/>
      <c r="R927" s="111"/>
      <c r="S927" s="111"/>
      <c r="T927" s="111"/>
      <c r="U927" s="111"/>
      <c r="V927" s="111"/>
      <c r="W927" s="111"/>
      <c r="X927" s="111"/>
      <c r="Y927" s="111"/>
      <c r="Z927" s="111"/>
      <c r="AA927" s="111"/>
      <c r="AB927" s="111"/>
    </row>
    <row r="928" spans="1:28" ht="15.75" customHeight="1">
      <c r="A928" s="111"/>
      <c r="B928" s="111"/>
      <c r="C928" s="111"/>
      <c r="D928" s="111"/>
      <c r="E928" s="111"/>
      <c r="F928" s="111"/>
      <c r="G928" s="111"/>
      <c r="H928" s="111"/>
      <c r="I928" s="111"/>
      <c r="J928" s="111"/>
      <c r="K928" s="111"/>
      <c r="L928" s="111"/>
      <c r="M928" s="111"/>
      <c r="N928" s="111"/>
      <c r="O928" s="111"/>
      <c r="P928" s="111"/>
      <c r="Q928" s="111"/>
      <c r="R928" s="111"/>
      <c r="S928" s="111"/>
      <c r="T928" s="111"/>
      <c r="U928" s="111"/>
      <c r="V928" s="111"/>
      <c r="W928" s="111"/>
      <c r="X928" s="111"/>
      <c r="Y928" s="111"/>
      <c r="Z928" s="111"/>
      <c r="AA928" s="111"/>
      <c r="AB928" s="111"/>
    </row>
    <row r="929" spans="1:28" ht="15.75" customHeight="1">
      <c r="A929" s="111"/>
      <c r="B929" s="111"/>
      <c r="C929" s="111"/>
      <c r="D929" s="111"/>
      <c r="E929" s="111"/>
      <c r="F929" s="111"/>
      <c r="G929" s="111"/>
      <c r="H929" s="111"/>
      <c r="I929" s="111"/>
      <c r="J929" s="111"/>
      <c r="K929" s="111"/>
      <c r="L929" s="111"/>
      <c r="M929" s="111"/>
      <c r="N929" s="111"/>
      <c r="O929" s="111"/>
      <c r="P929" s="111"/>
      <c r="Q929" s="111"/>
      <c r="R929" s="111"/>
      <c r="S929" s="111"/>
      <c r="T929" s="111"/>
      <c r="U929" s="111"/>
      <c r="V929" s="111"/>
      <c r="W929" s="111"/>
      <c r="X929" s="111"/>
      <c r="Y929" s="111"/>
      <c r="Z929" s="111"/>
      <c r="AA929" s="111"/>
      <c r="AB929" s="111"/>
    </row>
    <row r="930" spans="1:28" ht="15.75" customHeight="1">
      <c r="A930" s="111"/>
      <c r="B930" s="111"/>
      <c r="C930" s="111"/>
      <c r="D930" s="111"/>
      <c r="E930" s="111"/>
      <c r="F930" s="111"/>
      <c r="G930" s="111"/>
      <c r="H930" s="111"/>
      <c r="I930" s="111"/>
      <c r="J930" s="111"/>
      <c r="K930" s="111"/>
      <c r="L930" s="111"/>
      <c r="M930" s="111"/>
      <c r="N930" s="111"/>
      <c r="O930" s="111"/>
      <c r="P930" s="111"/>
      <c r="Q930" s="111"/>
      <c r="R930" s="111"/>
      <c r="S930" s="111"/>
      <c r="T930" s="111"/>
      <c r="U930" s="111"/>
      <c r="V930" s="111"/>
      <c r="W930" s="111"/>
      <c r="X930" s="111"/>
      <c r="Y930" s="111"/>
      <c r="Z930" s="111"/>
      <c r="AA930" s="111"/>
      <c r="AB930" s="111"/>
    </row>
    <row r="931" spans="1:28" ht="15.75" customHeight="1">
      <c r="A931" s="111"/>
      <c r="B931" s="111"/>
      <c r="C931" s="111"/>
      <c r="D931" s="111"/>
      <c r="E931" s="111"/>
      <c r="F931" s="111"/>
      <c r="G931" s="111"/>
      <c r="H931" s="111"/>
      <c r="I931" s="111"/>
      <c r="J931" s="111"/>
      <c r="K931" s="111"/>
      <c r="L931" s="111"/>
      <c r="M931" s="111"/>
      <c r="N931" s="111"/>
      <c r="O931" s="111"/>
      <c r="P931" s="111"/>
      <c r="Q931" s="111"/>
      <c r="R931" s="111"/>
      <c r="S931" s="111"/>
      <c r="T931" s="111"/>
      <c r="U931" s="111"/>
      <c r="V931" s="111"/>
      <c r="W931" s="111"/>
      <c r="X931" s="111"/>
      <c r="Y931" s="111"/>
      <c r="Z931" s="111"/>
      <c r="AA931" s="111"/>
      <c r="AB931" s="111"/>
    </row>
    <row r="932" spans="1:28" ht="15.75" customHeight="1">
      <c r="A932" s="111"/>
      <c r="B932" s="111"/>
      <c r="C932" s="111"/>
      <c r="D932" s="111"/>
      <c r="E932" s="111"/>
      <c r="F932" s="111"/>
      <c r="G932" s="111"/>
      <c r="H932" s="111"/>
      <c r="I932" s="111"/>
      <c r="J932" s="111"/>
      <c r="K932" s="111"/>
      <c r="L932" s="111"/>
      <c r="M932" s="111"/>
      <c r="N932" s="111"/>
      <c r="O932" s="111"/>
      <c r="P932" s="111"/>
      <c r="Q932" s="111"/>
      <c r="R932" s="111"/>
      <c r="S932" s="111"/>
      <c r="T932" s="111"/>
      <c r="U932" s="111"/>
      <c r="V932" s="111"/>
      <c r="W932" s="111"/>
      <c r="X932" s="111"/>
      <c r="Y932" s="111"/>
      <c r="Z932" s="111"/>
      <c r="AA932" s="111"/>
      <c r="AB932" s="111"/>
    </row>
    <row r="933" spans="1:28" ht="15.75" customHeight="1">
      <c r="A933" s="111"/>
      <c r="B933" s="111"/>
      <c r="C933" s="111"/>
      <c r="D933" s="111"/>
      <c r="E933" s="111"/>
      <c r="F933" s="111"/>
      <c r="G933" s="111"/>
      <c r="H933" s="111"/>
      <c r="I933" s="111"/>
      <c r="J933" s="111"/>
      <c r="K933" s="111"/>
      <c r="L933" s="111"/>
      <c r="M933" s="111"/>
      <c r="N933" s="111"/>
      <c r="O933" s="111"/>
      <c r="P933" s="111"/>
      <c r="Q933" s="111"/>
      <c r="R933" s="111"/>
      <c r="S933" s="111"/>
      <c r="T933" s="111"/>
      <c r="U933" s="111"/>
      <c r="V933" s="111"/>
      <c r="W933" s="111"/>
      <c r="X933" s="111"/>
      <c r="Y933" s="111"/>
      <c r="Z933" s="111"/>
      <c r="AA933" s="111"/>
      <c r="AB933" s="111"/>
    </row>
    <row r="934" spans="1:28" ht="15.75" customHeight="1">
      <c r="A934" s="111"/>
      <c r="B934" s="111"/>
      <c r="C934" s="111"/>
      <c r="D934" s="111"/>
      <c r="E934" s="111"/>
      <c r="F934" s="111"/>
      <c r="G934" s="111"/>
      <c r="H934" s="111"/>
      <c r="I934" s="111"/>
      <c r="J934" s="111"/>
      <c r="K934" s="111"/>
      <c r="L934" s="111"/>
      <c r="M934" s="111"/>
      <c r="N934" s="111"/>
      <c r="O934" s="111"/>
      <c r="P934" s="111"/>
      <c r="Q934" s="111"/>
      <c r="R934" s="111"/>
      <c r="S934" s="111"/>
      <c r="T934" s="111"/>
      <c r="U934" s="111"/>
      <c r="V934" s="111"/>
      <c r="W934" s="111"/>
      <c r="X934" s="111"/>
      <c r="Y934" s="111"/>
      <c r="Z934" s="111"/>
      <c r="AA934" s="111"/>
      <c r="AB934" s="111"/>
    </row>
    <row r="935" spans="1:28" ht="15.75" customHeight="1">
      <c r="A935" s="111"/>
      <c r="B935" s="111"/>
      <c r="C935" s="111"/>
      <c r="D935" s="111"/>
      <c r="E935" s="111"/>
      <c r="F935" s="111"/>
      <c r="G935" s="111"/>
      <c r="H935" s="111"/>
      <c r="I935" s="111"/>
      <c r="J935" s="111"/>
      <c r="K935" s="111"/>
      <c r="L935" s="111"/>
      <c r="M935" s="111"/>
      <c r="N935" s="111"/>
      <c r="O935" s="111"/>
      <c r="P935" s="111"/>
      <c r="Q935" s="111"/>
      <c r="R935" s="111"/>
      <c r="S935" s="111"/>
      <c r="T935" s="111"/>
      <c r="U935" s="111"/>
      <c r="V935" s="111"/>
      <c r="W935" s="111"/>
      <c r="X935" s="111"/>
      <c r="Y935" s="111"/>
      <c r="Z935" s="111"/>
      <c r="AA935" s="111"/>
      <c r="AB935" s="111"/>
    </row>
    <row r="936" spans="1:28" ht="15.75" customHeight="1">
      <c r="A936" s="111"/>
      <c r="B936" s="111"/>
      <c r="C936" s="111"/>
      <c r="D936" s="111"/>
      <c r="E936" s="111"/>
      <c r="F936" s="111"/>
      <c r="G936" s="111"/>
      <c r="H936" s="111"/>
      <c r="I936" s="111"/>
      <c r="J936" s="111"/>
      <c r="K936" s="111"/>
      <c r="L936" s="111"/>
      <c r="M936" s="111"/>
      <c r="N936" s="111"/>
      <c r="O936" s="111"/>
      <c r="P936" s="111"/>
      <c r="Q936" s="111"/>
      <c r="R936" s="111"/>
      <c r="S936" s="111"/>
      <c r="T936" s="111"/>
      <c r="U936" s="111"/>
      <c r="V936" s="111"/>
      <c r="W936" s="111"/>
      <c r="X936" s="111"/>
      <c r="Y936" s="111"/>
      <c r="Z936" s="111"/>
      <c r="AA936" s="111"/>
      <c r="AB936" s="111"/>
    </row>
    <row r="937" spans="1:28" ht="15.75" customHeight="1">
      <c r="A937" s="111"/>
      <c r="B937" s="111"/>
      <c r="C937" s="111"/>
      <c r="D937" s="111"/>
      <c r="E937" s="111"/>
      <c r="F937" s="111"/>
      <c r="G937" s="111"/>
      <c r="H937" s="111"/>
      <c r="I937" s="111"/>
      <c r="J937" s="111"/>
      <c r="K937" s="111"/>
      <c r="L937" s="111"/>
      <c r="M937" s="111"/>
      <c r="N937" s="111"/>
      <c r="O937" s="111"/>
      <c r="P937" s="111"/>
      <c r="Q937" s="111"/>
      <c r="R937" s="111"/>
      <c r="S937" s="111"/>
      <c r="T937" s="111"/>
      <c r="U937" s="111"/>
      <c r="V937" s="111"/>
      <c r="W937" s="111"/>
      <c r="X937" s="111"/>
      <c r="Y937" s="111"/>
      <c r="Z937" s="111"/>
      <c r="AA937" s="111"/>
      <c r="AB937" s="111"/>
    </row>
    <row r="938" spans="1:28" ht="15.75" customHeight="1">
      <c r="A938" s="111"/>
      <c r="B938" s="111"/>
      <c r="C938" s="111"/>
      <c r="D938" s="111"/>
      <c r="E938" s="111"/>
      <c r="F938" s="111"/>
      <c r="G938" s="111"/>
      <c r="H938" s="111"/>
      <c r="I938" s="111"/>
      <c r="J938" s="111"/>
      <c r="K938" s="111"/>
      <c r="L938" s="111"/>
      <c r="M938" s="111"/>
      <c r="N938" s="111"/>
      <c r="O938" s="111"/>
      <c r="P938" s="111"/>
      <c r="Q938" s="111"/>
      <c r="R938" s="111"/>
      <c r="S938" s="111"/>
      <c r="T938" s="111"/>
      <c r="U938" s="111"/>
      <c r="V938" s="111"/>
      <c r="W938" s="111"/>
      <c r="X938" s="111"/>
      <c r="Y938" s="111"/>
      <c r="Z938" s="111"/>
      <c r="AA938" s="111"/>
      <c r="AB938" s="111"/>
    </row>
    <row r="939" spans="1:28" ht="15.75" customHeight="1">
      <c r="A939" s="111"/>
      <c r="B939" s="111"/>
      <c r="C939" s="111"/>
      <c r="D939" s="111"/>
      <c r="E939" s="111"/>
      <c r="F939" s="111"/>
      <c r="G939" s="111"/>
      <c r="H939" s="111"/>
      <c r="I939" s="111"/>
      <c r="J939" s="111"/>
      <c r="K939" s="111"/>
      <c r="L939" s="111"/>
      <c r="M939" s="111"/>
      <c r="N939" s="111"/>
      <c r="O939" s="111"/>
      <c r="P939" s="111"/>
      <c r="Q939" s="111"/>
      <c r="R939" s="111"/>
      <c r="S939" s="111"/>
      <c r="T939" s="111"/>
      <c r="U939" s="111"/>
      <c r="V939" s="111"/>
      <c r="W939" s="111"/>
      <c r="X939" s="111"/>
      <c r="Y939" s="111"/>
      <c r="Z939" s="111"/>
      <c r="AA939" s="111"/>
      <c r="AB939" s="111"/>
    </row>
    <row r="940" spans="1:28" ht="15.75" customHeight="1">
      <c r="A940" s="111"/>
      <c r="B940" s="111"/>
      <c r="C940" s="111"/>
      <c r="D940" s="111"/>
      <c r="E940" s="111"/>
      <c r="F940" s="111"/>
      <c r="G940" s="111"/>
      <c r="H940" s="111"/>
      <c r="I940" s="111"/>
      <c r="J940" s="111"/>
      <c r="K940" s="111"/>
      <c r="L940" s="111"/>
      <c r="M940" s="111"/>
      <c r="N940" s="111"/>
      <c r="O940" s="111"/>
      <c r="P940" s="111"/>
      <c r="Q940" s="111"/>
      <c r="R940" s="111"/>
      <c r="S940" s="111"/>
      <c r="T940" s="111"/>
      <c r="U940" s="111"/>
      <c r="V940" s="111"/>
      <c r="W940" s="111"/>
      <c r="X940" s="111"/>
      <c r="Y940" s="111"/>
      <c r="Z940" s="111"/>
      <c r="AA940" s="111"/>
      <c r="AB940" s="111"/>
    </row>
    <row r="941" spans="1:28" ht="15.75" customHeight="1">
      <c r="A941" s="111"/>
      <c r="B941" s="111"/>
      <c r="C941" s="111"/>
      <c r="D941" s="111"/>
      <c r="E941" s="111"/>
      <c r="F941" s="111"/>
      <c r="G941" s="111"/>
      <c r="H941" s="111"/>
      <c r="I941" s="111"/>
      <c r="J941" s="111"/>
      <c r="K941" s="111"/>
      <c r="L941" s="111"/>
      <c r="M941" s="111"/>
      <c r="N941" s="111"/>
      <c r="O941" s="111"/>
      <c r="P941" s="111"/>
      <c r="Q941" s="111"/>
      <c r="R941" s="111"/>
      <c r="S941" s="111"/>
      <c r="T941" s="111"/>
      <c r="U941" s="111"/>
      <c r="V941" s="111"/>
      <c r="W941" s="111"/>
      <c r="X941" s="111"/>
      <c r="Y941" s="111"/>
      <c r="Z941" s="111"/>
      <c r="AA941" s="111"/>
      <c r="AB941" s="111"/>
    </row>
    <row r="942" spans="1:28" ht="15.75" customHeight="1">
      <c r="A942" s="111"/>
      <c r="B942" s="111"/>
      <c r="C942" s="111"/>
      <c r="D942" s="111"/>
      <c r="E942" s="111"/>
      <c r="F942" s="111"/>
      <c r="G942" s="111"/>
      <c r="H942" s="111"/>
      <c r="I942" s="111"/>
      <c r="J942" s="111"/>
      <c r="K942" s="111"/>
      <c r="L942" s="111"/>
      <c r="M942" s="111"/>
      <c r="N942" s="111"/>
      <c r="O942" s="111"/>
      <c r="P942" s="111"/>
      <c r="Q942" s="111"/>
      <c r="R942" s="111"/>
      <c r="S942" s="111"/>
      <c r="T942" s="111"/>
      <c r="U942" s="111"/>
      <c r="V942" s="111"/>
      <c r="W942" s="111"/>
      <c r="X942" s="111"/>
      <c r="Y942" s="111"/>
      <c r="Z942" s="111"/>
      <c r="AA942" s="111"/>
      <c r="AB942" s="111"/>
    </row>
    <row r="943" spans="1:28" ht="15.75" customHeight="1">
      <c r="A943" s="111"/>
      <c r="B943" s="111"/>
      <c r="C943" s="111"/>
      <c r="D943" s="111"/>
      <c r="E943" s="111"/>
      <c r="F943" s="111"/>
      <c r="G943" s="111"/>
      <c r="H943" s="111"/>
      <c r="I943" s="111"/>
      <c r="J943" s="111"/>
      <c r="K943" s="111"/>
      <c r="L943" s="111"/>
      <c r="M943" s="111"/>
      <c r="N943" s="111"/>
      <c r="O943" s="111"/>
      <c r="P943" s="111"/>
      <c r="Q943" s="111"/>
      <c r="R943" s="111"/>
      <c r="S943" s="111"/>
      <c r="T943" s="111"/>
      <c r="U943" s="111"/>
      <c r="V943" s="111"/>
      <c r="W943" s="111"/>
      <c r="X943" s="111"/>
      <c r="Y943" s="111"/>
      <c r="Z943" s="111"/>
      <c r="AA943" s="111"/>
      <c r="AB943" s="111"/>
    </row>
    <row r="944" spans="1:28" ht="15.75" customHeight="1">
      <c r="A944" s="111"/>
      <c r="B944" s="111"/>
      <c r="C944" s="111"/>
      <c r="D944" s="111"/>
      <c r="E944" s="111"/>
      <c r="F944" s="111"/>
      <c r="G944" s="111"/>
      <c r="H944" s="111"/>
      <c r="I944" s="111"/>
      <c r="J944" s="111"/>
      <c r="K944" s="111"/>
      <c r="L944" s="111"/>
      <c r="M944" s="111"/>
      <c r="N944" s="111"/>
      <c r="O944" s="111"/>
      <c r="P944" s="111"/>
      <c r="Q944" s="111"/>
      <c r="R944" s="111"/>
      <c r="S944" s="111"/>
      <c r="T944" s="111"/>
      <c r="U944" s="111"/>
      <c r="V944" s="111"/>
      <c r="W944" s="111"/>
      <c r="X944" s="111"/>
      <c r="Y944" s="111"/>
      <c r="Z944" s="111"/>
      <c r="AA944" s="111"/>
      <c r="AB944" s="111"/>
    </row>
    <row r="945" spans="1:28" ht="15.75" customHeight="1">
      <c r="A945" s="111"/>
      <c r="B945" s="111"/>
      <c r="C945" s="111"/>
      <c r="D945" s="111"/>
      <c r="E945" s="111"/>
      <c r="F945" s="111"/>
      <c r="G945" s="111"/>
      <c r="H945" s="111"/>
      <c r="I945" s="111"/>
      <c r="J945" s="111"/>
      <c r="K945" s="111"/>
      <c r="L945" s="111"/>
      <c r="M945" s="111"/>
      <c r="N945" s="111"/>
      <c r="O945" s="111"/>
      <c r="P945" s="111"/>
      <c r="Q945" s="111"/>
      <c r="R945" s="111"/>
      <c r="S945" s="111"/>
      <c r="T945" s="111"/>
      <c r="U945" s="111"/>
      <c r="V945" s="111"/>
      <c r="W945" s="111"/>
      <c r="X945" s="111"/>
      <c r="Y945" s="111"/>
      <c r="Z945" s="111"/>
      <c r="AA945" s="111"/>
      <c r="AB945" s="111"/>
    </row>
    <row r="946" spans="1:28" ht="15.75" customHeight="1">
      <c r="A946" s="111"/>
      <c r="B946" s="111"/>
      <c r="C946" s="111"/>
      <c r="D946" s="111"/>
      <c r="E946" s="111"/>
      <c r="F946" s="111"/>
      <c r="G946" s="111"/>
      <c r="H946" s="111"/>
      <c r="I946" s="111"/>
      <c r="J946" s="111"/>
      <c r="K946" s="111"/>
      <c r="L946" s="111"/>
      <c r="M946" s="111"/>
      <c r="N946" s="111"/>
      <c r="O946" s="111"/>
      <c r="P946" s="111"/>
      <c r="Q946" s="111"/>
      <c r="R946" s="111"/>
      <c r="S946" s="111"/>
      <c r="T946" s="111"/>
      <c r="U946" s="111"/>
      <c r="V946" s="111"/>
      <c r="W946" s="111"/>
      <c r="X946" s="111"/>
      <c r="Y946" s="111"/>
      <c r="Z946" s="111"/>
      <c r="AA946" s="111"/>
      <c r="AB946" s="111"/>
    </row>
    <row r="947" spans="1:28" ht="15.75" customHeight="1">
      <c r="A947" s="111"/>
      <c r="B947" s="111"/>
      <c r="C947" s="111"/>
      <c r="D947" s="111"/>
      <c r="E947" s="111"/>
      <c r="F947" s="111"/>
      <c r="G947" s="111"/>
      <c r="H947" s="111"/>
      <c r="I947" s="111"/>
      <c r="J947" s="111"/>
      <c r="K947" s="111"/>
      <c r="L947" s="111"/>
      <c r="M947" s="111"/>
      <c r="N947" s="111"/>
      <c r="O947" s="111"/>
      <c r="P947" s="111"/>
      <c r="Q947" s="111"/>
      <c r="R947" s="111"/>
      <c r="S947" s="111"/>
      <c r="T947" s="111"/>
      <c r="U947" s="111"/>
      <c r="V947" s="111"/>
      <c r="W947" s="111"/>
      <c r="X947" s="111"/>
      <c r="Y947" s="111"/>
      <c r="Z947" s="111"/>
      <c r="AA947" s="111"/>
      <c r="AB947" s="111"/>
    </row>
    <row r="948" spans="1:28" ht="15.75" customHeight="1">
      <c r="A948" s="111"/>
      <c r="B948" s="111"/>
      <c r="C948" s="111"/>
      <c r="D948" s="111"/>
      <c r="E948" s="111"/>
      <c r="F948" s="111"/>
      <c r="G948" s="111"/>
      <c r="H948" s="111"/>
      <c r="I948" s="111"/>
      <c r="J948" s="111"/>
      <c r="K948" s="111"/>
      <c r="L948" s="111"/>
      <c r="M948" s="111"/>
      <c r="N948" s="111"/>
      <c r="O948" s="111"/>
      <c r="P948" s="111"/>
      <c r="Q948" s="111"/>
      <c r="R948" s="111"/>
      <c r="S948" s="111"/>
      <c r="T948" s="111"/>
      <c r="U948" s="111"/>
      <c r="V948" s="111"/>
      <c r="W948" s="111"/>
      <c r="X948" s="111"/>
      <c r="Y948" s="111"/>
      <c r="Z948" s="111"/>
      <c r="AA948" s="111"/>
      <c r="AB948" s="111"/>
    </row>
    <row r="949" spans="1:28" ht="15.75" customHeight="1">
      <c r="A949" s="111"/>
      <c r="B949" s="111"/>
      <c r="C949" s="111"/>
      <c r="D949" s="111"/>
      <c r="E949" s="111"/>
      <c r="F949" s="111"/>
      <c r="G949" s="111"/>
      <c r="H949" s="111"/>
      <c r="I949" s="111"/>
      <c r="J949" s="111"/>
      <c r="K949" s="111"/>
      <c r="L949" s="111"/>
      <c r="M949" s="111"/>
      <c r="N949" s="111"/>
      <c r="O949" s="111"/>
      <c r="P949" s="111"/>
      <c r="Q949" s="111"/>
      <c r="R949" s="111"/>
      <c r="S949" s="111"/>
      <c r="T949" s="111"/>
      <c r="U949" s="111"/>
      <c r="V949" s="111"/>
      <c r="W949" s="111"/>
      <c r="X949" s="111"/>
      <c r="Y949" s="111"/>
      <c r="Z949" s="111"/>
      <c r="AA949" s="111"/>
      <c r="AB949" s="111"/>
    </row>
    <row r="950" spans="1:28" ht="15.75" customHeight="1">
      <c r="A950" s="111"/>
      <c r="B950" s="111"/>
      <c r="C950" s="111"/>
      <c r="D950" s="111"/>
      <c r="E950" s="111"/>
      <c r="F950" s="111"/>
      <c r="G950" s="111"/>
      <c r="H950" s="111"/>
      <c r="I950" s="111"/>
      <c r="J950" s="111"/>
      <c r="K950" s="111"/>
      <c r="L950" s="111"/>
      <c r="M950" s="111"/>
      <c r="N950" s="111"/>
      <c r="O950" s="111"/>
      <c r="P950" s="111"/>
      <c r="Q950" s="111"/>
      <c r="R950" s="111"/>
      <c r="S950" s="111"/>
      <c r="T950" s="111"/>
      <c r="U950" s="111"/>
      <c r="V950" s="111"/>
      <c r="W950" s="111"/>
      <c r="X950" s="111"/>
      <c r="Y950" s="111"/>
      <c r="Z950" s="111"/>
      <c r="AA950" s="111"/>
      <c r="AB950" s="111"/>
    </row>
    <row r="951" spans="1:28" ht="15.75" customHeight="1">
      <c r="A951" s="111"/>
      <c r="B951" s="111"/>
      <c r="C951" s="111"/>
      <c r="D951" s="111"/>
      <c r="E951" s="111"/>
      <c r="F951" s="111"/>
      <c r="G951" s="111"/>
      <c r="H951" s="111"/>
      <c r="I951" s="111"/>
      <c r="J951" s="111"/>
      <c r="K951" s="111"/>
      <c r="L951" s="111"/>
      <c r="M951" s="111"/>
      <c r="N951" s="111"/>
      <c r="O951" s="111"/>
      <c r="P951" s="111"/>
      <c r="Q951" s="111"/>
      <c r="R951" s="111"/>
      <c r="S951" s="111"/>
      <c r="T951" s="111"/>
      <c r="U951" s="111"/>
      <c r="V951" s="111"/>
      <c r="W951" s="111"/>
      <c r="X951" s="111"/>
      <c r="Y951" s="111"/>
      <c r="Z951" s="111"/>
      <c r="AA951" s="111"/>
      <c r="AB951" s="111"/>
    </row>
    <row r="952" spans="1:28" ht="15.75" customHeight="1">
      <c r="A952" s="111"/>
      <c r="B952" s="111"/>
      <c r="C952" s="111"/>
      <c r="D952" s="111"/>
      <c r="E952" s="111"/>
      <c r="F952" s="111"/>
      <c r="G952" s="111"/>
      <c r="H952" s="111"/>
      <c r="I952" s="111"/>
      <c r="J952" s="111"/>
      <c r="K952" s="111"/>
      <c r="L952" s="111"/>
      <c r="M952" s="111"/>
      <c r="N952" s="111"/>
      <c r="O952" s="111"/>
      <c r="P952" s="111"/>
      <c r="Q952" s="111"/>
      <c r="R952" s="111"/>
      <c r="S952" s="111"/>
      <c r="T952" s="111"/>
      <c r="U952" s="111"/>
      <c r="V952" s="111"/>
      <c r="W952" s="111"/>
      <c r="X952" s="111"/>
      <c r="Y952" s="111"/>
      <c r="Z952" s="111"/>
      <c r="AA952" s="111"/>
      <c r="AB952" s="111"/>
    </row>
    <row r="953" spans="1:28" ht="15.75" customHeight="1">
      <c r="A953" s="111"/>
      <c r="B953" s="111"/>
      <c r="C953" s="111"/>
      <c r="D953" s="111"/>
      <c r="E953" s="111"/>
      <c r="F953" s="111"/>
      <c r="G953" s="111"/>
      <c r="H953" s="111"/>
      <c r="I953" s="111"/>
      <c r="J953" s="111"/>
      <c r="K953" s="111"/>
      <c r="L953" s="111"/>
      <c r="M953" s="111"/>
      <c r="N953" s="111"/>
      <c r="O953" s="111"/>
      <c r="P953" s="111"/>
      <c r="Q953" s="111"/>
      <c r="R953" s="111"/>
      <c r="S953" s="111"/>
      <c r="T953" s="111"/>
      <c r="U953" s="111"/>
      <c r="V953" s="111"/>
      <c r="W953" s="111"/>
      <c r="X953" s="111"/>
      <c r="Y953" s="111"/>
      <c r="Z953" s="111"/>
      <c r="AA953" s="111"/>
      <c r="AB953" s="111"/>
    </row>
    <row r="954" spans="1:28" ht="15.75" customHeight="1">
      <c r="A954" s="111"/>
      <c r="B954" s="111"/>
      <c r="C954" s="111"/>
      <c r="D954" s="111"/>
      <c r="E954" s="111"/>
      <c r="F954" s="111"/>
      <c r="G954" s="111"/>
      <c r="H954" s="111"/>
      <c r="I954" s="111"/>
      <c r="J954" s="111"/>
      <c r="K954" s="111"/>
      <c r="L954" s="111"/>
      <c r="M954" s="111"/>
      <c r="N954" s="111"/>
      <c r="O954" s="111"/>
      <c r="P954" s="111"/>
      <c r="Q954" s="111"/>
      <c r="R954" s="111"/>
      <c r="S954" s="111"/>
      <c r="T954" s="111"/>
      <c r="U954" s="111"/>
      <c r="V954" s="111"/>
      <c r="W954" s="111"/>
      <c r="X954" s="111"/>
      <c r="Y954" s="111"/>
      <c r="Z954" s="111"/>
      <c r="AA954" s="111"/>
      <c r="AB954" s="111"/>
    </row>
    <row r="955" spans="1:28" ht="15.75" customHeight="1">
      <c r="A955" s="111"/>
      <c r="B955" s="111"/>
      <c r="C955" s="111"/>
      <c r="D955" s="111"/>
      <c r="E955" s="111"/>
      <c r="F955" s="111"/>
      <c r="G955" s="111"/>
      <c r="H955" s="111"/>
      <c r="I955" s="111"/>
      <c r="J955" s="111"/>
      <c r="K955" s="111"/>
      <c r="L955" s="111"/>
      <c r="M955" s="111"/>
      <c r="N955" s="111"/>
      <c r="O955" s="111"/>
      <c r="P955" s="111"/>
      <c r="Q955" s="111"/>
      <c r="R955" s="111"/>
      <c r="S955" s="111"/>
      <c r="T955" s="111"/>
      <c r="U955" s="111"/>
      <c r="V955" s="111"/>
      <c r="W955" s="111"/>
      <c r="X955" s="111"/>
      <c r="Y955" s="111"/>
      <c r="Z955" s="111"/>
      <c r="AA955" s="111"/>
      <c r="AB955" s="111"/>
    </row>
    <row r="956" spans="1:28" ht="15.75" customHeight="1">
      <c r="A956" s="111"/>
      <c r="B956" s="111"/>
      <c r="C956" s="111"/>
      <c r="D956" s="111"/>
      <c r="E956" s="111"/>
      <c r="F956" s="111"/>
      <c r="G956" s="111"/>
      <c r="H956" s="111"/>
      <c r="I956" s="111"/>
      <c r="J956" s="111"/>
      <c r="K956" s="111"/>
      <c r="L956" s="111"/>
      <c r="M956" s="111"/>
      <c r="N956" s="111"/>
      <c r="O956" s="111"/>
      <c r="P956" s="111"/>
      <c r="Q956" s="111"/>
      <c r="R956" s="111"/>
      <c r="S956" s="111"/>
      <c r="T956" s="111"/>
      <c r="U956" s="111"/>
      <c r="V956" s="111"/>
      <c r="W956" s="111"/>
      <c r="X956" s="111"/>
      <c r="Y956" s="111"/>
      <c r="Z956" s="111"/>
      <c r="AA956" s="111"/>
      <c r="AB956" s="111"/>
    </row>
    <row r="957" spans="1:28" ht="15.75" customHeight="1">
      <c r="A957" s="111"/>
      <c r="B957" s="111"/>
      <c r="C957" s="111"/>
      <c r="D957" s="111"/>
      <c r="E957" s="111"/>
      <c r="F957" s="111"/>
      <c r="G957" s="111"/>
      <c r="H957" s="111"/>
      <c r="I957" s="111"/>
      <c r="J957" s="111"/>
      <c r="K957" s="111"/>
      <c r="L957" s="111"/>
      <c r="M957" s="111"/>
      <c r="N957" s="111"/>
      <c r="O957" s="111"/>
      <c r="P957" s="111"/>
      <c r="Q957" s="111"/>
      <c r="R957" s="111"/>
      <c r="S957" s="111"/>
      <c r="T957" s="111"/>
      <c r="U957" s="111"/>
      <c r="V957" s="111"/>
      <c r="W957" s="111"/>
      <c r="X957" s="111"/>
      <c r="Y957" s="111"/>
      <c r="Z957" s="111"/>
      <c r="AA957" s="111"/>
      <c r="AB957" s="111"/>
    </row>
    <row r="958" spans="1:28" ht="15.75" customHeight="1">
      <c r="A958" s="111"/>
      <c r="B958" s="111"/>
      <c r="C958" s="111"/>
      <c r="D958" s="111"/>
      <c r="E958" s="111"/>
      <c r="F958" s="111"/>
      <c r="G958" s="111"/>
      <c r="H958" s="111"/>
      <c r="I958" s="111"/>
      <c r="J958" s="111"/>
      <c r="K958" s="111"/>
      <c r="L958" s="111"/>
      <c r="M958" s="111"/>
      <c r="N958" s="111"/>
      <c r="O958" s="111"/>
      <c r="P958" s="111"/>
      <c r="Q958" s="111"/>
      <c r="R958" s="111"/>
      <c r="S958" s="111"/>
      <c r="T958" s="111"/>
      <c r="U958" s="111"/>
      <c r="V958" s="111"/>
      <c r="W958" s="111"/>
      <c r="X958" s="111"/>
      <c r="Y958" s="111"/>
      <c r="Z958" s="111"/>
      <c r="AA958" s="111"/>
      <c r="AB958" s="111"/>
    </row>
    <row r="959" spans="1:28" ht="15.75" customHeight="1">
      <c r="A959" s="111"/>
      <c r="B959" s="111"/>
      <c r="C959" s="111"/>
      <c r="D959" s="111"/>
      <c r="E959" s="111"/>
      <c r="F959" s="111"/>
      <c r="G959" s="111"/>
      <c r="H959" s="111"/>
      <c r="I959" s="111"/>
      <c r="J959" s="111"/>
      <c r="K959" s="111"/>
      <c r="L959" s="111"/>
      <c r="M959" s="111"/>
      <c r="N959" s="111"/>
      <c r="O959" s="111"/>
      <c r="P959" s="111"/>
      <c r="Q959" s="111"/>
      <c r="R959" s="111"/>
      <c r="S959" s="111"/>
      <c r="T959" s="111"/>
      <c r="U959" s="111"/>
      <c r="V959" s="111"/>
      <c r="W959" s="111"/>
      <c r="X959" s="111"/>
      <c r="Y959" s="111"/>
      <c r="Z959" s="111"/>
      <c r="AA959" s="111"/>
      <c r="AB959" s="111"/>
    </row>
    <row r="960" spans="1:28" ht="15.75" customHeight="1">
      <c r="A960" s="111"/>
      <c r="B960" s="111"/>
      <c r="C960" s="111"/>
      <c r="D960" s="111"/>
      <c r="E960" s="111"/>
      <c r="F960" s="111"/>
      <c r="G960" s="111"/>
      <c r="H960" s="111"/>
      <c r="I960" s="111"/>
      <c r="J960" s="111"/>
      <c r="K960" s="111"/>
      <c r="L960" s="111"/>
      <c r="M960" s="111"/>
      <c r="N960" s="111"/>
      <c r="O960" s="111"/>
      <c r="P960" s="111"/>
      <c r="Q960" s="111"/>
      <c r="R960" s="111"/>
      <c r="S960" s="111"/>
      <c r="T960" s="111"/>
      <c r="U960" s="111"/>
      <c r="V960" s="111"/>
      <c r="W960" s="111"/>
      <c r="X960" s="111"/>
      <c r="Y960" s="111"/>
      <c r="Z960" s="111"/>
      <c r="AA960" s="111"/>
      <c r="AB960" s="111"/>
    </row>
    <row r="961" spans="1:28" ht="15.75" customHeight="1">
      <c r="A961" s="111"/>
      <c r="B961" s="111"/>
      <c r="C961" s="111"/>
      <c r="D961" s="111"/>
      <c r="E961" s="111"/>
      <c r="F961" s="111"/>
      <c r="G961" s="111"/>
      <c r="H961" s="111"/>
      <c r="I961" s="111"/>
      <c r="J961" s="111"/>
      <c r="K961" s="111"/>
      <c r="L961" s="111"/>
      <c r="M961" s="111"/>
      <c r="N961" s="111"/>
      <c r="O961" s="111"/>
      <c r="P961" s="111"/>
      <c r="Q961" s="111"/>
      <c r="R961" s="111"/>
      <c r="S961" s="111"/>
      <c r="T961" s="111"/>
      <c r="U961" s="111"/>
      <c r="V961" s="111"/>
      <c r="W961" s="111"/>
      <c r="X961" s="111"/>
      <c r="Y961" s="111"/>
      <c r="Z961" s="111"/>
      <c r="AA961" s="111"/>
      <c r="AB961" s="111"/>
    </row>
    <row r="962" spans="1:28" ht="15.75" customHeight="1">
      <c r="A962" s="111"/>
      <c r="B962" s="111"/>
      <c r="C962" s="111"/>
      <c r="D962" s="111"/>
      <c r="E962" s="111"/>
      <c r="F962" s="111"/>
      <c r="G962" s="111"/>
      <c r="H962" s="111"/>
      <c r="I962" s="111"/>
      <c r="J962" s="111"/>
      <c r="K962" s="111"/>
      <c r="L962" s="111"/>
      <c r="M962" s="111"/>
      <c r="N962" s="111"/>
      <c r="O962" s="111"/>
      <c r="P962" s="111"/>
      <c r="Q962" s="111"/>
      <c r="R962" s="111"/>
      <c r="S962" s="111"/>
      <c r="T962" s="111"/>
      <c r="U962" s="111"/>
      <c r="V962" s="111"/>
      <c r="W962" s="111"/>
      <c r="X962" s="111"/>
      <c r="Y962" s="111"/>
      <c r="Z962" s="111"/>
      <c r="AA962" s="111"/>
      <c r="AB962" s="111"/>
    </row>
    <row r="963" spans="1:28" ht="15.75" customHeight="1">
      <c r="A963" s="111"/>
      <c r="B963" s="111"/>
      <c r="C963" s="111"/>
      <c r="D963" s="111"/>
      <c r="E963" s="111"/>
      <c r="F963" s="111"/>
      <c r="G963" s="111"/>
      <c r="H963" s="111"/>
      <c r="I963" s="111"/>
      <c r="J963" s="111"/>
      <c r="K963" s="111"/>
      <c r="L963" s="111"/>
      <c r="M963" s="111"/>
      <c r="N963" s="111"/>
      <c r="O963" s="111"/>
      <c r="P963" s="111"/>
      <c r="Q963" s="111"/>
      <c r="R963" s="111"/>
      <c r="S963" s="111"/>
      <c r="T963" s="111"/>
      <c r="U963" s="111"/>
      <c r="V963" s="111"/>
      <c r="W963" s="111"/>
      <c r="X963" s="111"/>
      <c r="Y963" s="111"/>
      <c r="Z963" s="111"/>
      <c r="AA963" s="111"/>
      <c r="AB963" s="111"/>
    </row>
    <row r="964" spans="1:28" ht="15.75" customHeight="1">
      <c r="A964" s="111"/>
      <c r="B964" s="111"/>
      <c r="C964" s="111"/>
      <c r="D964" s="111"/>
      <c r="E964" s="111"/>
      <c r="F964" s="111"/>
      <c r="G964" s="111"/>
      <c r="H964" s="111"/>
      <c r="I964" s="111"/>
      <c r="J964" s="111"/>
      <c r="K964" s="111"/>
      <c r="L964" s="111"/>
      <c r="M964" s="111"/>
      <c r="N964" s="111"/>
      <c r="O964" s="111"/>
      <c r="P964" s="111"/>
      <c r="Q964" s="111"/>
      <c r="R964" s="111"/>
      <c r="S964" s="111"/>
      <c r="T964" s="111"/>
      <c r="U964" s="111"/>
      <c r="V964" s="111"/>
      <c r="W964" s="111"/>
      <c r="X964" s="111"/>
      <c r="Y964" s="111"/>
      <c r="Z964" s="111"/>
      <c r="AA964" s="111"/>
      <c r="AB964" s="111"/>
    </row>
    <row r="965" spans="1:28" ht="15.75" customHeight="1">
      <c r="A965" s="111"/>
      <c r="B965" s="111"/>
      <c r="C965" s="111"/>
      <c r="D965" s="111"/>
      <c r="E965" s="111"/>
      <c r="F965" s="111"/>
      <c r="G965" s="111"/>
      <c r="H965" s="111"/>
      <c r="I965" s="111"/>
      <c r="J965" s="111"/>
      <c r="K965" s="111"/>
      <c r="L965" s="111"/>
      <c r="M965" s="111"/>
      <c r="N965" s="111"/>
      <c r="O965" s="111"/>
      <c r="P965" s="111"/>
      <c r="Q965" s="111"/>
      <c r="R965" s="111"/>
      <c r="S965" s="111"/>
      <c r="T965" s="111"/>
      <c r="U965" s="111"/>
      <c r="V965" s="111"/>
      <c r="W965" s="111"/>
      <c r="X965" s="111"/>
      <c r="Y965" s="111"/>
      <c r="Z965" s="111"/>
      <c r="AA965" s="111"/>
      <c r="AB965" s="111"/>
    </row>
    <row r="966" spans="1:28" ht="15.75" customHeight="1">
      <c r="A966" s="111"/>
      <c r="B966" s="111"/>
      <c r="C966" s="111"/>
      <c r="D966" s="111"/>
      <c r="E966" s="111"/>
      <c r="F966" s="111"/>
      <c r="G966" s="111"/>
      <c r="H966" s="111"/>
      <c r="I966" s="111"/>
      <c r="J966" s="111"/>
      <c r="K966" s="111"/>
      <c r="L966" s="111"/>
      <c r="M966" s="111"/>
      <c r="N966" s="111"/>
      <c r="O966" s="111"/>
      <c r="P966" s="111"/>
      <c r="Q966" s="111"/>
      <c r="R966" s="111"/>
      <c r="S966" s="111"/>
      <c r="T966" s="111"/>
      <c r="U966" s="111"/>
      <c r="V966" s="111"/>
      <c r="W966" s="111"/>
      <c r="X966" s="111"/>
      <c r="Y966" s="111"/>
      <c r="Z966" s="111"/>
      <c r="AA966" s="111"/>
      <c r="AB966" s="111"/>
    </row>
    <row r="967" spans="1:28" ht="15.75" customHeight="1">
      <c r="A967" s="111"/>
      <c r="B967" s="111"/>
      <c r="C967" s="111"/>
      <c r="D967" s="111"/>
      <c r="E967" s="111"/>
      <c r="F967" s="111"/>
      <c r="G967" s="111"/>
      <c r="H967" s="111"/>
      <c r="I967" s="111"/>
      <c r="J967" s="111"/>
      <c r="K967" s="111"/>
      <c r="L967" s="111"/>
      <c r="M967" s="111"/>
      <c r="N967" s="111"/>
      <c r="O967" s="111"/>
      <c r="P967" s="111"/>
      <c r="Q967" s="111"/>
      <c r="R967" s="111"/>
      <c r="S967" s="111"/>
      <c r="T967" s="111"/>
      <c r="U967" s="111"/>
      <c r="V967" s="111"/>
      <c r="W967" s="111"/>
      <c r="X967" s="111"/>
      <c r="Y967" s="111"/>
      <c r="Z967" s="111"/>
      <c r="AA967" s="111"/>
      <c r="AB967" s="111"/>
    </row>
    <row r="968" spans="1:28" ht="15.75" customHeight="1">
      <c r="A968" s="111"/>
      <c r="B968" s="111"/>
      <c r="C968" s="111"/>
      <c r="D968" s="111"/>
      <c r="E968" s="111"/>
      <c r="F968" s="111"/>
      <c r="G968" s="111"/>
      <c r="H968" s="111"/>
      <c r="I968" s="111"/>
      <c r="J968" s="111"/>
      <c r="K968" s="111"/>
      <c r="L968" s="111"/>
      <c r="M968" s="111"/>
      <c r="N968" s="111"/>
      <c r="O968" s="111"/>
      <c r="P968" s="111"/>
      <c r="Q968" s="111"/>
      <c r="R968" s="111"/>
      <c r="S968" s="111"/>
      <c r="T968" s="111"/>
      <c r="U968" s="111"/>
      <c r="V968" s="111"/>
      <c r="W968" s="111"/>
      <c r="X968" s="111"/>
      <c r="Y968" s="111"/>
      <c r="Z968" s="111"/>
      <c r="AA968" s="111"/>
      <c r="AB968" s="111"/>
    </row>
    <row r="969" spans="1:28" ht="15.75" customHeight="1">
      <c r="A969" s="111"/>
      <c r="B969" s="111"/>
      <c r="C969" s="111"/>
      <c r="D969" s="111"/>
      <c r="E969" s="111"/>
      <c r="F969" s="111"/>
      <c r="G969" s="111"/>
      <c r="H969" s="111"/>
      <c r="I969" s="111"/>
      <c r="J969" s="111"/>
      <c r="K969" s="111"/>
      <c r="L969" s="111"/>
      <c r="M969" s="111"/>
      <c r="N969" s="111"/>
      <c r="O969" s="111"/>
      <c r="P969" s="111"/>
      <c r="Q969" s="111"/>
      <c r="R969" s="111"/>
      <c r="S969" s="111"/>
      <c r="T969" s="111"/>
      <c r="U969" s="111"/>
      <c r="V969" s="111"/>
      <c r="W969" s="111"/>
      <c r="X969" s="111"/>
      <c r="Y969" s="111"/>
      <c r="Z969" s="111"/>
      <c r="AA969" s="111"/>
      <c r="AB969" s="111"/>
    </row>
    <row r="970" spans="1:28" ht="15.75" customHeight="1">
      <c r="A970" s="111"/>
      <c r="B970" s="111"/>
      <c r="C970" s="111"/>
      <c r="D970" s="111"/>
      <c r="E970" s="111"/>
      <c r="F970" s="111"/>
      <c r="G970" s="111"/>
      <c r="H970" s="111"/>
      <c r="I970" s="111"/>
      <c r="J970" s="111"/>
      <c r="K970" s="111"/>
      <c r="L970" s="111"/>
      <c r="M970" s="111"/>
      <c r="N970" s="111"/>
      <c r="O970" s="111"/>
      <c r="P970" s="111"/>
      <c r="Q970" s="111"/>
      <c r="R970" s="111"/>
      <c r="S970" s="111"/>
      <c r="T970" s="111"/>
      <c r="U970" s="111"/>
      <c r="V970" s="111"/>
      <c r="W970" s="111"/>
      <c r="X970" s="111"/>
      <c r="Y970" s="111"/>
      <c r="Z970" s="111"/>
      <c r="AA970" s="111"/>
      <c r="AB970" s="111"/>
    </row>
    <row r="971" spans="1:28" ht="15.75" customHeight="1">
      <c r="A971" s="111"/>
      <c r="B971" s="111"/>
      <c r="C971" s="111"/>
      <c r="D971" s="111"/>
      <c r="E971" s="111"/>
      <c r="F971" s="111"/>
      <c r="G971" s="111"/>
      <c r="H971" s="111"/>
      <c r="I971" s="111"/>
      <c r="J971" s="111"/>
      <c r="K971" s="111"/>
      <c r="L971" s="111"/>
      <c r="M971" s="111"/>
      <c r="N971" s="111"/>
      <c r="O971" s="111"/>
      <c r="P971" s="111"/>
      <c r="Q971" s="111"/>
      <c r="R971" s="111"/>
      <c r="S971" s="111"/>
      <c r="T971" s="111"/>
      <c r="U971" s="111"/>
      <c r="V971" s="111"/>
      <c r="W971" s="111"/>
      <c r="X971" s="111"/>
      <c r="Y971" s="111"/>
      <c r="Z971" s="111"/>
      <c r="AA971" s="111"/>
      <c r="AB971" s="111"/>
    </row>
    <row r="972" spans="1:28" ht="15.75" customHeight="1">
      <c r="A972" s="111"/>
      <c r="B972" s="111"/>
      <c r="C972" s="111"/>
      <c r="D972" s="111"/>
      <c r="E972" s="111"/>
      <c r="F972" s="111"/>
      <c r="G972" s="111"/>
      <c r="H972" s="111"/>
      <c r="I972" s="111"/>
      <c r="J972" s="111"/>
      <c r="K972" s="111"/>
      <c r="L972" s="111"/>
      <c r="M972" s="111"/>
      <c r="N972" s="111"/>
      <c r="O972" s="111"/>
      <c r="P972" s="111"/>
      <c r="Q972" s="111"/>
      <c r="R972" s="111"/>
      <c r="S972" s="111"/>
      <c r="T972" s="111"/>
      <c r="U972" s="111"/>
      <c r="V972" s="111"/>
      <c r="W972" s="111"/>
      <c r="X972" s="111"/>
      <c r="Y972" s="111"/>
      <c r="Z972" s="111"/>
      <c r="AA972" s="111"/>
      <c r="AB972" s="111"/>
    </row>
    <row r="973" spans="1:28" ht="15.75" customHeight="1">
      <c r="A973" s="111"/>
      <c r="B973" s="111"/>
      <c r="C973" s="111"/>
      <c r="D973" s="111"/>
      <c r="E973" s="111"/>
      <c r="F973" s="111"/>
      <c r="G973" s="111"/>
      <c r="H973" s="111"/>
      <c r="I973" s="111"/>
      <c r="J973" s="111"/>
      <c r="K973" s="111"/>
      <c r="L973" s="111"/>
      <c r="M973" s="111"/>
      <c r="N973" s="111"/>
      <c r="O973" s="111"/>
      <c r="P973" s="111"/>
      <c r="Q973" s="111"/>
      <c r="R973" s="111"/>
      <c r="S973" s="111"/>
      <c r="T973" s="111"/>
      <c r="U973" s="111"/>
      <c r="V973" s="111"/>
      <c r="W973" s="111"/>
      <c r="X973" s="111"/>
      <c r="Y973" s="111"/>
      <c r="Z973" s="111"/>
      <c r="AA973" s="111"/>
      <c r="AB973" s="111"/>
    </row>
    <row r="974" spans="1:28" ht="15.75" customHeight="1">
      <c r="A974" s="111"/>
      <c r="B974" s="111"/>
      <c r="C974" s="111"/>
      <c r="D974" s="111"/>
      <c r="E974" s="111"/>
      <c r="F974" s="111"/>
      <c r="G974" s="111"/>
      <c r="H974" s="111"/>
      <c r="I974" s="111"/>
      <c r="J974" s="111"/>
      <c r="K974" s="111"/>
      <c r="L974" s="111"/>
      <c r="M974" s="111"/>
      <c r="N974" s="111"/>
      <c r="O974" s="111"/>
      <c r="P974" s="111"/>
      <c r="Q974" s="111"/>
      <c r="R974" s="111"/>
      <c r="S974" s="111"/>
      <c r="T974" s="111"/>
      <c r="U974" s="111"/>
      <c r="V974" s="111"/>
      <c r="W974" s="111"/>
      <c r="X974" s="111"/>
      <c r="Y974" s="111"/>
      <c r="Z974" s="111"/>
      <c r="AA974" s="111"/>
      <c r="AB974" s="111"/>
    </row>
    <row r="975" spans="1:28" ht="15.75" customHeight="1">
      <c r="A975" s="111"/>
      <c r="B975" s="111"/>
      <c r="C975" s="111"/>
      <c r="D975" s="111"/>
      <c r="E975" s="111"/>
      <c r="F975" s="111"/>
      <c r="G975" s="111"/>
      <c r="H975" s="111"/>
      <c r="I975" s="111"/>
      <c r="J975" s="111"/>
      <c r="K975" s="111"/>
      <c r="L975" s="111"/>
      <c r="M975" s="111"/>
      <c r="N975" s="111"/>
      <c r="O975" s="111"/>
      <c r="P975" s="111"/>
      <c r="Q975" s="111"/>
      <c r="R975" s="111"/>
      <c r="S975" s="111"/>
      <c r="T975" s="111"/>
      <c r="U975" s="111"/>
      <c r="V975" s="111"/>
      <c r="W975" s="111"/>
      <c r="X975" s="111"/>
      <c r="Y975" s="111"/>
      <c r="Z975" s="111"/>
      <c r="AA975" s="111"/>
      <c r="AB975" s="111"/>
    </row>
    <row r="976" spans="1:28" ht="15.75" customHeight="1">
      <c r="A976" s="111"/>
      <c r="B976" s="111"/>
      <c r="C976" s="111"/>
      <c r="D976" s="111"/>
      <c r="E976" s="111"/>
      <c r="F976" s="111"/>
      <c r="G976" s="111"/>
      <c r="H976" s="111"/>
      <c r="I976" s="111"/>
      <c r="J976" s="111"/>
      <c r="K976" s="111"/>
      <c r="L976" s="111"/>
      <c r="M976" s="111"/>
      <c r="N976" s="111"/>
      <c r="O976" s="111"/>
      <c r="P976" s="111"/>
      <c r="Q976" s="111"/>
      <c r="R976" s="111"/>
      <c r="S976" s="111"/>
      <c r="T976" s="111"/>
      <c r="U976" s="111"/>
      <c r="V976" s="111"/>
      <c r="W976" s="111"/>
      <c r="X976" s="111"/>
      <c r="Y976" s="111"/>
      <c r="Z976" s="111"/>
      <c r="AA976" s="111"/>
      <c r="AB976" s="111"/>
    </row>
    <row r="977" spans="1:28" ht="15.75" customHeight="1">
      <c r="A977" s="111"/>
      <c r="B977" s="111"/>
      <c r="C977" s="111"/>
      <c r="D977" s="111"/>
      <c r="E977" s="111"/>
      <c r="F977" s="111"/>
      <c r="G977" s="111"/>
      <c r="H977" s="111"/>
      <c r="I977" s="111"/>
      <c r="J977" s="111"/>
      <c r="K977" s="111"/>
      <c r="L977" s="111"/>
      <c r="M977" s="111"/>
      <c r="N977" s="111"/>
      <c r="O977" s="111"/>
      <c r="P977" s="111"/>
      <c r="Q977" s="111"/>
      <c r="R977" s="111"/>
      <c r="S977" s="111"/>
      <c r="T977" s="111"/>
      <c r="U977" s="111"/>
      <c r="V977" s="111"/>
      <c r="W977" s="111"/>
      <c r="X977" s="111"/>
      <c r="Y977" s="111"/>
      <c r="Z977" s="111"/>
      <c r="AA977" s="111"/>
      <c r="AB977" s="111"/>
    </row>
    <row r="978" spans="1:28" ht="15.75" customHeight="1">
      <c r="A978" s="111"/>
      <c r="B978" s="111"/>
      <c r="C978" s="111"/>
      <c r="D978" s="111"/>
      <c r="E978" s="111"/>
      <c r="F978" s="111"/>
      <c r="G978" s="111"/>
      <c r="H978" s="111"/>
      <c r="I978" s="111"/>
      <c r="J978" s="111"/>
      <c r="K978" s="111"/>
      <c r="L978" s="111"/>
      <c r="M978" s="111"/>
      <c r="N978" s="111"/>
      <c r="O978" s="111"/>
      <c r="P978" s="111"/>
      <c r="Q978" s="111"/>
      <c r="R978" s="111"/>
      <c r="S978" s="111"/>
      <c r="T978" s="111"/>
      <c r="U978" s="111"/>
      <c r="V978" s="111"/>
      <c r="W978" s="111"/>
      <c r="X978" s="111"/>
      <c r="Y978" s="111"/>
      <c r="Z978" s="111"/>
      <c r="AA978" s="111"/>
      <c r="AB978" s="111"/>
    </row>
    <row r="979" spans="1:28" ht="15.75" customHeight="1">
      <c r="A979" s="111"/>
      <c r="B979" s="111"/>
      <c r="C979" s="111"/>
      <c r="D979" s="111"/>
      <c r="E979" s="111"/>
      <c r="F979" s="111"/>
      <c r="G979" s="111"/>
      <c r="H979" s="111"/>
      <c r="I979" s="111"/>
      <c r="J979" s="111"/>
      <c r="K979" s="111"/>
      <c r="L979" s="111"/>
      <c r="M979" s="111"/>
      <c r="N979" s="111"/>
      <c r="O979" s="111"/>
      <c r="P979" s="111"/>
      <c r="Q979" s="111"/>
      <c r="R979" s="111"/>
      <c r="S979" s="111"/>
      <c r="T979" s="111"/>
      <c r="U979" s="111"/>
      <c r="V979" s="111"/>
      <c r="W979" s="111"/>
      <c r="X979" s="111"/>
      <c r="Y979" s="111"/>
      <c r="Z979" s="111"/>
      <c r="AA979" s="111"/>
      <c r="AB979" s="111"/>
    </row>
    <row r="980" spans="1:28" ht="15.75" customHeight="1">
      <c r="A980" s="111"/>
      <c r="B980" s="111"/>
      <c r="C980" s="111"/>
      <c r="D980" s="111"/>
      <c r="E980" s="111"/>
      <c r="F980" s="111"/>
      <c r="G980" s="111"/>
      <c r="H980" s="111"/>
      <c r="I980" s="111"/>
      <c r="J980" s="111"/>
      <c r="K980" s="111"/>
      <c r="L980" s="111"/>
      <c r="M980" s="111"/>
      <c r="N980" s="111"/>
      <c r="O980" s="111"/>
      <c r="P980" s="111"/>
      <c r="Q980" s="111"/>
      <c r="R980" s="111"/>
      <c r="S980" s="111"/>
      <c r="T980" s="111"/>
      <c r="U980" s="111"/>
      <c r="V980" s="111"/>
      <c r="W980" s="111"/>
      <c r="X980" s="111"/>
      <c r="Y980" s="111"/>
      <c r="Z980" s="111"/>
      <c r="AA980" s="111"/>
      <c r="AB980" s="111"/>
    </row>
    <row r="981" spans="1:28" ht="15.75" customHeight="1">
      <c r="A981" s="111"/>
      <c r="B981" s="111"/>
      <c r="C981" s="111"/>
      <c r="D981" s="111"/>
      <c r="E981" s="111"/>
      <c r="F981" s="111"/>
      <c r="G981" s="111"/>
      <c r="H981" s="111"/>
      <c r="I981" s="111"/>
      <c r="J981" s="111"/>
      <c r="K981" s="111"/>
      <c r="L981" s="111"/>
      <c r="M981" s="111"/>
      <c r="N981" s="111"/>
      <c r="O981" s="111"/>
      <c r="P981" s="111"/>
      <c r="Q981" s="111"/>
      <c r="R981" s="111"/>
      <c r="S981" s="111"/>
      <c r="T981" s="111"/>
      <c r="U981" s="111"/>
      <c r="V981" s="111"/>
      <c r="W981" s="111"/>
      <c r="X981" s="111"/>
      <c r="Y981" s="111"/>
      <c r="Z981" s="111"/>
      <c r="AA981" s="111"/>
      <c r="AB981" s="111"/>
    </row>
    <row r="982" spans="1:28" ht="15.75" customHeight="1">
      <c r="A982" s="111"/>
      <c r="B982" s="111"/>
      <c r="C982" s="111"/>
      <c r="D982" s="111"/>
      <c r="E982" s="111"/>
      <c r="F982" s="111"/>
      <c r="G982" s="111"/>
      <c r="H982" s="111"/>
      <c r="I982" s="111"/>
      <c r="J982" s="111"/>
      <c r="K982" s="111"/>
      <c r="L982" s="111"/>
      <c r="M982" s="111"/>
      <c r="N982" s="111"/>
      <c r="O982" s="111"/>
      <c r="P982" s="111"/>
      <c r="Q982" s="111"/>
      <c r="R982" s="111"/>
      <c r="S982" s="111"/>
      <c r="T982" s="111"/>
      <c r="U982" s="111"/>
      <c r="V982" s="111"/>
      <c r="W982" s="111"/>
      <c r="X982" s="111"/>
      <c r="Y982" s="111"/>
      <c r="Z982" s="111"/>
      <c r="AA982" s="111"/>
      <c r="AB982" s="111"/>
    </row>
    <row r="983" spans="1:28" ht="15.75" customHeight="1">
      <c r="A983" s="111"/>
      <c r="B983" s="111"/>
      <c r="C983" s="111"/>
      <c r="D983" s="111"/>
      <c r="E983" s="111"/>
      <c r="F983" s="111"/>
      <c r="G983" s="111"/>
      <c r="H983" s="111"/>
      <c r="I983" s="111"/>
      <c r="J983" s="111"/>
      <c r="K983" s="111"/>
      <c r="L983" s="111"/>
      <c r="M983" s="111"/>
      <c r="N983" s="111"/>
      <c r="O983" s="111"/>
      <c r="P983" s="111"/>
      <c r="Q983" s="111"/>
      <c r="R983" s="111"/>
      <c r="S983" s="111"/>
      <c r="T983" s="111"/>
      <c r="U983" s="111"/>
      <c r="V983" s="111"/>
      <c r="W983" s="111"/>
      <c r="X983" s="111"/>
      <c r="Y983" s="111"/>
      <c r="Z983" s="111"/>
      <c r="AA983" s="111"/>
      <c r="AB983" s="111"/>
    </row>
    <row r="984" spans="1:28" ht="15.75" customHeight="1">
      <c r="A984" s="111"/>
      <c r="B984" s="111"/>
      <c r="C984" s="111"/>
      <c r="D984" s="111"/>
      <c r="E984" s="111"/>
      <c r="F984" s="111"/>
      <c r="G984" s="111"/>
      <c r="H984" s="111"/>
      <c r="I984" s="111"/>
      <c r="J984" s="111"/>
      <c r="K984" s="111"/>
      <c r="L984" s="111"/>
      <c r="M984" s="111"/>
      <c r="N984" s="111"/>
      <c r="O984" s="111"/>
      <c r="P984" s="111"/>
      <c r="Q984" s="111"/>
      <c r="R984" s="111"/>
      <c r="S984" s="111"/>
      <c r="T984" s="111"/>
      <c r="U984" s="111"/>
      <c r="V984" s="111"/>
      <c r="W984" s="111"/>
      <c r="X984" s="111"/>
      <c r="Y984" s="111"/>
      <c r="Z984" s="111"/>
      <c r="AA984" s="111"/>
      <c r="AB984" s="111"/>
    </row>
    <row r="985" spans="1:28" ht="15.75" customHeight="1">
      <c r="A985" s="111"/>
      <c r="B985" s="111"/>
      <c r="C985" s="111"/>
      <c r="D985" s="111"/>
      <c r="E985" s="111"/>
      <c r="F985" s="111"/>
      <c r="G985" s="111"/>
      <c r="H985" s="111"/>
      <c r="I985" s="111"/>
      <c r="J985" s="111"/>
      <c r="K985" s="111"/>
      <c r="L985" s="111"/>
      <c r="M985" s="111"/>
      <c r="N985" s="111"/>
      <c r="O985" s="111"/>
      <c r="P985" s="111"/>
      <c r="Q985" s="111"/>
      <c r="R985" s="111"/>
      <c r="S985" s="111"/>
      <c r="T985" s="111"/>
      <c r="U985" s="111"/>
      <c r="V985" s="111"/>
      <c r="W985" s="111"/>
      <c r="X985" s="111"/>
      <c r="Y985" s="111"/>
      <c r="Z985" s="111"/>
      <c r="AA985" s="111"/>
      <c r="AB985" s="111"/>
    </row>
    <row r="986" spans="1:28" ht="15.75" customHeight="1">
      <c r="A986" s="111"/>
      <c r="B986" s="111"/>
      <c r="C986" s="111"/>
      <c r="D986" s="111"/>
      <c r="E986" s="111"/>
      <c r="F986" s="111"/>
      <c r="G986" s="111"/>
      <c r="H986" s="111"/>
      <c r="I986" s="111"/>
      <c r="J986" s="111"/>
      <c r="K986" s="111"/>
      <c r="L986" s="111"/>
      <c r="M986" s="111"/>
      <c r="N986" s="111"/>
      <c r="O986" s="111"/>
      <c r="P986" s="111"/>
      <c r="Q986" s="111"/>
      <c r="R986" s="111"/>
      <c r="S986" s="111"/>
      <c r="T986" s="111"/>
      <c r="U986" s="111"/>
      <c r="V986" s="111"/>
      <c r="W986" s="111"/>
      <c r="X986" s="111"/>
      <c r="Y986" s="111"/>
      <c r="Z986" s="111"/>
      <c r="AA986" s="111"/>
      <c r="AB986" s="111"/>
    </row>
    <row r="987" spans="1:28" ht="15.75" customHeight="1">
      <c r="A987" s="111"/>
      <c r="B987" s="111"/>
      <c r="C987" s="111"/>
      <c r="D987" s="111"/>
      <c r="E987" s="111"/>
      <c r="F987" s="111"/>
      <c r="G987" s="111"/>
      <c r="H987" s="111"/>
      <c r="I987" s="111"/>
      <c r="J987" s="111"/>
      <c r="K987" s="111"/>
      <c r="L987" s="111"/>
      <c r="M987" s="111"/>
      <c r="N987" s="111"/>
      <c r="O987" s="111"/>
      <c r="P987" s="111"/>
      <c r="Q987" s="111"/>
      <c r="R987" s="111"/>
      <c r="S987" s="111"/>
      <c r="T987" s="111"/>
      <c r="U987" s="111"/>
      <c r="V987" s="111"/>
      <c r="W987" s="111"/>
      <c r="X987" s="111"/>
      <c r="Y987" s="111"/>
      <c r="Z987" s="111"/>
      <c r="AA987" s="111"/>
      <c r="AB987" s="111"/>
    </row>
    <row r="988" spans="1:28" ht="15.75" customHeight="1">
      <c r="A988" s="111"/>
      <c r="B988" s="111"/>
      <c r="C988" s="111"/>
      <c r="D988" s="111"/>
      <c r="E988" s="111"/>
      <c r="F988" s="111"/>
      <c r="G988" s="111"/>
      <c r="H988" s="111"/>
      <c r="I988" s="111"/>
      <c r="J988" s="111"/>
      <c r="K988" s="111"/>
      <c r="L988" s="111"/>
      <c r="M988" s="111"/>
      <c r="N988" s="111"/>
      <c r="O988" s="111"/>
      <c r="P988" s="111"/>
      <c r="Q988" s="111"/>
      <c r="R988" s="111"/>
      <c r="S988" s="111"/>
      <c r="T988" s="111"/>
      <c r="U988" s="111"/>
      <c r="V988" s="111"/>
      <c r="W988" s="111"/>
      <c r="X988" s="111"/>
      <c r="Y988" s="111"/>
      <c r="Z988" s="111"/>
      <c r="AA988" s="111"/>
      <c r="AB988" s="111"/>
    </row>
    <row r="989" spans="1:28" ht="15.75" customHeight="1">
      <c r="A989" s="111"/>
      <c r="B989" s="111"/>
      <c r="C989" s="111"/>
      <c r="D989" s="111"/>
      <c r="E989" s="111"/>
      <c r="F989" s="111"/>
      <c r="G989" s="111"/>
      <c r="H989" s="111"/>
      <c r="I989" s="111"/>
      <c r="J989" s="111"/>
      <c r="K989" s="111"/>
      <c r="L989" s="111"/>
      <c r="M989" s="111"/>
      <c r="N989" s="111"/>
      <c r="O989" s="111"/>
      <c r="P989" s="111"/>
      <c r="Q989" s="111"/>
      <c r="R989" s="111"/>
      <c r="S989" s="111"/>
      <c r="T989" s="111"/>
      <c r="U989" s="111"/>
      <c r="V989" s="111"/>
      <c r="W989" s="111"/>
      <c r="X989" s="111"/>
      <c r="Y989" s="111"/>
      <c r="Z989" s="111"/>
      <c r="AA989" s="111"/>
      <c r="AB989" s="111"/>
    </row>
    <row r="990" spans="1:28" ht="15.75" customHeight="1">
      <c r="A990" s="111"/>
      <c r="B990" s="111"/>
      <c r="C990" s="111"/>
      <c r="D990" s="111"/>
      <c r="E990" s="111"/>
      <c r="F990" s="111"/>
      <c r="G990" s="111"/>
      <c r="H990" s="111"/>
      <c r="I990" s="111"/>
      <c r="J990" s="111"/>
      <c r="K990" s="111"/>
      <c r="L990" s="111"/>
      <c r="M990" s="111"/>
      <c r="N990" s="111"/>
      <c r="O990" s="111"/>
      <c r="P990" s="111"/>
      <c r="Q990" s="111"/>
      <c r="R990" s="111"/>
      <c r="S990" s="111"/>
      <c r="T990" s="111"/>
      <c r="U990" s="111"/>
      <c r="V990" s="111"/>
      <c r="W990" s="111"/>
      <c r="X990" s="111"/>
      <c r="Y990" s="111"/>
      <c r="Z990" s="111"/>
      <c r="AA990" s="111"/>
      <c r="AB990" s="111"/>
    </row>
    <row r="991" spans="1:28" ht="15.75" customHeight="1">
      <c r="A991" s="111"/>
      <c r="B991" s="111"/>
      <c r="C991" s="111"/>
      <c r="D991" s="111"/>
      <c r="E991" s="111"/>
      <c r="F991" s="111"/>
      <c r="G991" s="111"/>
      <c r="H991" s="111"/>
      <c r="I991" s="111"/>
      <c r="J991" s="111"/>
      <c r="K991" s="111"/>
      <c r="L991" s="111"/>
      <c r="M991" s="111"/>
      <c r="N991" s="111"/>
      <c r="O991" s="111"/>
      <c r="P991" s="111"/>
      <c r="Q991" s="111"/>
      <c r="R991" s="111"/>
      <c r="S991" s="111"/>
      <c r="T991" s="111"/>
      <c r="U991" s="111"/>
      <c r="V991" s="111"/>
      <c r="W991" s="111"/>
      <c r="X991" s="111"/>
      <c r="Y991" s="111"/>
      <c r="Z991" s="111"/>
      <c r="AA991" s="111"/>
      <c r="AB991" s="111"/>
    </row>
    <row r="992" spans="1:28" ht="15.75" customHeight="1">
      <c r="A992" s="111"/>
      <c r="B992" s="111"/>
      <c r="C992" s="111"/>
      <c r="D992" s="111"/>
      <c r="E992" s="111"/>
      <c r="F992" s="111"/>
      <c r="G992" s="111"/>
      <c r="H992" s="111"/>
      <c r="I992" s="111"/>
      <c r="J992" s="111"/>
      <c r="K992" s="111"/>
      <c r="L992" s="111"/>
      <c r="M992" s="111"/>
      <c r="N992" s="111"/>
      <c r="O992" s="111"/>
      <c r="P992" s="111"/>
      <c r="Q992" s="111"/>
      <c r="R992" s="111"/>
      <c r="S992" s="111"/>
      <c r="T992" s="111"/>
      <c r="U992" s="111"/>
      <c r="V992" s="111"/>
      <c r="W992" s="111"/>
      <c r="X992" s="111"/>
      <c r="Y992" s="111"/>
      <c r="Z992" s="111"/>
      <c r="AA992" s="111"/>
      <c r="AB992" s="111"/>
    </row>
    <row r="993" spans="1:28" ht="15.75" customHeight="1">
      <c r="A993" s="111"/>
      <c r="B993" s="111"/>
      <c r="C993" s="111"/>
      <c r="D993" s="111"/>
      <c r="E993" s="111"/>
      <c r="F993" s="111"/>
      <c r="G993" s="111"/>
      <c r="H993" s="111"/>
      <c r="I993" s="111"/>
      <c r="J993" s="111"/>
      <c r="K993" s="111"/>
      <c r="L993" s="111"/>
      <c r="M993" s="111"/>
      <c r="N993" s="111"/>
      <c r="O993" s="111"/>
      <c r="P993" s="111"/>
      <c r="Q993" s="111"/>
      <c r="R993" s="111"/>
      <c r="S993" s="111"/>
      <c r="T993" s="111"/>
      <c r="U993" s="111"/>
      <c r="V993" s="111"/>
      <c r="W993" s="111"/>
      <c r="X993" s="111"/>
      <c r="Y993" s="111"/>
      <c r="Z993" s="111"/>
      <c r="AA993" s="111"/>
      <c r="AB993" s="111"/>
    </row>
    <row r="994" spans="1:28" ht="15.75" customHeight="1">
      <c r="A994" s="111"/>
      <c r="B994" s="111"/>
      <c r="C994" s="111"/>
      <c r="D994" s="111"/>
      <c r="E994" s="111"/>
      <c r="F994" s="111"/>
      <c r="G994" s="111"/>
      <c r="H994" s="111"/>
      <c r="I994" s="111"/>
      <c r="J994" s="111"/>
      <c r="K994" s="111"/>
      <c r="L994" s="111"/>
      <c r="M994" s="111"/>
      <c r="N994" s="111"/>
      <c r="O994" s="111"/>
      <c r="P994" s="111"/>
      <c r="Q994" s="111"/>
      <c r="R994" s="111"/>
      <c r="S994" s="111"/>
      <c r="T994" s="111"/>
      <c r="U994" s="111"/>
      <c r="V994" s="111"/>
      <c r="W994" s="111"/>
      <c r="X994" s="111"/>
      <c r="Y994" s="111"/>
      <c r="Z994" s="111"/>
      <c r="AA994" s="111"/>
      <c r="AB994" s="111"/>
    </row>
    <row r="995" spans="1:28" ht="15.75" customHeight="1">
      <c r="A995" s="111"/>
      <c r="B995" s="111"/>
      <c r="C995" s="111"/>
      <c r="D995" s="111"/>
      <c r="E995" s="111"/>
      <c r="F995" s="111"/>
      <c r="G995" s="111"/>
      <c r="H995" s="111"/>
      <c r="I995" s="111"/>
      <c r="J995" s="111"/>
      <c r="K995" s="111"/>
      <c r="L995" s="111"/>
      <c r="M995" s="111"/>
      <c r="N995" s="111"/>
      <c r="O995" s="111"/>
      <c r="P995" s="111"/>
      <c r="Q995" s="111"/>
      <c r="R995" s="111"/>
      <c r="S995" s="111"/>
      <c r="T995" s="111"/>
      <c r="U995" s="111"/>
      <c r="V995" s="111"/>
      <c r="W995" s="111"/>
      <c r="X995" s="111"/>
      <c r="Y995" s="111"/>
      <c r="Z995" s="111"/>
      <c r="AA995" s="111"/>
      <c r="AB995" s="111"/>
    </row>
    <row r="996" spans="1:28" ht="15.75" customHeight="1">
      <c r="A996" s="111"/>
      <c r="B996" s="111"/>
      <c r="C996" s="111"/>
      <c r="D996" s="111"/>
      <c r="E996" s="111"/>
      <c r="F996" s="111"/>
      <c r="G996" s="111"/>
      <c r="H996" s="111"/>
      <c r="I996" s="111"/>
      <c r="J996" s="111"/>
      <c r="K996" s="111"/>
      <c r="L996" s="111"/>
      <c r="M996" s="111"/>
      <c r="N996" s="111"/>
      <c r="O996" s="111"/>
      <c r="P996" s="111"/>
      <c r="Q996" s="111"/>
      <c r="R996" s="111"/>
      <c r="S996" s="111"/>
      <c r="T996" s="111"/>
      <c r="U996" s="111"/>
      <c r="V996" s="111"/>
      <c r="W996" s="111"/>
      <c r="X996" s="111"/>
      <c r="Y996" s="111"/>
      <c r="Z996" s="111"/>
      <c r="AA996" s="111"/>
      <c r="AB996" s="111"/>
    </row>
    <row r="997" spans="1:28" ht="15.75" customHeight="1">
      <c r="A997" s="111"/>
      <c r="B997" s="111"/>
      <c r="C997" s="111"/>
      <c r="D997" s="111"/>
      <c r="E997" s="111"/>
      <c r="F997" s="111"/>
      <c r="G997" s="111"/>
      <c r="H997" s="111"/>
      <c r="I997" s="111"/>
      <c r="J997" s="111"/>
      <c r="K997" s="111"/>
      <c r="L997" s="111"/>
      <c r="M997" s="111"/>
      <c r="N997" s="111"/>
      <c r="O997" s="111"/>
      <c r="P997" s="111"/>
      <c r="Q997" s="111"/>
      <c r="R997" s="111"/>
      <c r="S997" s="111"/>
      <c r="T997" s="111"/>
      <c r="U997" s="111"/>
      <c r="V997" s="111"/>
      <c r="W997" s="111"/>
      <c r="X997" s="111"/>
      <c r="Y997" s="111"/>
      <c r="Z997" s="111"/>
      <c r="AA997" s="111"/>
      <c r="AB997" s="111"/>
    </row>
    <row r="998" spans="1:28" ht="15.75" customHeight="1">
      <c r="A998" s="111"/>
      <c r="B998" s="111"/>
      <c r="C998" s="111"/>
      <c r="D998" s="111"/>
      <c r="E998" s="111"/>
      <c r="F998" s="111"/>
      <c r="G998" s="111"/>
      <c r="H998" s="111"/>
      <c r="I998" s="111"/>
      <c r="J998" s="111"/>
      <c r="K998" s="111"/>
      <c r="L998" s="111"/>
      <c r="M998" s="111"/>
      <c r="N998" s="111"/>
      <c r="O998" s="111"/>
      <c r="P998" s="111"/>
      <c r="Q998" s="111"/>
      <c r="R998" s="111"/>
      <c r="S998" s="111"/>
      <c r="T998" s="111"/>
      <c r="U998" s="111"/>
      <c r="V998" s="111"/>
      <c r="W998" s="111"/>
      <c r="X998" s="111"/>
      <c r="Y998" s="111"/>
      <c r="Z998" s="111"/>
      <c r="AA998" s="111"/>
      <c r="AB998" s="111"/>
    </row>
    <row r="999" spans="1:28" ht="15.75" customHeight="1">
      <c r="A999" s="111"/>
      <c r="B999" s="111"/>
      <c r="C999" s="111"/>
      <c r="D999" s="111"/>
      <c r="E999" s="111"/>
      <c r="F999" s="111"/>
      <c r="G999" s="111"/>
      <c r="H999" s="111"/>
      <c r="I999" s="111"/>
      <c r="J999" s="111"/>
      <c r="K999" s="111"/>
      <c r="L999" s="111"/>
      <c r="M999" s="111"/>
      <c r="N999" s="111"/>
      <c r="O999" s="111"/>
      <c r="P999" s="111"/>
      <c r="Q999" s="111"/>
      <c r="R999" s="111"/>
      <c r="S999" s="111"/>
      <c r="T999" s="111"/>
      <c r="U999" s="111"/>
      <c r="V999" s="111"/>
      <c r="W999" s="111"/>
      <c r="X999" s="111"/>
      <c r="Y999" s="111"/>
      <c r="Z999" s="111"/>
      <c r="AA999" s="111"/>
      <c r="AB999" s="111"/>
    </row>
    <row r="1000" spans="1:28" ht="15.75" customHeight="1">
      <c r="A1000" s="111"/>
      <c r="B1000" s="111"/>
      <c r="C1000" s="111"/>
      <c r="D1000" s="111"/>
      <c r="E1000" s="111"/>
      <c r="F1000" s="111"/>
      <c r="G1000" s="111"/>
      <c r="H1000" s="111"/>
      <c r="I1000" s="111"/>
      <c r="J1000" s="111"/>
      <c r="K1000" s="111"/>
      <c r="L1000" s="111"/>
      <c r="M1000" s="111"/>
      <c r="N1000" s="111"/>
      <c r="O1000" s="111"/>
      <c r="P1000" s="111"/>
      <c r="Q1000" s="111"/>
      <c r="R1000" s="111"/>
      <c r="S1000" s="111"/>
      <c r="T1000" s="111"/>
      <c r="U1000" s="111"/>
      <c r="V1000" s="111"/>
      <c r="W1000" s="111"/>
      <c r="X1000" s="111"/>
      <c r="Y1000" s="111"/>
      <c r="Z1000" s="111"/>
      <c r="AA1000" s="111"/>
      <c r="AB1000" s="111"/>
    </row>
  </sheetData>
  <autoFilter ref="B6:H15" xr:uid="{00000000-0009-0000-0000-000003000000}">
    <sortState xmlns:xlrd2="http://schemas.microsoft.com/office/spreadsheetml/2017/richdata2" ref="B6:H15">
      <sortCondition ref="C6:C15"/>
    </sortState>
  </autoFilter>
  <dataValidations count="3">
    <dataValidation type="list" allowBlank="1" showErrorMessage="1" sqref="G7:G74" xr:uid="{00000000-0002-0000-0300-000000000000}">
      <formula1>"Electricity,Nat Gas,Fuel Oil,Kerosene,Propane,Wood,Diesel,Gasoline"</formula1>
    </dataValidation>
    <dataValidation type="list" allowBlank="1" showErrorMessage="1" sqref="H7:H203" xr:uid="{00000000-0002-0000-0300-000001000000}">
      <formula1>"kWh,Therms,Gallons,Cords,Lbs"</formula1>
    </dataValidation>
    <dataValidation type="list" allowBlank="1" showErrorMessage="1" sqref="G75:G203" xr:uid="{00000000-0002-0000-0300-000002000000}">
      <formula1>"Electricity,Nat Gas,Fuel Oil,Kerosene,Propane,Wood"</formula1>
    </dataValidation>
  </dataValidations>
  <pageMargins left="0.25" right="0.25" top="0.75" bottom="0.75" header="0" footer="0"/>
  <pageSetup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55A11"/>
  </sheetPr>
  <dimension ref="A1:Z1188"/>
  <sheetViews>
    <sheetView workbookViewId="0">
      <pane ySplit="1" topLeftCell="A2" activePane="bottomLeft" state="frozen"/>
      <selection pane="bottomLeft" activeCell="B3" sqref="B3"/>
    </sheetView>
  </sheetViews>
  <sheetFormatPr defaultColWidth="14.44140625" defaultRowHeight="15" customHeight="1"/>
  <cols>
    <col min="1" max="1" width="17" customWidth="1"/>
    <col min="2" max="2" width="19.6640625" customWidth="1"/>
    <col min="3" max="3" width="22.6640625" customWidth="1"/>
    <col min="4" max="4" width="12" customWidth="1"/>
    <col min="5" max="5" width="13.6640625" customWidth="1"/>
    <col min="6" max="6" width="13" hidden="1" customWidth="1"/>
    <col min="7" max="7" width="12.5546875" hidden="1" customWidth="1"/>
    <col min="8" max="8" width="13.5546875" customWidth="1"/>
    <col min="9" max="9" width="20.109375" hidden="1" customWidth="1"/>
    <col min="10" max="10" width="18.44140625" hidden="1" customWidth="1"/>
    <col min="11" max="11" width="25" hidden="1" customWidth="1"/>
    <col min="12" max="16" width="17.5546875" customWidth="1"/>
    <col min="17" max="17" width="12" customWidth="1"/>
    <col min="18" max="18" width="9.109375" customWidth="1"/>
    <col min="19" max="19" width="13.6640625" hidden="1" customWidth="1"/>
    <col min="20" max="26" width="9.109375" customWidth="1"/>
  </cols>
  <sheetData>
    <row r="1" spans="1:26" ht="14.25" customHeight="1">
      <c r="A1" s="138" t="s">
        <v>109</v>
      </c>
      <c r="B1" s="138" t="s">
        <v>27</v>
      </c>
      <c r="C1" s="138" t="s">
        <v>70</v>
      </c>
      <c r="D1" s="138" t="s">
        <v>110</v>
      </c>
      <c r="E1" s="139" t="s">
        <v>111</v>
      </c>
      <c r="F1" s="138" t="s">
        <v>112</v>
      </c>
      <c r="G1" s="138" t="s">
        <v>113</v>
      </c>
      <c r="H1" s="138" t="s">
        <v>114</v>
      </c>
      <c r="I1" s="140" t="s">
        <v>115</v>
      </c>
      <c r="J1" s="140" t="s">
        <v>116</v>
      </c>
      <c r="K1" s="140" t="s">
        <v>117</v>
      </c>
      <c r="L1" s="141" t="s">
        <v>118</v>
      </c>
      <c r="M1" s="142" t="s">
        <v>119</v>
      </c>
      <c r="N1" s="141" t="s">
        <v>120</v>
      </c>
      <c r="O1" s="141" t="s">
        <v>121</v>
      </c>
      <c r="P1" s="138" t="s">
        <v>122</v>
      </c>
      <c r="Q1" s="138" t="s">
        <v>54</v>
      </c>
      <c r="R1" s="138" t="s">
        <v>53</v>
      </c>
      <c r="S1" s="138" t="s">
        <v>110</v>
      </c>
      <c r="T1" s="138"/>
      <c r="U1" s="138"/>
      <c r="V1" s="138"/>
      <c r="W1" s="138"/>
      <c r="X1" s="138"/>
      <c r="Y1" s="138"/>
      <c r="Z1" s="138"/>
    </row>
    <row r="2" spans="1:26" ht="14.25" customHeight="1">
      <c r="A2" s="118">
        <v>21002049654</v>
      </c>
      <c r="B2" s="103" t="s">
        <v>15</v>
      </c>
      <c r="C2" s="103" t="s">
        <v>15</v>
      </c>
      <c r="D2" s="143">
        <v>44197</v>
      </c>
      <c r="E2" s="143">
        <v>44227</v>
      </c>
      <c r="F2" s="103"/>
      <c r="G2" s="103"/>
      <c r="H2" s="144">
        <v>2366</v>
      </c>
      <c r="I2" s="145"/>
      <c r="J2" s="145"/>
      <c r="K2" s="145"/>
      <c r="L2" s="146">
        <v>551.08000000000004</v>
      </c>
      <c r="M2" s="147"/>
      <c r="N2" s="147"/>
      <c r="O2" s="147"/>
      <c r="P2" s="148">
        <f t="shared" ref="P2:P48" si="0">MONTH(E2)</f>
        <v>1</v>
      </c>
      <c r="Q2" s="149">
        <f t="shared" ref="Q2:Q12" si="1">YEAR(E2)</f>
        <v>2021</v>
      </c>
      <c r="R2" s="149" t="str">
        <f t="shared" ref="R2:R12" si="2">CHOOSE(P2,"Jan","Feb","Mar","Apr","May","Jun","Jul","Aug","Sep","Oct","Nov","Dec")</f>
        <v>Jan</v>
      </c>
      <c r="S2" s="40"/>
      <c r="T2" s="40"/>
      <c r="U2" s="40"/>
      <c r="V2" s="40"/>
      <c r="W2" s="40"/>
      <c r="X2" s="40"/>
      <c r="Y2" s="40"/>
      <c r="Z2" s="40"/>
    </row>
    <row r="3" spans="1:26" ht="14.25" customHeight="1">
      <c r="A3" s="118">
        <v>21002049654</v>
      </c>
      <c r="B3" s="106" t="s">
        <v>15</v>
      </c>
      <c r="C3" s="106" t="s">
        <v>15</v>
      </c>
      <c r="D3" s="150">
        <v>44228</v>
      </c>
      <c r="E3" s="150">
        <v>44255</v>
      </c>
      <c r="F3" s="106"/>
      <c r="G3" s="106"/>
      <c r="H3" s="151">
        <v>0</v>
      </c>
      <c r="I3" s="152"/>
      <c r="J3" s="152"/>
      <c r="K3" s="152"/>
      <c r="L3" s="153">
        <v>0</v>
      </c>
      <c r="M3" s="154"/>
      <c r="N3" s="154"/>
      <c r="O3" s="154"/>
      <c r="P3" s="148">
        <f t="shared" si="0"/>
        <v>2</v>
      </c>
      <c r="Q3" s="149">
        <f t="shared" si="1"/>
        <v>2021</v>
      </c>
      <c r="R3" s="149" t="str">
        <f t="shared" si="2"/>
        <v>Feb</v>
      </c>
      <c r="S3" s="40"/>
      <c r="T3" s="40"/>
      <c r="U3" s="40"/>
      <c r="V3" s="40"/>
      <c r="W3" s="40"/>
      <c r="X3" s="40"/>
      <c r="Y3" s="40"/>
      <c r="Z3" s="40"/>
    </row>
    <row r="4" spans="1:26" ht="14.25" customHeight="1">
      <c r="A4" s="118">
        <v>21002049654</v>
      </c>
      <c r="B4" s="106" t="s">
        <v>15</v>
      </c>
      <c r="C4" s="106" t="s">
        <v>15</v>
      </c>
      <c r="D4" s="150">
        <v>44256</v>
      </c>
      <c r="E4" s="150">
        <v>44286</v>
      </c>
      <c r="F4" s="106"/>
      <c r="G4" s="106"/>
      <c r="H4" s="155">
        <v>2711</v>
      </c>
      <c r="I4" s="152"/>
      <c r="J4" s="152"/>
      <c r="K4" s="152"/>
      <c r="L4" s="153">
        <v>724.19</v>
      </c>
      <c r="M4" s="154"/>
      <c r="N4" s="154"/>
      <c r="O4" s="154"/>
      <c r="P4" s="148">
        <f t="shared" si="0"/>
        <v>3</v>
      </c>
      <c r="Q4" s="149">
        <f t="shared" si="1"/>
        <v>2021</v>
      </c>
      <c r="R4" s="149" t="str">
        <f t="shared" si="2"/>
        <v>Mar</v>
      </c>
      <c r="S4" s="40"/>
      <c r="T4" s="40"/>
      <c r="U4" s="40"/>
      <c r="V4" s="40"/>
      <c r="W4" s="40"/>
      <c r="X4" s="40"/>
      <c r="Y4" s="40"/>
      <c r="Z4" s="40"/>
    </row>
    <row r="5" spans="1:26" ht="14.25" customHeight="1">
      <c r="A5" s="118">
        <v>21002049654</v>
      </c>
      <c r="B5" s="106" t="s">
        <v>15</v>
      </c>
      <c r="C5" s="106" t="s">
        <v>15</v>
      </c>
      <c r="D5" s="150">
        <v>44287</v>
      </c>
      <c r="E5" s="150">
        <v>44316</v>
      </c>
      <c r="F5" s="106"/>
      <c r="G5" s="106"/>
      <c r="H5" s="151">
        <v>0</v>
      </c>
      <c r="I5" s="152"/>
      <c r="J5" s="152"/>
      <c r="K5" s="152"/>
      <c r="L5" s="153">
        <v>270.68</v>
      </c>
      <c r="M5" s="154"/>
      <c r="N5" s="154"/>
      <c r="O5" s="154"/>
      <c r="P5" s="148">
        <f t="shared" si="0"/>
        <v>4</v>
      </c>
      <c r="Q5" s="149">
        <f t="shared" si="1"/>
        <v>2021</v>
      </c>
      <c r="R5" s="149" t="str">
        <f t="shared" si="2"/>
        <v>Apr</v>
      </c>
      <c r="S5" s="40"/>
      <c r="T5" s="40"/>
      <c r="U5" s="40"/>
      <c r="V5" s="40"/>
      <c r="W5" s="40"/>
      <c r="X5" s="40"/>
      <c r="Y5" s="40"/>
      <c r="Z5" s="40"/>
    </row>
    <row r="6" spans="1:26" ht="14.25" customHeight="1">
      <c r="A6" s="118">
        <v>21002049654</v>
      </c>
      <c r="B6" s="106" t="s">
        <v>15</v>
      </c>
      <c r="C6" s="106" t="s">
        <v>15</v>
      </c>
      <c r="D6" s="150">
        <v>44317</v>
      </c>
      <c r="E6" s="150">
        <v>44347</v>
      </c>
      <c r="F6" s="106"/>
      <c r="G6" s="106"/>
      <c r="H6" s="151">
        <v>0</v>
      </c>
      <c r="I6" s="152"/>
      <c r="J6" s="152"/>
      <c r="K6" s="152"/>
      <c r="L6" s="153">
        <v>241.59</v>
      </c>
      <c r="M6" s="154"/>
      <c r="N6" s="154"/>
      <c r="O6" s="154"/>
      <c r="P6" s="148">
        <f t="shared" si="0"/>
        <v>5</v>
      </c>
      <c r="Q6" s="149">
        <f t="shared" si="1"/>
        <v>2021</v>
      </c>
      <c r="R6" s="149" t="str">
        <f t="shared" si="2"/>
        <v>May</v>
      </c>
      <c r="S6" s="40"/>
      <c r="T6" s="40"/>
      <c r="U6" s="40"/>
      <c r="V6" s="40"/>
      <c r="W6" s="40"/>
      <c r="X6" s="40"/>
      <c r="Y6" s="40"/>
      <c r="Z6" s="40"/>
    </row>
    <row r="7" spans="1:26" ht="14.25" customHeight="1">
      <c r="A7" s="118">
        <v>21002049654</v>
      </c>
      <c r="B7" s="106" t="s">
        <v>15</v>
      </c>
      <c r="C7" s="106" t="s">
        <v>15</v>
      </c>
      <c r="D7" s="150">
        <v>44348</v>
      </c>
      <c r="E7" s="150">
        <v>44377</v>
      </c>
      <c r="F7" s="106"/>
      <c r="G7" s="106"/>
      <c r="H7" s="151">
        <v>0</v>
      </c>
      <c r="I7" s="152"/>
      <c r="J7" s="152"/>
      <c r="K7" s="152"/>
      <c r="L7" s="153">
        <v>184.31</v>
      </c>
      <c r="M7" s="154"/>
      <c r="N7" s="154"/>
      <c r="O7" s="154"/>
      <c r="P7" s="148">
        <f t="shared" si="0"/>
        <v>6</v>
      </c>
      <c r="Q7" s="149">
        <f t="shared" si="1"/>
        <v>2021</v>
      </c>
      <c r="R7" s="149" t="str">
        <f t="shared" si="2"/>
        <v>Jun</v>
      </c>
      <c r="S7" s="40"/>
      <c r="T7" s="40"/>
      <c r="U7" s="40"/>
      <c r="V7" s="40"/>
      <c r="W7" s="40"/>
      <c r="X7" s="40"/>
      <c r="Y7" s="40"/>
      <c r="Z7" s="40"/>
    </row>
    <row r="8" spans="1:26" ht="14.25" customHeight="1">
      <c r="A8" s="118">
        <v>21002049654</v>
      </c>
      <c r="B8" s="106" t="s">
        <v>15</v>
      </c>
      <c r="C8" s="106" t="s">
        <v>15</v>
      </c>
      <c r="D8" s="150">
        <v>44378</v>
      </c>
      <c r="E8" s="150">
        <v>44408</v>
      </c>
      <c r="F8" s="106"/>
      <c r="G8" s="106"/>
      <c r="H8" s="151">
        <v>0</v>
      </c>
      <c r="I8" s="152"/>
      <c r="J8" s="152"/>
      <c r="K8" s="152"/>
      <c r="L8" s="153">
        <v>218.01</v>
      </c>
      <c r="M8" s="154"/>
      <c r="N8" s="154"/>
      <c r="O8" s="154"/>
      <c r="P8" s="148">
        <f t="shared" si="0"/>
        <v>7</v>
      </c>
      <c r="Q8" s="149">
        <f t="shared" si="1"/>
        <v>2021</v>
      </c>
      <c r="R8" s="149" t="str">
        <f t="shared" si="2"/>
        <v>Jul</v>
      </c>
      <c r="S8" s="40"/>
      <c r="T8" s="40"/>
      <c r="U8" s="40"/>
      <c r="V8" s="40"/>
      <c r="W8" s="40"/>
      <c r="X8" s="40"/>
      <c r="Y8" s="40"/>
      <c r="Z8" s="40"/>
    </row>
    <row r="9" spans="1:26" ht="14.25" customHeight="1">
      <c r="A9" s="118">
        <v>21002049654</v>
      </c>
      <c r="B9" s="106" t="s">
        <v>15</v>
      </c>
      <c r="C9" s="106" t="s">
        <v>15</v>
      </c>
      <c r="D9" s="150">
        <v>44409</v>
      </c>
      <c r="E9" s="150">
        <v>44439</v>
      </c>
      <c r="F9" s="106"/>
      <c r="G9" s="106"/>
      <c r="H9" s="156">
        <v>0</v>
      </c>
      <c r="I9" s="152"/>
      <c r="J9" s="152"/>
      <c r="K9" s="152"/>
      <c r="L9" s="153">
        <v>301.33</v>
      </c>
      <c r="M9" s="154"/>
      <c r="N9" s="154"/>
      <c r="O9" s="154"/>
      <c r="P9" s="148">
        <f t="shared" si="0"/>
        <v>8</v>
      </c>
      <c r="Q9" s="149">
        <f t="shared" si="1"/>
        <v>2021</v>
      </c>
      <c r="R9" s="149" t="str">
        <f t="shared" si="2"/>
        <v>Aug</v>
      </c>
      <c r="S9" s="40"/>
      <c r="T9" s="40"/>
      <c r="U9" s="40"/>
      <c r="V9" s="40"/>
      <c r="W9" s="40"/>
      <c r="X9" s="40"/>
      <c r="Y9" s="40"/>
      <c r="Z9" s="40"/>
    </row>
    <row r="10" spans="1:26" ht="14.25" customHeight="1">
      <c r="A10" s="118">
        <v>21002049654</v>
      </c>
      <c r="B10" s="106" t="s">
        <v>15</v>
      </c>
      <c r="C10" s="106" t="s">
        <v>15</v>
      </c>
      <c r="D10" s="150">
        <v>44440</v>
      </c>
      <c r="E10" s="150">
        <v>44469</v>
      </c>
      <c r="F10" s="106"/>
      <c r="G10" s="106"/>
      <c r="H10" s="151">
        <v>0</v>
      </c>
      <c r="I10" s="152"/>
      <c r="J10" s="152"/>
      <c r="K10" s="152"/>
      <c r="L10" s="153">
        <v>0</v>
      </c>
      <c r="M10" s="154"/>
      <c r="N10" s="154"/>
      <c r="O10" s="154"/>
      <c r="P10" s="148">
        <f t="shared" si="0"/>
        <v>9</v>
      </c>
      <c r="Q10" s="149">
        <f t="shared" si="1"/>
        <v>2021</v>
      </c>
      <c r="R10" s="149" t="str">
        <f t="shared" si="2"/>
        <v>Sep</v>
      </c>
      <c r="S10" s="40"/>
      <c r="T10" s="40"/>
      <c r="U10" s="40"/>
      <c r="V10" s="40"/>
      <c r="W10" s="40"/>
      <c r="X10" s="40"/>
      <c r="Y10" s="40"/>
      <c r="Z10" s="40"/>
    </row>
    <row r="11" spans="1:26" ht="14.25" customHeight="1">
      <c r="A11" s="118">
        <v>21002049654</v>
      </c>
      <c r="B11" s="106" t="s">
        <v>15</v>
      </c>
      <c r="C11" s="106" t="s">
        <v>15</v>
      </c>
      <c r="D11" s="150">
        <v>44470</v>
      </c>
      <c r="E11" s="150">
        <v>44500</v>
      </c>
      <c r="F11" s="106"/>
      <c r="G11" s="106"/>
      <c r="H11" s="151">
        <v>0</v>
      </c>
      <c r="I11" s="152"/>
      <c r="J11" s="152"/>
      <c r="K11" s="152"/>
      <c r="L11" s="153">
        <v>0</v>
      </c>
      <c r="M11" s="154"/>
      <c r="N11" s="154"/>
      <c r="O11" s="154"/>
      <c r="P11" s="148">
        <f t="shared" si="0"/>
        <v>10</v>
      </c>
      <c r="Q11" s="149">
        <f t="shared" si="1"/>
        <v>2021</v>
      </c>
      <c r="R11" s="149" t="str">
        <f t="shared" si="2"/>
        <v>Oct</v>
      </c>
      <c r="S11" s="40"/>
      <c r="T11" s="40"/>
      <c r="U11" s="40"/>
      <c r="V11" s="40"/>
      <c r="W11" s="40"/>
      <c r="X11" s="40"/>
      <c r="Y11" s="40"/>
      <c r="Z11" s="40"/>
    </row>
    <row r="12" spans="1:26" ht="14.25" customHeight="1">
      <c r="A12" s="118">
        <v>21002049654</v>
      </c>
      <c r="B12" s="106" t="s">
        <v>15</v>
      </c>
      <c r="C12" s="106" t="s">
        <v>15</v>
      </c>
      <c r="D12" s="150">
        <v>44501</v>
      </c>
      <c r="E12" s="150">
        <v>44530</v>
      </c>
      <c r="F12" s="106"/>
      <c r="G12" s="106"/>
      <c r="H12" s="151">
        <v>198</v>
      </c>
      <c r="I12" s="152"/>
      <c r="J12" s="152"/>
      <c r="K12" s="152"/>
      <c r="L12" s="153">
        <v>0</v>
      </c>
      <c r="M12" s="154"/>
      <c r="N12" s="154"/>
      <c r="O12" s="154"/>
      <c r="P12" s="148">
        <f t="shared" si="0"/>
        <v>11</v>
      </c>
      <c r="Q12" s="149">
        <f t="shared" si="1"/>
        <v>2021</v>
      </c>
      <c r="R12" s="149" t="str">
        <f t="shared" si="2"/>
        <v>Nov</v>
      </c>
      <c r="S12" s="40"/>
      <c r="T12" s="40"/>
      <c r="U12" s="40"/>
      <c r="V12" s="40"/>
      <c r="W12" s="40"/>
      <c r="X12" s="40"/>
      <c r="Y12" s="40"/>
      <c r="Z12" s="40"/>
    </row>
    <row r="13" spans="1:26" ht="14.25" customHeight="1">
      <c r="A13" s="118">
        <v>21002049654</v>
      </c>
      <c r="B13" s="106" t="s">
        <v>15</v>
      </c>
      <c r="C13" s="106" t="s">
        <v>15</v>
      </c>
      <c r="D13" s="150">
        <v>44531</v>
      </c>
      <c r="E13" s="150">
        <v>44561</v>
      </c>
      <c r="F13" s="106"/>
      <c r="G13" s="106"/>
      <c r="H13" s="151">
        <v>695</v>
      </c>
      <c r="I13" s="152"/>
      <c r="J13" s="152"/>
      <c r="K13" s="152"/>
      <c r="L13" s="153">
        <v>0</v>
      </c>
      <c r="M13" s="154"/>
      <c r="N13" s="154"/>
      <c r="O13" s="154"/>
      <c r="P13" s="148">
        <f t="shared" si="0"/>
        <v>12</v>
      </c>
      <c r="Q13" s="149"/>
      <c r="R13" s="149"/>
      <c r="S13" s="40"/>
      <c r="T13" s="40"/>
      <c r="U13" s="40"/>
      <c r="V13" s="40"/>
      <c r="W13" s="40"/>
      <c r="X13" s="40"/>
      <c r="Y13" s="40"/>
      <c r="Z13" s="40"/>
    </row>
    <row r="14" spans="1:26" ht="14.25" customHeight="1">
      <c r="A14" s="157" t="s">
        <v>100</v>
      </c>
      <c r="B14" s="106" t="s">
        <v>17</v>
      </c>
      <c r="C14" s="106" t="s">
        <v>17</v>
      </c>
      <c r="D14" s="150">
        <v>44197</v>
      </c>
      <c r="E14" s="150">
        <v>44227</v>
      </c>
      <c r="F14" s="106"/>
      <c r="G14" s="106"/>
      <c r="H14" s="151">
        <v>1322</v>
      </c>
      <c r="I14" s="152"/>
      <c r="J14" s="152"/>
      <c r="K14" s="152"/>
      <c r="L14" s="153">
        <v>502.26</v>
      </c>
      <c r="M14" s="154"/>
      <c r="N14" s="154"/>
      <c r="O14" s="154"/>
      <c r="P14" s="158">
        <f t="shared" si="0"/>
        <v>1</v>
      </c>
      <c r="Q14" s="159">
        <f t="shared" ref="Q14:Q48" si="3">YEAR(E14)</f>
        <v>2021</v>
      </c>
      <c r="R14" s="159" t="str">
        <f t="shared" ref="R14:R48" si="4">CHOOSE(P14,"Jan","Feb","Mar","Apr","May","Jun","Jul","Aug","Sep","Oct","Nov","Dec")</f>
        <v>Jan</v>
      </c>
      <c r="S14" s="160"/>
      <c r="T14" s="40"/>
      <c r="U14" s="40"/>
      <c r="V14" s="40"/>
      <c r="W14" s="40"/>
      <c r="X14" s="40"/>
      <c r="Y14" s="40"/>
      <c r="Z14" s="40"/>
    </row>
    <row r="15" spans="1:26" ht="14.25" customHeight="1">
      <c r="A15" s="157" t="s">
        <v>100</v>
      </c>
      <c r="B15" s="106" t="s">
        <v>17</v>
      </c>
      <c r="C15" s="106" t="s">
        <v>17</v>
      </c>
      <c r="D15" s="150">
        <v>44228</v>
      </c>
      <c r="E15" s="150">
        <v>44255</v>
      </c>
      <c r="F15" s="106"/>
      <c r="G15" s="106"/>
      <c r="H15" s="151">
        <v>82</v>
      </c>
      <c r="I15" s="152"/>
      <c r="J15" s="152"/>
      <c r="K15" s="152"/>
      <c r="L15" s="153">
        <v>319.43</v>
      </c>
      <c r="M15" s="154"/>
      <c r="N15" s="154"/>
      <c r="O15" s="154"/>
      <c r="P15" s="158">
        <f t="shared" si="0"/>
        <v>2</v>
      </c>
      <c r="Q15" s="159">
        <f t="shared" si="3"/>
        <v>2021</v>
      </c>
      <c r="R15" s="159" t="str">
        <f t="shared" si="4"/>
        <v>Feb</v>
      </c>
      <c r="S15" s="160"/>
      <c r="T15" s="40"/>
      <c r="U15" s="40"/>
      <c r="V15" s="40"/>
      <c r="W15" s="40"/>
      <c r="X15" s="40"/>
      <c r="Y15" s="40"/>
      <c r="Z15" s="40"/>
    </row>
    <row r="16" spans="1:26" ht="14.25" customHeight="1">
      <c r="A16" s="157" t="s">
        <v>100</v>
      </c>
      <c r="B16" s="106" t="s">
        <v>17</v>
      </c>
      <c r="C16" s="106" t="s">
        <v>17</v>
      </c>
      <c r="D16" s="150">
        <v>44256</v>
      </c>
      <c r="E16" s="150">
        <v>44286</v>
      </c>
      <c r="F16" s="106"/>
      <c r="G16" s="106"/>
      <c r="H16" s="151">
        <v>233</v>
      </c>
      <c r="I16" s="152"/>
      <c r="J16" s="152"/>
      <c r="K16" s="152"/>
      <c r="L16" s="153">
        <v>0</v>
      </c>
      <c r="M16" s="154"/>
      <c r="N16" s="154"/>
      <c r="O16" s="154"/>
      <c r="P16" s="158">
        <f t="shared" si="0"/>
        <v>3</v>
      </c>
      <c r="Q16" s="159">
        <f t="shared" si="3"/>
        <v>2021</v>
      </c>
      <c r="R16" s="159" t="str">
        <f t="shared" si="4"/>
        <v>Mar</v>
      </c>
      <c r="S16" s="160"/>
      <c r="T16" s="40"/>
      <c r="U16" s="40"/>
      <c r="V16" s="40"/>
      <c r="W16" s="40"/>
      <c r="X16" s="40"/>
      <c r="Y16" s="40"/>
      <c r="Z16" s="40"/>
    </row>
    <row r="17" spans="1:26" ht="14.25" customHeight="1">
      <c r="A17" s="157" t="s">
        <v>100</v>
      </c>
      <c r="B17" s="106" t="s">
        <v>17</v>
      </c>
      <c r="C17" s="106" t="s">
        <v>17</v>
      </c>
      <c r="D17" s="150">
        <v>44287</v>
      </c>
      <c r="E17" s="150">
        <v>44316</v>
      </c>
      <c r="F17" s="106"/>
      <c r="G17" s="106"/>
      <c r="H17" s="151">
        <v>208</v>
      </c>
      <c r="I17" s="152"/>
      <c r="J17" s="152"/>
      <c r="K17" s="152"/>
      <c r="L17" s="153">
        <v>230.37</v>
      </c>
      <c r="M17" s="154"/>
      <c r="N17" s="154"/>
      <c r="O17" s="154"/>
      <c r="P17" s="158">
        <f t="shared" si="0"/>
        <v>4</v>
      </c>
      <c r="Q17" s="159">
        <f t="shared" si="3"/>
        <v>2021</v>
      </c>
      <c r="R17" s="159" t="str">
        <f t="shared" si="4"/>
        <v>Apr</v>
      </c>
      <c r="S17" s="160"/>
      <c r="T17" s="40"/>
      <c r="U17" s="40"/>
      <c r="V17" s="40"/>
      <c r="W17" s="40"/>
      <c r="X17" s="40"/>
      <c r="Y17" s="40"/>
      <c r="Z17" s="40"/>
    </row>
    <row r="18" spans="1:26" ht="14.25" customHeight="1">
      <c r="A18" s="157" t="s">
        <v>100</v>
      </c>
      <c r="B18" s="106" t="s">
        <v>17</v>
      </c>
      <c r="C18" s="106" t="s">
        <v>17</v>
      </c>
      <c r="D18" s="150">
        <v>44317</v>
      </c>
      <c r="E18" s="150">
        <v>44347</v>
      </c>
      <c r="F18" s="106"/>
      <c r="G18" s="106"/>
      <c r="H18" s="151">
        <v>183</v>
      </c>
      <c r="I18" s="152"/>
      <c r="J18" s="152"/>
      <c r="K18" s="152"/>
      <c r="L18" s="153">
        <v>360.51</v>
      </c>
      <c r="M18" s="154"/>
      <c r="N18" s="154"/>
      <c r="O18" s="154"/>
      <c r="P18" s="158">
        <f t="shared" si="0"/>
        <v>5</v>
      </c>
      <c r="Q18" s="159">
        <f t="shared" si="3"/>
        <v>2021</v>
      </c>
      <c r="R18" s="159" t="str">
        <f t="shared" si="4"/>
        <v>May</v>
      </c>
      <c r="S18" s="160"/>
      <c r="T18" s="40"/>
      <c r="U18" s="40"/>
      <c r="V18" s="40"/>
      <c r="W18" s="40"/>
      <c r="X18" s="40"/>
      <c r="Y18" s="40"/>
      <c r="Z18" s="40"/>
    </row>
    <row r="19" spans="1:26" ht="14.25" customHeight="1">
      <c r="A19" s="157" t="s">
        <v>100</v>
      </c>
      <c r="B19" s="106" t="s">
        <v>17</v>
      </c>
      <c r="C19" s="106" t="s">
        <v>17</v>
      </c>
      <c r="D19" s="150">
        <v>44348</v>
      </c>
      <c r="E19" s="150">
        <v>44377</v>
      </c>
      <c r="F19" s="106"/>
      <c r="G19" s="106"/>
      <c r="H19" s="151">
        <v>157</v>
      </c>
      <c r="I19" s="152"/>
      <c r="J19" s="152"/>
      <c r="K19" s="152"/>
      <c r="L19" s="153">
        <v>357.73</v>
      </c>
      <c r="M19" s="154"/>
      <c r="N19" s="154"/>
      <c r="O19" s="154"/>
      <c r="P19" s="158">
        <f t="shared" si="0"/>
        <v>6</v>
      </c>
      <c r="Q19" s="159">
        <f t="shared" si="3"/>
        <v>2021</v>
      </c>
      <c r="R19" s="159" t="str">
        <f t="shared" si="4"/>
        <v>Jun</v>
      </c>
      <c r="S19" s="160"/>
      <c r="T19" s="40"/>
      <c r="U19" s="40"/>
      <c r="V19" s="40"/>
      <c r="W19" s="40"/>
      <c r="X19" s="40"/>
      <c r="Y19" s="40"/>
      <c r="Z19" s="40"/>
    </row>
    <row r="20" spans="1:26" ht="14.25" customHeight="1">
      <c r="A20" s="157" t="s">
        <v>100</v>
      </c>
      <c r="B20" s="106" t="s">
        <v>17</v>
      </c>
      <c r="C20" s="106" t="s">
        <v>17</v>
      </c>
      <c r="D20" s="150">
        <v>44378</v>
      </c>
      <c r="E20" s="150">
        <v>44408</v>
      </c>
      <c r="F20" s="106"/>
      <c r="G20" s="106"/>
      <c r="H20" s="151">
        <v>181</v>
      </c>
      <c r="I20" s="152"/>
      <c r="J20" s="152"/>
      <c r="K20" s="152"/>
      <c r="L20" s="153">
        <v>355.82</v>
      </c>
      <c r="M20" s="154"/>
      <c r="N20" s="154"/>
      <c r="O20" s="154"/>
      <c r="P20" s="158">
        <f t="shared" si="0"/>
        <v>7</v>
      </c>
      <c r="Q20" s="159">
        <f t="shared" si="3"/>
        <v>2021</v>
      </c>
      <c r="R20" s="159" t="str">
        <f t="shared" si="4"/>
        <v>Jul</v>
      </c>
      <c r="S20" s="160"/>
      <c r="T20" s="40"/>
      <c r="U20" s="40"/>
      <c r="V20" s="40"/>
      <c r="W20" s="40"/>
      <c r="X20" s="40"/>
      <c r="Y20" s="40"/>
      <c r="Z20" s="40"/>
    </row>
    <row r="21" spans="1:26" ht="14.25" customHeight="1">
      <c r="A21" s="157" t="s">
        <v>100</v>
      </c>
      <c r="B21" s="106" t="s">
        <v>17</v>
      </c>
      <c r="C21" s="106" t="s">
        <v>17</v>
      </c>
      <c r="D21" s="150">
        <v>44409</v>
      </c>
      <c r="E21" s="150">
        <v>44439</v>
      </c>
      <c r="F21" s="106"/>
      <c r="G21" s="106"/>
      <c r="H21" s="151">
        <v>184</v>
      </c>
      <c r="I21" s="152"/>
      <c r="J21" s="152"/>
      <c r="K21" s="152"/>
      <c r="L21" s="153">
        <v>356.29</v>
      </c>
      <c r="M21" s="154"/>
      <c r="N21" s="154"/>
      <c r="O21" s="154"/>
      <c r="P21" s="158">
        <f t="shared" si="0"/>
        <v>8</v>
      </c>
      <c r="Q21" s="159">
        <f t="shared" si="3"/>
        <v>2021</v>
      </c>
      <c r="R21" s="159" t="str">
        <f t="shared" si="4"/>
        <v>Aug</v>
      </c>
      <c r="S21" s="160"/>
      <c r="T21" s="40"/>
      <c r="U21" s="40"/>
      <c r="V21" s="40"/>
      <c r="W21" s="40"/>
      <c r="X21" s="40"/>
      <c r="Y21" s="40"/>
      <c r="Z21" s="40"/>
    </row>
    <row r="22" spans="1:26" ht="14.25" customHeight="1">
      <c r="A22" s="157" t="s">
        <v>100</v>
      </c>
      <c r="B22" s="106" t="s">
        <v>17</v>
      </c>
      <c r="C22" s="106" t="s">
        <v>17</v>
      </c>
      <c r="D22" s="150">
        <v>44440</v>
      </c>
      <c r="E22" s="150">
        <v>44469</v>
      </c>
      <c r="F22" s="106"/>
      <c r="G22" s="106"/>
      <c r="H22" s="151">
        <v>212</v>
      </c>
      <c r="I22" s="152"/>
      <c r="J22" s="152"/>
      <c r="K22" s="152"/>
      <c r="L22" s="153">
        <v>359.92</v>
      </c>
      <c r="M22" s="154"/>
      <c r="N22" s="154"/>
      <c r="O22" s="154"/>
      <c r="P22" s="158">
        <f t="shared" si="0"/>
        <v>9</v>
      </c>
      <c r="Q22" s="159">
        <f t="shared" si="3"/>
        <v>2021</v>
      </c>
      <c r="R22" s="159" t="str">
        <f t="shared" si="4"/>
        <v>Sep</v>
      </c>
      <c r="S22" s="160"/>
      <c r="T22" s="40"/>
      <c r="U22" s="40"/>
      <c r="V22" s="40"/>
      <c r="W22" s="40"/>
      <c r="X22" s="40"/>
      <c r="Y22" s="40"/>
      <c r="Z22" s="40"/>
    </row>
    <row r="23" spans="1:26" ht="14.25" customHeight="1">
      <c r="A23" s="157" t="s">
        <v>100</v>
      </c>
      <c r="B23" s="106" t="s">
        <v>17</v>
      </c>
      <c r="C23" s="106" t="s">
        <v>17</v>
      </c>
      <c r="D23" s="150">
        <v>44470</v>
      </c>
      <c r="E23" s="150">
        <v>44498</v>
      </c>
      <c r="F23" s="106"/>
      <c r="G23" s="106"/>
      <c r="H23" s="151">
        <v>225</v>
      </c>
      <c r="I23" s="152"/>
      <c r="J23" s="152"/>
      <c r="K23" s="152"/>
      <c r="L23" s="153">
        <v>361.87</v>
      </c>
      <c r="M23" s="154"/>
      <c r="N23" s="154"/>
      <c r="O23" s="154"/>
      <c r="P23" s="158">
        <f t="shared" si="0"/>
        <v>10</v>
      </c>
      <c r="Q23" s="159">
        <f t="shared" si="3"/>
        <v>2021</v>
      </c>
      <c r="R23" s="159" t="str">
        <f t="shared" si="4"/>
        <v>Oct</v>
      </c>
      <c r="S23" s="160"/>
      <c r="T23" s="40"/>
      <c r="U23" s="40"/>
      <c r="V23" s="40"/>
      <c r="W23" s="40"/>
      <c r="X23" s="40"/>
      <c r="Y23" s="40"/>
      <c r="Z23" s="40"/>
    </row>
    <row r="24" spans="1:26" ht="14.25" customHeight="1">
      <c r="A24" s="157" t="s">
        <v>100</v>
      </c>
      <c r="B24" s="106" t="s">
        <v>17</v>
      </c>
      <c r="C24" s="106" t="s">
        <v>17</v>
      </c>
      <c r="D24" s="150">
        <v>44499</v>
      </c>
      <c r="E24" s="150">
        <v>44530</v>
      </c>
      <c r="F24" s="106"/>
      <c r="G24" s="106"/>
      <c r="H24" s="151">
        <v>281</v>
      </c>
      <c r="I24" s="152"/>
      <c r="J24" s="152"/>
      <c r="K24" s="152"/>
      <c r="L24" s="153">
        <v>364.7</v>
      </c>
      <c r="M24" s="154"/>
      <c r="N24" s="154"/>
      <c r="O24" s="154"/>
      <c r="P24" s="158">
        <f t="shared" si="0"/>
        <v>11</v>
      </c>
      <c r="Q24" s="159">
        <f t="shared" si="3"/>
        <v>2021</v>
      </c>
      <c r="R24" s="159" t="str">
        <f t="shared" si="4"/>
        <v>Nov</v>
      </c>
      <c r="S24" s="160"/>
      <c r="T24" s="40"/>
      <c r="U24" s="40"/>
      <c r="V24" s="40"/>
      <c r="W24" s="40"/>
      <c r="X24" s="40"/>
      <c r="Y24" s="40"/>
      <c r="Z24" s="40"/>
    </row>
    <row r="25" spans="1:26" ht="14.25" customHeight="1">
      <c r="A25" s="157" t="s">
        <v>100</v>
      </c>
      <c r="B25" s="106" t="s">
        <v>17</v>
      </c>
      <c r="C25" s="106" t="s">
        <v>17</v>
      </c>
      <c r="D25" s="150">
        <v>44531</v>
      </c>
      <c r="E25" s="150">
        <v>44560</v>
      </c>
      <c r="F25" s="106"/>
      <c r="G25" s="106"/>
      <c r="H25" s="151">
        <v>283</v>
      </c>
      <c r="I25" s="152"/>
      <c r="J25" s="152"/>
      <c r="K25" s="152"/>
      <c r="L25" s="153">
        <v>726.53</v>
      </c>
      <c r="M25" s="154"/>
      <c r="N25" s="154"/>
      <c r="O25" s="154"/>
      <c r="P25" s="158">
        <f t="shared" si="0"/>
        <v>12</v>
      </c>
      <c r="Q25" s="159">
        <f t="shared" si="3"/>
        <v>2021</v>
      </c>
      <c r="R25" s="159" t="str">
        <f t="shared" si="4"/>
        <v>Dec</v>
      </c>
      <c r="S25" s="160"/>
      <c r="T25" s="40"/>
      <c r="U25" s="40"/>
      <c r="V25" s="40"/>
      <c r="W25" s="40"/>
      <c r="X25" s="40"/>
      <c r="Y25" s="40"/>
      <c r="Z25" s="40"/>
    </row>
    <row r="26" spans="1:26" ht="14.25" customHeight="1">
      <c r="A26" s="157" t="s">
        <v>102</v>
      </c>
      <c r="B26" s="106" t="s">
        <v>17</v>
      </c>
      <c r="C26" s="106" t="s">
        <v>17</v>
      </c>
      <c r="D26" s="150">
        <v>44197</v>
      </c>
      <c r="E26" s="150">
        <v>44227</v>
      </c>
      <c r="F26" s="106"/>
      <c r="G26" s="106"/>
      <c r="H26" s="151">
        <v>545</v>
      </c>
      <c r="I26" s="152"/>
      <c r="J26" s="152"/>
      <c r="K26" s="152"/>
      <c r="L26" s="153">
        <v>164.67</v>
      </c>
      <c r="M26" s="154"/>
      <c r="N26" s="154"/>
      <c r="O26" s="154"/>
      <c r="P26" s="158">
        <f t="shared" si="0"/>
        <v>1</v>
      </c>
      <c r="Q26" s="159">
        <f t="shared" si="3"/>
        <v>2021</v>
      </c>
      <c r="R26" s="159" t="str">
        <f t="shared" si="4"/>
        <v>Jan</v>
      </c>
      <c r="S26" s="160"/>
      <c r="T26" s="40"/>
      <c r="U26" s="40"/>
      <c r="V26" s="40"/>
      <c r="W26" s="40"/>
      <c r="X26" s="40"/>
      <c r="Y26" s="40"/>
      <c r="Z26" s="40"/>
    </row>
    <row r="27" spans="1:26" ht="14.25" customHeight="1">
      <c r="A27" s="157" t="s">
        <v>102</v>
      </c>
      <c r="B27" s="106" t="s">
        <v>17</v>
      </c>
      <c r="C27" s="106" t="s">
        <v>17</v>
      </c>
      <c r="D27" s="150">
        <v>44228</v>
      </c>
      <c r="E27" s="150">
        <v>44255</v>
      </c>
      <c r="F27" s="106"/>
      <c r="G27" s="106"/>
      <c r="H27" s="151">
        <v>9</v>
      </c>
      <c r="I27" s="152"/>
      <c r="J27" s="152"/>
      <c r="K27" s="152"/>
      <c r="L27" s="153">
        <v>36.86</v>
      </c>
      <c r="M27" s="154"/>
      <c r="N27" s="154"/>
      <c r="O27" s="154"/>
      <c r="P27" s="158">
        <f t="shared" si="0"/>
        <v>2</v>
      </c>
      <c r="Q27" s="159">
        <f t="shared" si="3"/>
        <v>2021</v>
      </c>
      <c r="R27" s="159" t="str">
        <f t="shared" si="4"/>
        <v>Feb</v>
      </c>
      <c r="S27" s="160"/>
      <c r="T27" s="40"/>
      <c r="U27" s="40"/>
      <c r="V27" s="40"/>
      <c r="W27" s="40"/>
      <c r="X27" s="40"/>
      <c r="Y27" s="40"/>
      <c r="Z27" s="40"/>
    </row>
    <row r="28" spans="1:26" ht="14.25" customHeight="1">
      <c r="A28" s="157" t="s">
        <v>102</v>
      </c>
      <c r="B28" s="106" t="s">
        <v>17</v>
      </c>
      <c r="C28" s="106" t="s">
        <v>17</v>
      </c>
      <c r="D28" s="150">
        <v>44256</v>
      </c>
      <c r="E28" s="150">
        <v>44286</v>
      </c>
      <c r="F28" s="106"/>
      <c r="G28" s="106"/>
      <c r="H28" s="151">
        <v>63</v>
      </c>
      <c r="I28" s="152"/>
      <c r="J28" s="152"/>
      <c r="K28" s="152"/>
      <c r="L28" s="153">
        <v>0</v>
      </c>
      <c r="M28" s="154"/>
      <c r="N28" s="154"/>
      <c r="O28" s="154"/>
      <c r="P28" s="158">
        <f t="shared" si="0"/>
        <v>3</v>
      </c>
      <c r="Q28" s="159">
        <f t="shared" si="3"/>
        <v>2021</v>
      </c>
      <c r="R28" s="159" t="str">
        <f t="shared" si="4"/>
        <v>Mar</v>
      </c>
      <c r="S28" s="160"/>
      <c r="T28" s="40"/>
      <c r="U28" s="40"/>
      <c r="V28" s="40"/>
      <c r="W28" s="40"/>
      <c r="X28" s="40"/>
      <c r="Y28" s="40"/>
      <c r="Z28" s="40"/>
    </row>
    <row r="29" spans="1:26" ht="14.25" customHeight="1">
      <c r="A29" s="157" t="s">
        <v>102</v>
      </c>
      <c r="B29" s="106" t="s">
        <v>17</v>
      </c>
      <c r="C29" s="106" t="s">
        <v>17</v>
      </c>
      <c r="D29" s="161">
        <v>44287</v>
      </c>
      <c r="E29" s="150">
        <v>44316</v>
      </c>
      <c r="F29" s="106"/>
      <c r="G29" s="106"/>
      <c r="H29" s="151">
        <v>56</v>
      </c>
      <c r="I29" s="152"/>
      <c r="J29" s="152"/>
      <c r="K29" s="152"/>
      <c r="L29" s="153">
        <v>48.15</v>
      </c>
      <c r="M29" s="154"/>
      <c r="N29" s="154"/>
      <c r="O29" s="154"/>
      <c r="P29" s="158">
        <f t="shared" si="0"/>
        <v>4</v>
      </c>
      <c r="Q29" s="159">
        <f t="shared" si="3"/>
        <v>2021</v>
      </c>
      <c r="R29" s="159" t="str">
        <f t="shared" si="4"/>
        <v>Apr</v>
      </c>
      <c r="S29" s="160"/>
      <c r="T29" s="40"/>
      <c r="U29" s="40"/>
      <c r="V29" s="40"/>
      <c r="W29" s="40"/>
      <c r="X29" s="40"/>
      <c r="Y29" s="40"/>
      <c r="Z29" s="40"/>
    </row>
    <row r="30" spans="1:26" ht="14.25" customHeight="1">
      <c r="A30" s="157" t="s">
        <v>102</v>
      </c>
      <c r="B30" s="106" t="s">
        <v>17</v>
      </c>
      <c r="C30" s="106" t="s">
        <v>17</v>
      </c>
      <c r="D30" s="161">
        <v>44317</v>
      </c>
      <c r="E30" s="150">
        <v>44347</v>
      </c>
      <c r="F30" s="106"/>
      <c r="G30" s="106"/>
      <c r="H30" s="151">
        <v>49</v>
      </c>
      <c r="I30" s="152"/>
      <c r="J30" s="152"/>
      <c r="K30" s="152"/>
      <c r="L30" s="153">
        <v>104.83</v>
      </c>
      <c r="M30" s="154"/>
      <c r="N30" s="154"/>
      <c r="O30" s="154"/>
      <c r="P30" s="158">
        <f t="shared" si="0"/>
        <v>5</v>
      </c>
      <c r="Q30" s="159">
        <f t="shared" si="3"/>
        <v>2021</v>
      </c>
      <c r="R30" s="159" t="str">
        <f t="shared" si="4"/>
        <v>May</v>
      </c>
      <c r="S30" s="160"/>
      <c r="T30" s="40"/>
      <c r="U30" s="40"/>
      <c r="V30" s="40"/>
      <c r="W30" s="40"/>
      <c r="X30" s="40"/>
      <c r="Y30" s="40"/>
      <c r="Z30" s="40"/>
    </row>
    <row r="31" spans="1:26" ht="14.25" customHeight="1">
      <c r="A31" s="157" t="s">
        <v>102</v>
      </c>
      <c r="B31" s="106" t="s">
        <v>17</v>
      </c>
      <c r="C31" s="106" t="s">
        <v>17</v>
      </c>
      <c r="D31" s="161">
        <v>44348</v>
      </c>
      <c r="E31" s="150">
        <v>44377</v>
      </c>
      <c r="F31" s="106"/>
      <c r="G31" s="106"/>
      <c r="H31" s="151">
        <v>42</v>
      </c>
      <c r="I31" s="152"/>
      <c r="J31" s="152"/>
      <c r="K31" s="152"/>
      <c r="L31" s="153">
        <v>104.09</v>
      </c>
      <c r="M31" s="154"/>
      <c r="N31" s="154"/>
      <c r="O31" s="154"/>
      <c r="P31" s="158">
        <f t="shared" si="0"/>
        <v>6</v>
      </c>
      <c r="Q31" s="159">
        <f t="shared" si="3"/>
        <v>2021</v>
      </c>
      <c r="R31" s="159" t="str">
        <f t="shared" si="4"/>
        <v>Jun</v>
      </c>
      <c r="S31" s="160"/>
      <c r="T31" s="40"/>
      <c r="U31" s="40"/>
      <c r="V31" s="40"/>
      <c r="W31" s="40"/>
      <c r="X31" s="40"/>
      <c r="Y31" s="40"/>
      <c r="Z31" s="40"/>
    </row>
    <row r="32" spans="1:26" ht="14.25" customHeight="1">
      <c r="A32" s="157" t="s">
        <v>102</v>
      </c>
      <c r="B32" s="106" t="s">
        <v>17</v>
      </c>
      <c r="C32" s="106" t="s">
        <v>17</v>
      </c>
      <c r="D32" s="161">
        <v>44378</v>
      </c>
      <c r="E32" s="150">
        <v>44408</v>
      </c>
      <c r="F32" s="106"/>
      <c r="G32" s="106"/>
      <c r="H32" s="151">
        <v>49</v>
      </c>
      <c r="I32" s="152"/>
      <c r="J32" s="152"/>
      <c r="K32" s="152"/>
      <c r="L32" s="153">
        <v>103.39</v>
      </c>
      <c r="M32" s="154"/>
      <c r="N32" s="154"/>
      <c r="O32" s="154"/>
      <c r="P32" s="158">
        <f t="shared" si="0"/>
        <v>7</v>
      </c>
      <c r="Q32" s="159">
        <f t="shared" si="3"/>
        <v>2021</v>
      </c>
      <c r="R32" s="159" t="str">
        <f t="shared" si="4"/>
        <v>Jul</v>
      </c>
      <c r="S32" s="160"/>
      <c r="T32" s="40"/>
      <c r="U32" s="40"/>
      <c r="V32" s="40"/>
      <c r="W32" s="40"/>
      <c r="X32" s="40"/>
      <c r="Y32" s="40"/>
      <c r="Z32" s="40"/>
    </row>
    <row r="33" spans="1:26" ht="14.25" customHeight="1">
      <c r="A33" s="157" t="s">
        <v>102</v>
      </c>
      <c r="B33" s="106" t="s">
        <v>17</v>
      </c>
      <c r="C33" s="106" t="s">
        <v>17</v>
      </c>
      <c r="D33" s="161">
        <v>44409</v>
      </c>
      <c r="E33" s="150">
        <v>44439</v>
      </c>
      <c r="F33" s="106"/>
      <c r="G33" s="106"/>
      <c r="H33" s="151">
        <v>49</v>
      </c>
      <c r="I33" s="152"/>
      <c r="J33" s="152"/>
      <c r="K33" s="152"/>
      <c r="L33" s="153">
        <v>103.45</v>
      </c>
      <c r="M33" s="154"/>
      <c r="N33" s="154"/>
      <c r="O33" s="154"/>
      <c r="P33" s="158">
        <f t="shared" si="0"/>
        <v>8</v>
      </c>
      <c r="Q33" s="159">
        <f t="shared" si="3"/>
        <v>2021</v>
      </c>
      <c r="R33" s="159" t="str">
        <f t="shared" si="4"/>
        <v>Aug</v>
      </c>
      <c r="S33" s="160"/>
      <c r="T33" s="40"/>
      <c r="U33" s="40"/>
      <c r="V33" s="40"/>
      <c r="W33" s="40"/>
      <c r="X33" s="40"/>
      <c r="Y33" s="40"/>
      <c r="Z33" s="40"/>
    </row>
    <row r="34" spans="1:26" ht="14.25" customHeight="1">
      <c r="A34" s="157" t="s">
        <v>102</v>
      </c>
      <c r="B34" s="106" t="s">
        <v>17</v>
      </c>
      <c r="C34" s="106" t="s">
        <v>17</v>
      </c>
      <c r="D34" s="161">
        <v>44440</v>
      </c>
      <c r="E34" s="150">
        <v>44469</v>
      </c>
      <c r="F34" s="106"/>
      <c r="G34" s="106"/>
      <c r="H34" s="151">
        <v>56</v>
      </c>
      <c r="I34" s="152"/>
      <c r="J34" s="152"/>
      <c r="K34" s="152"/>
      <c r="L34" s="153">
        <v>104.3</v>
      </c>
      <c r="M34" s="154"/>
      <c r="N34" s="154"/>
      <c r="O34" s="154"/>
      <c r="P34" s="158">
        <f t="shared" si="0"/>
        <v>9</v>
      </c>
      <c r="Q34" s="159">
        <f t="shared" si="3"/>
        <v>2021</v>
      </c>
      <c r="R34" s="159" t="str">
        <f t="shared" si="4"/>
        <v>Sep</v>
      </c>
      <c r="S34" s="160"/>
      <c r="T34" s="40"/>
      <c r="U34" s="40"/>
      <c r="V34" s="40"/>
      <c r="W34" s="40"/>
      <c r="X34" s="40"/>
      <c r="Y34" s="40"/>
      <c r="Z34" s="40"/>
    </row>
    <row r="35" spans="1:26" ht="14.25" customHeight="1">
      <c r="A35" s="157" t="s">
        <v>102</v>
      </c>
      <c r="B35" s="106" t="s">
        <v>17</v>
      </c>
      <c r="C35" s="106" t="s">
        <v>17</v>
      </c>
      <c r="D35" s="161">
        <v>44470</v>
      </c>
      <c r="E35" s="150">
        <v>44498</v>
      </c>
      <c r="F35" s="106"/>
      <c r="G35" s="106"/>
      <c r="H35" s="151">
        <v>59</v>
      </c>
      <c r="I35" s="152"/>
      <c r="J35" s="152"/>
      <c r="K35" s="152"/>
      <c r="L35" s="153">
        <v>104.77</v>
      </c>
      <c r="M35" s="154"/>
      <c r="N35" s="154"/>
      <c r="O35" s="154"/>
      <c r="P35" s="158">
        <f t="shared" si="0"/>
        <v>10</v>
      </c>
      <c r="Q35" s="159">
        <f t="shared" si="3"/>
        <v>2021</v>
      </c>
      <c r="R35" s="159" t="str">
        <f t="shared" si="4"/>
        <v>Oct</v>
      </c>
      <c r="S35" s="160"/>
      <c r="T35" s="40"/>
      <c r="U35" s="40"/>
      <c r="V35" s="40"/>
      <c r="W35" s="40"/>
      <c r="X35" s="40"/>
      <c r="Y35" s="40"/>
      <c r="Z35" s="40"/>
    </row>
    <row r="36" spans="1:26" ht="14.25" customHeight="1">
      <c r="A36" s="157" t="s">
        <v>102</v>
      </c>
      <c r="B36" s="106" t="s">
        <v>17</v>
      </c>
      <c r="C36" s="106" t="s">
        <v>17</v>
      </c>
      <c r="D36" s="161">
        <v>44499</v>
      </c>
      <c r="E36" s="150">
        <v>44530</v>
      </c>
      <c r="F36" s="106"/>
      <c r="G36" s="106"/>
      <c r="H36" s="151">
        <v>74</v>
      </c>
      <c r="I36" s="152"/>
      <c r="J36" s="152"/>
      <c r="K36" s="152"/>
      <c r="L36" s="153">
        <v>105.52</v>
      </c>
      <c r="M36" s="154"/>
      <c r="N36" s="154"/>
      <c r="O36" s="154"/>
      <c r="P36" s="158">
        <f t="shared" si="0"/>
        <v>11</v>
      </c>
      <c r="Q36" s="159">
        <f t="shared" si="3"/>
        <v>2021</v>
      </c>
      <c r="R36" s="159" t="str">
        <f t="shared" si="4"/>
        <v>Nov</v>
      </c>
      <c r="S36" s="160"/>
      <c r="T36" s="40"/>
      <c r="U36" s="40"/>
      <c r="V36" s="40"/>
      <c r="W36" s="40"/>
      <c r="X36" s="40"/>
      <c r="Y36" s="40"/>
      <c r="Z36" s="40"/>
    </row>
    <row r="37" spans="1:26" ht="14.25" customHeight="1">
      <c r="A37" s="157" t="s">
        <v>102</v>
      </c>
      <c r="B37" s="106" t="s">
        <v>17</v>
      </c>
      <c r="C37" s="106" t="s">
        <v>17</v>
      </c>
      <c r="D37" s="161">
        <v>44531</v>
      </c>
      <c r="E37" s="150">
        <v>44560</v>
      </c>
      <c r="F37" s="106"/>
      <c r="G37" s="106"/>
      <c r="H37" s="151">
        <v>75</v>
      </c>
      <c r="I37" s="152"/>
      <c r="J37" s="152"/>
      <c r="K37" s="152"/>
      <c r="L37" s="153">
        <v>210.24</v>
      </c>
      <c r="M37" s="154"/>
      <c r="N37" s="154"/>
      <c r="O37" s="154"/>
      <c r="P37" s="158">
        <f t="shared" si="0"/>
        <v>12</v>
      </c>
      <c r="Q37" s="159">
        <f t="shared" si="3"/>
        <v>2021</v>
      </c>
      <c r="R37" s="159" t="str">
        <f t="shared" si="4"/>
        <v>Dec</v>
      </c>
      <c r="S37" s="160"/>
      <c r="T37" s="40"/>
      <c r="U37" s="40"/>
      <c r="V37" s="40"/>
      <c r="W37" s="40"/>
      <c r="X37" s="40"/>
      <c r="Y37" s="40"/>
      <c r="Z37" s="40"/>
    </row>
    <row r="38" spans="1:26" ht="14.25" customHeight="1">
      <c r="A38" s="157" t="s">
        <v>104</v>
      </c>
      <c r="B38" s="106" t="s">
        <v>17</v>
      </c>
      <c r="C38" s="106" t="s">
        <v>17</v>
      </c>
      <c r="D38" s="150">
        <v>44197</v>
      </c>
      <c r="E38" s="150">
        <v>44227</v>
      </c>
      <c r="F38" s="106"/>
      <c r="G38" s="106"/>
      <c r="H38" s="106">
        <v>50</v>
      </c>
      <c r="I38" s="152"/>
      <c r="J38" s="152"/>
      <c r="K38" s="152"/>
      <c r="L38" s="154">
        <v>36.26</v>
      </c>
      <c r="M38" s="154"/>
      <c r="N38" s="154"/>
      <c r="O38" s="154"/>
      <c r="P38" s="148">
        <f t="shared" si="0"/>
        <v>1</v>
      </c>
      <c r="Q38" s="149">
        <f t="shared" si="3"/>
        <v>2021</v>
      </c>
      <c r="R38" s="149" t="str">
        <f t="shared" si="4"/>
        <v>Jan</v>
      </c>
      <c r="S38" s="40"/>
      <c r="T38" s="40"/>
      <c r="U38" s="40"/>
      <c r="V38" s="40"/>
      <c r="W38" s="40"/>
      <c r="X38" s="40"/>
      <c r="Y38" s="40"/>
      <c r="Z38" s="40"/>
    </row>
    <row r="39" spans="1:26" ht="14.25" customHeight="1">
      <c r="A39" s="157" t="s">
        <v>104</v>
      </c>
      <c r="B39" s="106" t="s">
        <v>17</v>
      </c>
      <c r="C39" s="106" t="s">
        <v>17</v>
      </c>
      <c r="D39" s="150">
        <v>44228</v>
      </c>
      <c r="E39" s="150">
        <v>44255</v>
      </c>
      <c r="F39" s="106"/>
      <c r="G39" s="106"/>
      <c r="H39" s="106">
        <v>36</v>
      </c>
      <c r="I39" s="152"/>
      <c r="J39" s="152"/>
      <c r="K39" s="152"/>
      <c r="L39" s="154">
        <v>34.86</v>
      </c>
      <c r="M39" s="154"/>
      <c r="N39" s="154"/>
      <c r="O39" s="154"/>
      <c r="P39" s="148">
        <f t="shared" si="0"/>
        <v>2</v>
      </c>
      <c r="Q39" s="149">
        <f t="shared" si="3"/>
        <v>2021</v>
      </c>
      <c r="R39" s="149" t="str">
        <f t="shared" si="4"/>
        <v>Feb</v>
      </c>
      <c r="S39" s="40"/>
      <c r="T39" s="40"/>
      <c r="U39" s="40"/>
      <c r="V39" s="40"/>
      <c r="W39" s="40"/>
      <c r="X39" s="40"/>
      <c r="Y39" s="40"/>
      <c r="Z39" s="40"/>
    </row>
    <row r="40" spans="1:26" ht="14.25" customHeight="1">
      <c r="A40" s="157" t="s">
        <v>104</v>
      </c>
      <c r="B40" s="106" t="s">
        <v>17</v>
      </c>
      <c r="C40" s="106" t="s">
        <v>17</v>
      </c>
      <c r="D40" s="150">
        <v>44256</v>
      </c>
      <c r="E40" s="150">
        <v>44286</v>
      </c>
      <c r="F40" s="106"/>
      <c r="G40" s="106"/>
      <c r="H40" s="106">
        <v>31</v>
      </c>
      <c r="I40" s="152"/>
      <c r="J40" s="152"/>
      <c r="K40" s="152"/>
      <c r="L40" s="154">
        <v>34.42</v>
      </c>
      <c r="M40" s="154"/>
      <c r="N40" s="154"/>
      <c r="O40" s="154"/>
      <c r="P40" s="148">
        <f t="shared" si="0"/>
        <v>3</v>
      </c>
      <c r="Q40" s="149">
        <f t="shared" si="3"/>
        <v>2021</v>
      </c>
      <c r="R40" s="149" t="str">
        <f t="shared" si="4"/>
        <v>Mar</v>
      </c>
      <c r="S40" s="40"/>
      <c r="T40" s="40"/>
      <c r="U40" s="40"/>
      <c r="V40" s="40"/>
      <c r="W40" s="40"/>
      <c r="X40" s="40"/>
      <c r="Y40" s="40"/>
      <c r="Z40" s="40"/>
    </row>
    <row r="41" spans="1:26" ht="14.25" customHeight="1">
      <c r="A41" s="157" t="s">
        <v>104</v>
      </c>
      <c r="B41" s="106" t="s">
        <v>17</v>
      </c>
      <c r="C41" s="106" t="s">
        <v>17</v>
      </c>
      <c r="D41" s="150">
        <v>44287</v>
      </c>
      <c r="E41" s="150">
        <v>44316</v>
      </c>
      <c r="F41" s="106"/>
      <c r="G41" s="106"/>
      <c r="H41" s="106">
        <v>35</v>
      </c>
      <c r="I41" s="152"/>
      <c r="J41" s="152"/>
      <c r="K41" s="152"/>
      <c r="L41" s="154">
        <v>35.799999999999997</v>
      </c>
      <c r="M41" s="154"/>
      <c r="N41" s="154"/>
      <c r="O41" s="154"/>
      <c r="P41" s="148">
        <f t="shared" si="0"/>
        <v>4</v>
      </c>
      <c r="Q41" s="149">
        <f t="shared" si="3"/>
        <v>2021</v>
      </c>
      <c r="R41" s="149" t="str">
        <f t="shared" si="4"/>
        <v>Apr</v>
      </c>
      <c r="S41" s="40"/>
      <c r="T41" s="40"/>
      <c r="U41" s="40"/>
      <c r="V41" s="40"/>
      <c r="W41" s="40"/>
      <c r="X41" s="40"/>
      <c r="Y41" s="40"/>
      <c r="Z41" s="40"/>
    </row>
    <row r="42" spans="1:26" ht="14.25" customHeight="1">
      <c r="A42" s="157" t="s">
        <v>104</v>
      </c>
      <c r="B42" s="106" t="s">
        <v>17</v>
      </c>
      <c r="C42" s="106" t="s">
        <v>17</v>
      </c>
      <c r="D42" s="150">
        <v>44317</v>
      </c>
      <c r="E42" s="150">
        <v>44347</v>
      </c>
      <c r="F42" s="106"/>
      <c r="G42" s="106"/>
      <c r="H42" s="106">
        <v>32</v>
      </c>
      <c r="I42" s="152"/>
      <c r="J42" s="152"/>
      <c r="K42" s="152"/>
      <c r="L42" s="154">
        <v>34.56</v>
      </c>
      <c r="M42" s="154"/>
      <c r="N42" s="154"/>
      <c r="O42" s="154"/>
      <c r="P42" s="148">
        <f t="shared" si="0"/>
        <v>5</v>
      </c>
      <c r="Q42" s="149">
        <f t="shared" si="3"/>
        <v>2021</v>
      </c>
      <c r="R42" s="149" t="str">
        <f t="shared" si="4"/>
        <v>May</v>
      </c>
      <c r="S42" s="40"/>
      <c r="T42" s="40"/>
      <c r="U42" s="40"/>
      <c r="V42" s="40"/>
      <c r="W42" s="40"/>
      <c r="X42" s="40"/>
      <c r="Y42" s="40"/>
      <c r="Z42" s="40"/>
    </row>
    <row r="43" spans="1:26" ht="14.25" customHeight="1">
      <c r="A43" s="157" t="s">
        <v>104</v>
      </c>
      <c r="B43" s="106" t="s">
        <v>17</v>
      </c>
      <c r="C43" s="106" t="s">
        <v>17</v>
      </c>
      <c r="D43" s="150">
        <v>44348</v>
      </c>
      <c r="E43" s="150">
        <v>44377</v>
      </c>
      <c r="F43" s="106"/>
      <c r="G43" s="106"/>
      <c r="H43" s="106">
        <v>28</v>
      </c>
      <c r="I43" s="152"/>
      <c r="J43" s="152"/>
      <c r="K43" s="152"/>
      <c r="L43" s="154">
        <v>33.659999999999997</v>
      </c>
      <c r="M43" s="154"/>
      <c r="N43" s="154"/>
      <c r="O43" s="154"/>
      <c r="P43" s="148">
        <f t="shared" si="0"/>
        <v>6</v>
      </c>
      <c r="Q43" s="149">
        <f t="shared" si="3"/>
        <v>2021</v>
      </c>
      <c r="R43" s="149" t="str">
        <f t="shared" si="4"/>
        <v>Jun</v>
      </c>
      <c r="S43" s="40"/>
      <c r="T43" s="40"/>
      <c r="U43" s="40"/>
      <c r="V43" s="40"/>
      <c r="W43" s="40"/>
      <c r="X43" s="40"/>
      <c r="Y43" s="40"/>
      <c r="Z43" s="40"/>
    </row>
    <row r="44" spans="1:26" ht="14.25" customHeight="1">
      <c r="A44" s="157" t="s">
        <v>104</v>
      </c>
      <c r="B44" s="106" t="s">
        <v>17</v>
      </c>
      <c r="C44" s="106" t="s">
        <v>17</v>
      </c>
      <c r="D44" s="150">
        <v>44378</v>
      </c>
      <c r="E44" s="150">
        <v>44408</v>
      </c>
      <c r="F44" s="106"/>
      <c r="G44" s="106"/>
      <c r="H44" s="106">
        <v>17</v>
      </c>
      <c r="I44" s="152"/>
      <c r="J44" s="152"/>
      <c r="K44" s="152"/>
      <c r="L44" s="154">
        <v>32.549999999999997</v>
      </c>
      <c r="M44" s="154"/>
      <c r="N44" s="154"/>
      <c r="O44" s="154"/>
      <c r="P44" s="148">
        <f t="shared" si="0"/>
        <v>7</v>
      </c>
      <c r="Q44" s="149">
        <f t="shared" si="3"/>
        <v>2021</v>
      </c>
      <c r="R44" s="149" t="str">
        <f t="shared" si="4"/>
        <v>Jul</v>
      </c>
      <c r="S44" s="40"/>
      <c r="T44" s="40"/>
      <c r="U44" s="40"/>
      <c r="V44" s="40"/>
      <c r="W44" s="40"/>
      <c r="X44" s="40"/>
      <c r="Y44" s="40"/>
      <c r="Z44" s="40"/>
    </row>
    <row r="45" spans="1:26" ht="14.25" customHeight="1">
      <c r="A45" s="157" t="s">
        <v>104</v>
      </c>
      <c r="B45" s="106" t="s">
        <v>17</v>
      </c>
      <c r="C45" s="106" t="s">
        <v>17</v>
      </c>
      <c r="D45" s="150">
        <v>44409</v>
      </c>
      <c r="E45" s="150">
        <v>44439</v>
      </c>
      <c r="F45" s="106"/>
      <c r="G45" s="106"/>
      <c r="H45" s="106">
        <v>27</v>
      </c>
      <c r="I45" s="152"/>
      <c r="J45" s="152"/>
      <c r="K45" s="152"/>
      <c r="L45" s="154">
        <v>34.159999999999997</v>
      </c>
      <c r="M45" s="154"/>
      <c r="N45" s="154"/>
      <c r="O45" s="154"/>
      <c r="P45" s="148">
        <f t="shared" si="0"/>
        <v>8</v>
      </c>
      <c r="Q45" s="149">
        <f t="shared" si="3"/>
        <v>2021</v>
      </c>
      <c r="R45" s="149" t="str">
        <f t="shared" si="4"/>
        <v>Aug</v>
      </c>
      <c r="S45" s="40"/>
      <c r="T45" s="40"/>
      <c r="U45" s="40"/>
      <c r="V45" s="40"/>
      <c r="W45" s="40"/>
      <c r="X45" s="40"/>
      <c r="Y45" s="40"/>
      <c r="Z45" s="40"/>
    </row>
    <row r="46" spans="1:26" ht="14.25" customHeight="1">
      <c r="A46" s="157" t="s">
        <v>104</v>
      </c>
      <c r="B46" s="106" t="s">
        <v>17</v>
      </c>
      <c r="C46" s="106" t="s">
        <v>17</v>
      </c>
      <c r="D46" s="150">
        <v>44440</v>
      </c>
      <c r="E46" s="150">
        <v>44469</v>
      </c>
      <c r="F46" s="106"/>
      <c r="G46" s="106"/>
      <c r="H46" s="106">
        <v>30</v>
      </c>
      <c r="I46" s="152"/>
      <c r="J46" s="152"/>
      <c r="K46" s="152"/>
      <c r="L46" s="154">
        <v>34.74</v>
      </c>
      <c r="M46" s="154"/>
      <c r="N46" s="154"/>
      <c r="O46" s="154"/>
      <c r="P46" s="148">
        <f t="shared" si="0"/>
        <v>9</v>
      </c>
      <c r="Q46" s="149">
        <f t="shared" si="3"/>
        <v>2021</v>
      </c>
      <c r="R46" s="149" t="str">
        <f t="shared" si="4"/>
        <v>Sep</v>
      </c>
      <c r="S46" s="40"/>
      <c r="T46" s="40"/>
      <c r="U46" s="40"/>
      <c r="V46" s="40"/>
      <c r="W46" s="40"/>
      <c r="X46" s="40"/>
      <c r="Y46" s="40"/>
      <c r="Z46" s="40"/>
    </row>
    <row r="47" spans="1:26" ht="14.25" customHeight="1">
      <c r="A47" s="157" t="s">
        <v>104</v>
      </c>
      <c r="B47" s="106" t="s">
        <v>17</v>
      </c>
      <c r="C47" s="106" t="s">
        <v>17</v>
      </c>
      <c r="D47" s="150">
        <v>44470</v>
      </c>
      <c r="E47" s="150">
        <v>44498</v>
      </c>
      <c r="F47" s="106"/>
      <c r="G47" s="106"/>
      <c r="H47" s="106">
        <v>39</v>
      </c>
      <c r="I47" s="152"/>
      <c r="J47" s="152"/>
      <c r="K47" s="152"/>
      <c r="L47" s="154">
        <v>36.450000000000003</v>
      </c>
      <c r="M47" s="154"/>
      <c r="N47" s="154"/>
      <c r="O47" s="154"/>
      <c r="P47" s="148">
        <f t="shared" si="0"/>
        <v>10</v>
      </c>
      <c r="Q47" s="149">
        <f t="shared" si="3"/>
        <v>2021</v>
      </c>
      <c r="R47" s="149" t="str">
        <f t="shared" si="4"/>
        <v>Oct</v>
      </c>
      <c r="S47" s="40"/>
      <c r="T47" s="40"/>
      <c r="U47" s="40"/>
      <c r="V47" s="40"/>
      <c r="W47" s="40"/>
      <c r="X47" s="40"/>
      <c r="Y47" s="40"/>
      <c r="Z47" s="40"/>
    </row>
    <row r="48" spans="1:26" ht="14.25" customHeight="1">
      <c r="A48" s="157" t="s">
        <v>104</v>
      </c>
      <c r="B48" s="106" t="s">
        <v>17</v>
      </c>
      <c r="C48" s="106" t="s">
        <v>17</v>
      </c>
      <c r="D48" s="150">
        <v>44501</v>
      </c>
      <c r="E48" s="150">
        <v>44530</v>
      </c>
      <c r="F48" s="106"/>
      <c r="G48" s="106"/>
      <c r="H48" s="106">
        <v>42</v>
      </c>
      <c r="I48" s="152"/>
      <c r="J48" s="152"/>
      <c r="K48" s="152"/>
      <c r="L48" s="154">
        <v>36.64</v>
      </c>
      <c r="M48" s="154"/>
      <c r="N48" s="154"/>
      <c r="O48" s="154"/>
      <c r="P48" s="148">
        <f t="shared" si="0"/>
        <v>11</v>
      </c>
      <c r="Q48" s="149">
        <f t="shared" si="3"/>
        <v>2021</v>
      </c>
      <c r="R48" s="149" t="str">
        <f t="shared" si="4"/>
        <v>Nov</v>
      </c>
      <c r="S48" s="40"/>
      <c r="T48" s="40"/>
      <c r="U48" s="40"/>
      <c r="V48" s="40"/>
      <c r="W48" s="40"/>
      <c r="X48" s="40"/>
      <c r="Y48" s="40"/>
      <c r="Z48" s="40"/>
    </row>
    <row r="49" spans="1:26" ht="14.25" customHeight="1">
      <c r="A49" s="157" t="s">
        <v>104</v>
      </c>
      <c r="B49" s="106" t="s">
        <v>17</v>
      </c>
      <c r="C49" s="106" t="s">
        <v>17</v>
      </c>
      <c r="D49" s="150">
        <v>44531</v>
      </c>
      <c r="E49" s="150">
        <v>44560</v>
      </c>
      <c r="F49" s="106"/>
      <c r="G49" s="106"/>
      <c r="H49" s="106">
        <v>55</v>
      </c>
      <c r="I49" s="152"/>
      <c r="J49" s="152"/>
      <c r="K49" s="152"/>
      <c r="L49" s="154">
        <v>36.64</v>
      </c>
      <c r="M49" s="154"/>
      <c r="N49" s="154"/>
      <c r="O49" s="154"/>
      <c r="P49" s="148"/>
      <c r="Q49" s="149"/>
      <c r="R49" s="149"/>
      <c r="S49" s="40"/>
      <c r="T49" s="40"/>
      <c r="U49" s="40"/>
      <c r="V49" s="40"/>
      <c r="W49" s="40"/>
      <c r="X49" s="40"/>
      <c r="Y49" s="40"/>
      <c r="Z49" s="40"/>
    </row>
    <row r="50" spans="1:26" ht="14.25" customHeight="1">
      <c r="A50" s="122" t="s">
        <v>106</v>
      </c>
      <c r="B50" s="106" t="s">
        <v>16</v>
      </c>
      <c r="C50" s="106" t="s">
        <v>16</v>
      </c>
      <c r="D50" s="150">
        <v>44197</v>
      </c>
      <c r="E50" s="150">
        <v>44227</v>
      </c>
      <c r="F50" s="106"/>
      <c r="G50" s="106"/>
      <c r="H50" s="106">
        <v>249</v>
      </c>
      <c r="I50" s="152"/>
      <c r="J50" s="152"/>
      <c r="K50" s="152"/>
      <c r="L50" s="154">
        <v>59.11</v>
      </c>
      <c r="M50" s="154"/>
      <c r="N50" s="154"/>
      <c r="O50" s="154"/>
      <c r="P50" s="158">
        <f t="shared" ref="P50:P304" si="5">MONTH(E50)</f>
        <v>1</v>
      </c>
      <c r="Q50" s="159">
        <f t="shared" ref="Q50:Q304" si="6">YEAR(E50)</f>
        <v>2021</v>
      </c>
      <c r="R50" s="159" t="str">
        <f t="shared" ref="R50:R304" si="7">CHOOSE(P50,"Jan","Feb","Mar","Apr","May","Jun","Jul","Aug","Sep","Oct","Nov","Dec")</f>
        <v>Jan</v>
      </c>
      <c r="S50" s="160"/>
      <c r="T50" s="40"/>
      <c r="U50" s="40"/>
      <c r="V50" s="40"/>
      <c r="W50" s="40"/>
      <c r="X50" s="40"/>
      <c r="Y50" s="40"/>
      <c r="Z50" s="40"/>
    </row>
    <row r="51" spans="1:26" ht="14.25" customHeight="1">
      <c r="A51" s="122" t="s">
        <v>106</v>
      </c>
      <c r="B51" s="106" t="s">
        <v>16</v>
      </c>
      <c r="C51" s="106" t="s">
        <v>16</v>
      </c>
      <c r="D51" s="150">
        <v>44228</v>
      </c>
      <c r="E51" s="150">
        <v>44255</v>
      </c>
      <c r="F51" s="106"/>
      <c r="G51" s="106"/>
      <c r="H51" s="106">
        <v>1211</v>
      </c>
      <c r="I51" s="152"/>
      <c r="J51" s="152"/>
      <c r="K51" s="152"/>
      <c r="L51" s="154">
        <v>177.12</v>
      </c>
      <c r="M51" s="154"/>
      <c r="N51" s="154"/>
      <c r="O51" s="154"/>
      <c r="P51" s="158">
        <f t="shared" si="5"/>
        <v>2</v>
      </c>
      <c r="Q51" s="159">
        <f t="shared" si="6"/>
        <v>2021</v>
      </c>
      <c r="R51" s="159" t="str">
        <f t="shared" si="7"/>
        <v>Feb</v>
      </c>
      <c r="S51" s="160"/>
      <c r="T51" s="40"/>
      <c r="U51" s="40"/>
      <c r="V51" s="40"/>
      <c r="W51" s="40"/>
      <c r="X51" s="40"/>
      <c r="Y51" s="40"/>
      <c r="Z51" s="40"/>
    </row>
    <row r="52" spans="1:26" ht="14.25" customHeight="1">
      <c r="A52" s="122" t="s">
        <v>106</v>
      </c>
      <c r="B52" s="106" t="s">
        <v>16</v>
      </c>
      <c r="C52" s="106" t="s">
        <v>16</v>
      </c>
      <c r="D52" s="150">
        <v>44256</v>
      </c>
      <c r="E52" s="150">
        <v>44286</v>
      </c>
      <c r="F52" s="106"/>
      <c r="G52" s="106"/>
      <c r="H52" s="106">
        <v>867</v>
      </c>
      <c r="I52" s="152"/>
      <c r="J52" s="152"/>
      <c r="K52" s="152"/>
      <c r="L52" s="154">
        <v>140.07</v>
      </c>
      <c r="M52" s="154"/>
      <c r="N52" s="154"/>
      <c r="O52" s="154"/>
      <c r="P52" s="158">
        <f t="shared" si="5"/>
        <v>3</v>
      </c>
      <c r="Q52" s="159">
        <f t="shared" si="6"/>
        <v>2021</v>
      </c>
      <c r="R52" s="159" t="str">
        <f t="shared" si="7"/>
        <v>Mar</v>
      </c>
      <c r="S52" s="160"/>
      <c r="T52" s="40"/>
      <c r="U52" s="40"/>
      <c r="V52" s="40"/>
      <c r="W52" s="40"/>
      <c r="X52" s="40"/>
      <c r="Y52" s="40"/>
      <c r="Z52" s="40"/>
    </row>
    <row r="53" spans="1:26" ht="14.25" customHeight="1">
      <c r="A53" s="122" t="s">
        <v>106</v>
      </c>
      <c r="B53" s="106" t="s">
        <v>16</v>
      </c>
      <c r="C53" s="106" t="s">
        <v>16</v>
      </c>
      <c r="D53" s="150">
        <v>44287</v>
      </c>
      <c r="E53" s="150">
        <v>44316</v>
      </c>
      <c r="F53" s="106"/>
      <c r="G53" s="106"/>
      <c r="H53" s="106">
        <v>875</v>
      </c>
      <c r="I53" s="152"/>
      <c r="J53" s="152"/>
      <c r="K53" s="152"/>
      <c r="L53" s="154">
        <v>162.66</v>
      </c>
      <c r="M53" s="154"/>
      <c r="N53" s="154"/>
      <c r="O53" s="154"/>
      <c r="P53" s="158">
        <f t="shared" si="5"/>
        <v>4</v>
      </c>
      <c r="Q53" s="159">
        <f t="shared" si="6"/>
        <v>2021</v>
      </c>
      <c r="R53" s="159" t="str">
        <f t="shared" si="7"/>
        <v>Apr</v>
      </c>
      <c r="S53" s="160"/>
      <c r="T53" s="40"/>
      <c r="U53" s="40"/>
      <c r="V53" s="40"/>
      <c r="W53" s="40"/>
      <c r="X53" s="40"/>
      <c r="Y53" s="40"/>
      <c r="Z53" s="40"/>
    </row>
    <row r="54" spans="1:26" ht="14.25" customHeight="1">
      <c r="A54" s="122" t="s">
        <v>106</v>
      </c>
      <c r="B54" s="106" t="s">
        <v>16</v>
      </c>
      <c r="C54" s="106" t="s">
        <v>16</v>
      </c>
      <c r="D54" s="150">
        <v>44317</v>
      </c>
      <c r="E54" s="150">
        <v>44347</v>
      </c>
      <c r="F54" s="106"/>
      <c r="G54" s="106"/>
      <c r="H54" s="106">
        <v>610</v>
      </c>
      <c r="I54" s="152"/>
      <c r="J54" s="152"/>
      <c r="K54" s="152"/>
      <c r="L54" s="154">
        <v>108.29</v>
      </c>
      <c r="M54" s="154"/>
      <c r="N54" s="154"/>
      <c r="O54" s="154"/>
      <c r="P54" s="158">
        <f t="shared" si="5"/>
        <v>5</v>
      </c>
      <c r="Q54" s="159">
        <f t="shared" si="6"/>
        <v>2021</v>
      </c>
      <c r="R54" s="159" t="str">
        <f t="shared" si="7"/>
        <v>May</v>
      </c>
      <c r="S54" s="160"/>
      <c r="T54" s="40"/>
      <c r="U54" s="40"/>
      <c r="V54" s="40"/>
      <c r="W54" s="40"/>
      <c r="X54" s="40"/>
      <c r="Y54" s="40"/>
      <c r="Z54" s="40"/>
    </row>
    <row r="55" spans="1:26" ht="14.25" customHeight="1">
      <c r="A55" s="122" t="s">
        <v>106</v>
      </c>
      <c r="B55" s="106" t="s">
        <v>16</v>
      </c>
      <c r="C55" s="106" t="s">
        <v>16</v>
      </c>
      <c r="D55" s="150">
        <v>44348</v>
      </c>
      <c r="E55" s="150">
        <v>44377</v>
      </c>
      <c r="F55" s="106"/>
      <c r="G55" s="106"/>
      <c r="H55" s="106">
        <v>609</v>
      </c>
      <c r="I55" s="152"/>
      <c r="J55" s="152"/>
      <c r="K55" s="152"/>
      <c r="L55" s="154">
        <v>99.03</v>
      </c>
      <c r="M55" s="154"/>
      <c r="N55" s="154"/>
      <c r="O55" s="154"/>
      <c r="P55" s="158">
        <f t="shared" si="5"/>
        <v>6</v>
      </c>
      <c r="Q55" s="159">
        <f t="shared" si="6"/>
        <v>2021</v>
      </c>
      <c r="R55" s="159" t="str">
        <f t="shared" si="7"/>
        <v>Jun</v>
      </c>
      <c r="S55" s="160"/>
      <c r="T55" s="40"/>
      <c r="U55" s="40"/>
      <c r="V55" s="40"/>
      <c r="W55" s="40"/>
      <c r="X55" s="40"/>
      <c r="Y55" s="40"/>
      <c r="Z55" s="40"/>
    </row>
    <row r="56" spans="1:26" ht="14.25" customHeight="1">
      <c r="A56" s="122" t="s">
        <v>106</v>
      </c>
      <c r="B56" s="106" t="s">
        <v>16</v>
      </c>
      <c r="C56" s="106" t="s">
        <v>16</v>
      </c>
      <c r="D56" s="150">
        <v>44378</v>
      </c>
      <c r="E56" s="150">
        <v>44408</v>
      </c>
      <c r="F56" s="106"/>
      <c r="G56" s="106"/>
      <c r="H56" s="106">
        <v>725</v>
      </c>
      <c r="I56" s="152"/>
      <c r="J56" s="152"/>
      <c r="K56" s="152"/>
      <c r="L56" s="154">
        <v>118.14</v>
      </c>
      <c r="M56" s="154"/>
      <c r="N56" s="154"/>
      <c r="O56" s="154"/>
      <c r="P56" s="158">
        <f t="shared" si="5"/>
        <v>7</v>
      </c>
      <c r="Q56" s="159">
        <f t="shared" si="6"/>
        <v>2021</v>
      </c>
      <c r="R56" s="159" t="str">
        <f t="shared" si="7"/>
        <v>Jul</v>
      </c>
      <c r="S56" s="160"/>
      <c r="T56" s="40"/>
      <c r="U56" s="40"/>
      <c r="V56" s="40"/>
      <c r="W56" s="40"/>
      <c r="X56" s="40"/>
      <c r="Y56" s="40"/>
      <c r="Z56" s="40"/>
    </row>
    <row r="57" spans="1:26" ht="14.25" customHeight="1">
      <c r="A57" s="122" t="s">
        <v>106</v>
      </c>
      <c r="B57" s="106" t="s">
        <v>16</v>
      </c>
      <c r="C57" s="106" t="s">
        <v>16</v>
      </c>
      <c r="D57" s="150">
        <v>44409</v>
      </c>
      <c r="E57" s="150">
        <v>44439</v>
      </c>
      <c r="F57" s="106"/>
      <c r="G57" s="106"/>
      <c r="H57" s="106">
        <v>516</v>
      </c>
      <c r="I57" s="152"/>
      <c r="J57" s="152"/>
      <c r="K57" s="152"/>
      <c r="L57" s="154">
        <v>100.1</v>
      </c>
      <c r="M57" s="154"/>
      <c r="N57" s="154"/>
      <c r="O57" s="154"/>
      <c r="P57" s="158">
        <f t="shared" si="5"/>
        <v>8</v>
      </c>
      <c r="Q57" s="159">
        <f t="shared" si="6"/>
        <v>2021</v>
      </c>
      <c r="R57" s="159" t="str">
        <f t="shared" si="7"/>
        <v>Aug</v>
      </c>
      <c r="S57" s="160"/>
      <c r="T57" s="40"/>
      <c r="U57" s="40"/>
      <c r="V57" s="40"/>
      <c r="W57" s="40"/>
      <c r="X57" s="40"/>
      <c r="Y57" s="40"/>
      <c r="Z57" s="40"/>
    </row>
    <row r="58" spans="1:26" ht="14.25" customHeight="1">
      <c r="A58" s="122" t="s">
        <v>106</v>
      </c>
      <c r="B58" s="106" t="s">
        <v>16</v>
      </c>
      <c r="C58" s="106" t="s">
        <v>16</v>
      </c>
      <c r="D58" s="150">
        <v>44440</v>
      </c>
      <c r="E58" s="150">
        <v>44469</v>
      </c>
      <c r="F58" s="106"/>
      <c r="G58" s="106"/>
      <c r="H58" s="106">
        <v>655</v>
      </c>
      <c r="I58" s="152"/>
      <c r="J58" s="152"/>
      <c r="K58" s="152"/>
      <c r="L58" s="154">
        <v>123.37</v>
      </c>
      <c r="M58" s="154"/>
      <c r="N58" s="154"/>
      <c r="O58" s="154"/>
      <c r="P58" s="158">
        <f t="shared" si="5"/>
        <v>9</v>
      </c>
      <c r="Q58" s="159">
        <f t="shared" si="6"/>
        <v>2021</v>
      </c>
      <c r="R58" s="159" t="str">
        <f t="shared" si="7"/>
        <v>Sep</v>
      </c>
      <c r="S58" s="160"/>
      <c r="T58" s="40"/>
      <c r="U58" s="40"/>
      <c r="V58" s="40"/>
      <c r="W58" s="40"/>
      <c r="X58" s="40"/>
      <c r="Y58" s="40"/>
      <c r="Z58" s="40"/>
    </row>
    <row r="59" spans="1:26" ht="14.25" customHeight="1">
      <c r="A59" s="122" t="s">
        <v>106</v>
      </c>
      <c r="B59" s="106" t="s">
        <v>16</v>
      </c>
      <c r="C59" s="106" t="s">
        <v>16</v>
      </c>
      <c r="D59" s="150">
        <v>44470</v>
      </c>
      <c r="E59" s="150">
        <v>44498</v>
      </c>
      <c r="F59" s="106"/>
      <c r="G59" s="106"/>
      <c r="H59" s="106">
        <v>0</v>
      </c>
      <c r="I59" s="152"/>
      <c r="J59" s="152"/>
      <c r="K59" s="152"/>
      <c r="L59" s="154">
        <v>0</v>
      </c>
      <c r="M59" s="154"/>
      <c r="N59" s="154"/>
      <c r="O59" s="154"/>
      <c r="P59" s="158">
        <f t="shared" si="5"/>
        <v>10</v>
      </c>
      <c r="Q59" s="159">
        <f t="shared" si="6"/>
        <v>2021</v>
      </c>
      <c r="R59" s="159" t="str">
        <f t="shared" si="7"/>
        <v>Oct</v>
      </c>
      <c r="S59" s="160"/>
      <c r="T59" s="40"/>
      <c r="U59" s="40"/>
      <c r="V59" s="40"/>
      <c r="W59" s="40"/>
      <c r="X59" s="40"/>
      <c r="Y59" s="40"/>
      <c r="Z59" s="40"/>
    </row>
    <row r="60" spans="1:26" ht="14.25" customHeight="1">
      <c r="A60" s="122" t="s">
        <v>106</v>
      </c>
      <c r="B60" s="106" t="s">
        <v>16</v>
      </c>
      <c r="C60" s="106" t="s">
        <v>16</v>
      </c>
      <c r="D60" s="150">
        <v>44499</v>
      </c>
      <c r="E60" s="150">
        <v>44530</v>
      </c>
      <c r="F60" s="106"/>
      <c r="G60" s="106"/>
      <c r="H60" s="106">
        <v>1341</v>
      </c>
      <c r="I60" s="152"/>
      <c r="J60" s="152"/>
      <c r="K60" s="152"/>
      <c r="L60" s="154">
        <v>263.85000000000002</v>
      </c>
      <c r="M60" s="154"/>
      <c r="N60" s="154"/>
      <c r="O60" s="154"/>
      <c r="P60" s="158">
        <f t="shared" si="5"/>
        <v>11</v>
      </c>
      <c r="Q60" s="159">
        <f t="shared" si="6"/>
        <v>2021</v>
      </c>
      <c r="R60" s="159" t="str">
        <f t="shared" si="7"/>
        <v>Nov</v>
      </c>
      <c r="S60" s="160"/>
      <c r="T60" s="40"/>
      <c r="U60" s="40"/>
      <c r="V60" s="40"/>
      <c r="W60" s="40"/>
      <c r="X60" s="40"/>
      <c r="Y60" s="40"/>
      <c r="Z60" s="40"/>
    </row>
    <row r="61" spans="1:26" ht="14.25" customHeight="1">
      <c r="A61" s="122" t="s">
        <v>106</v>
      </c>
      <c r="B61" s="106" t="s">
        <v>16</v>
      </c>
      <c r="C61" s="106" t="s">
        <v>16</v>
      </c>
      <c r="D61" s="150">
        <v>44531</v>
      </c>
      <c r="E61" s="150">
        <v>44560</v>
      </c>
      <c r="F61" s="106"/>
      <c r="G61" s="106"/>
      <c r="H61" s="106">
        <v>1697</v>
      </c>
      <c r="I61" s="152"/>
      <c r="J61" s="152"/>
      <c r="K61" s="152"/>
      <c r="L61" s="154">
        <v>263.22000000000003</v>
      </c>
      <c r="M61" s="154"/>
      <c r="N61" s="154"/>
      <c r="O61" s="154"/>
      <c r="P61" s="158">
        <f t="shared" si="5"/>
        <v>12</v>
      </c>
      <c r="Q61" s="159">
        <f t="shared" si="6"/>
        <v>2021</v>
      </c>
      <c r="R61" s="159" t="str">
        <f t="shared" si="7"/>
        <v>Dec</v>
      </c>
      <c r="S61" s="160"/>
      <c r="T61" s="40"/>
      <c r="U61" s="40"/>
      <c r="V61" s="40"/>
      <c r="W61" s="40"/>
      <c r="X61" s="40"/>
      <c r="Y61" s="40"/>
      <c r="Z61" s="40"/>
    </row>
    <row r="62" spans="1:26" ht="14.25" customHeight="1">
      <c r="A62" s="40"/>
      <c r="B62" s="40"/>
      <c r="C62" s="40"/>
      <c r="D62" s="162"/>
      <c r="E62" s="163"/>
      <c r="F62" s="164"/>
      <c r="G62" s="164"/>
      <c r="H62" s="40"/>
      <c r="I62" s="23"/>
      <c r="J62" s="165"/>
      <c r="K62" s="165"/>
      <c r="L62" s="166"/>
      <c r="M62" s="166"/>
      <c r="N62" s="166"/>
      <c r="O62" s="166"/>
      <c r="P62" s="158">
        <f t="shared" si="5"/>
        <v>1</v>
      </c>
      <c r="Q62" s="159">
        <f t="shared" si="6"/>
        <v>1900</v>
      </c>
      <c r="R62" s="159" t="str">
        <f t="shared" si="7"/>
        <v>Jan</v>
      </c>
      <c r="S62" s="160"/>
      <c r="T62" s="40"/>
      <c r="U62" s="40"/>
      <c r="V62" s="40"/>
      <c r="W62" s="40"/>
      <c r="X62" s="40"/>
      <c r="Y62" s="40"/>
      <c r="Z62" s="40"/>
    </row>
    <row r="63" spans="1:26" ht="14.25" customHeight="1">
      <c r="A63" s="40"/>
      <c r="B63" s="40"/>
      <c r="C63" s="40"/>
      <c r="D63" s="162"/>
      <c r="E63" s="163"/>
      <c r="F63" s="164"/>
      <c r="G63" s="164"/>
      <c r="H63" s="40"/>
      <c r="I63" s="23"/>
      <c r="J63" s="165"/>
      <c r="K63" s="165"/>
      <c r="L63" s="166"/>
      <c r="M63" s="166"/>
      <c r="N63" s="166"/>
      <c r="O63" s="166"/>
      <c r="P63" s="158">
        <f t="shared" si="5"/>
        <v>1</v>
      </c>
      <c r="Q63" s="159">
        <f t="shared" si="6"/>
        <v>1900</v>
      </c>
      <c r="R63" s="159" t="str">
        <f t="shared" si="7"/>
        <v>Jan</v>
      </c>
      <c r="S63" s="160"/>
      <c r="T63" s="40"/>
      <c r="U63" s="40"/>
      <c r="V63" s="40"/>
      <c r="W63" s="40"/>
      <c r="X63" s="40"/>
      <c r="Y63" s="40"/>
      <c r="Z63" s="40"/>
    </row>
    <row r="64" spans="1:26" ht="14.25" customHeight="1">
      <c r="A64" s="40"/>
      <c r="B64" s="40"/>
      <c r="C64" s="40"/>
      <c r="D64" s="162"/>
      <c r="E64" s="163"/>
      <c r="F64" s="164"/>
      <c r="G64" s="164"/>
      <c r="H64" s="40"/>
      <c r="I64" s="23"/>
      <c r="J64" s="165"/>
      <c r="K64" s="165"/>
      <c r="L64" s="166"/>
      <c r="M64" s="166"/>
      <c r="N64" s="166"/>
      <c r="O64" s="166"/>
      <c r="P64" s="158">
        <f t="shared" si="5"/>
        <v>1</v>
      </c>
      <c r="Q64" s="159">
        <f t="shared" si="6"/>
        <v>1900</v>
      </c>
      <c r="R64" s="159" t="str">
        <f t="shared" si="7"/>
        <v>Jan</v>
      </c>
      <c r="S64" s="160"/>
      <c r="T64" s="40"/>
      <c r="U64" s="40"/>
      <c r="V64" s="40"/>
      <c r="W64" s="40"/>
      <c r="X64" s="40"/>
      <c r="Y64" s="40"/>
      <c r="Z64" s="40"/>
    </row>
    <row r="65" spans="1:26" ht="14.25" customHeight="1">
      <c r="A65" s="40"/>
      <c r="B65" s="40"/>
      <c r="C65" s="40"/>
      <c r="D65" s="162"/>
      <c r="E65" s="163"/>
      <c r="F65" s="164"/>
      <c r="G65" s="164"/>
      <c r="H65" s="40"/>
      <c r="I65" s="23"/>
      <c r="J65" s="165"/>
      <c r="K65" s="165"/>
      <c r="L65" s="166"/>
      <c r="M65" s="166"/>
      <c r="N65" s="166"/>
      <c r="O65" s="166"/>
      <c r="P65" s="158">
        <f t="shared" si="5"/>
        <v>1</v>
      </c>
      <c r="Q65" s="159">
        <f t="shared" si="6"/>
        <v>1900</v>
      </c>
      <c r="R65" s="159" t="str">
        <f t="shared" si="7"/>
        <v>Jan</v>
      </c>
      <c r="S65" s="160"/>
      <c r="T65" s="40"/>
      <c r="U65" s="40"/>
      <c r="V65" s="40"/>
      <c r="W65" s="40"/>
      <c r="X65" s="40"/>
      <c r="Y65" s="40"/>
      <c r="Z65" s="40"/>
    </row>
    <row r="66" spans="1:26" ht="14.25" customHeight="1">
      <c r="A66" s="40"/>
      <c r="B66" s="40"/>
      <c r="C66" s="40"/>
      <c r="D66" s="162"/>
      <c r="E66" s="163"/>
      <c r="F66" s="164"/>
      <c r="G66" s="164"/>
      <c r="H66" s="40"/>
      <c r="I66" s="23"/>
      <c r="J66" s="165"/>
      <c r="K66" s="165"/>
      <c r="L66" s="166"/>
      <c r="M66" s="166"/>
      <c r="N66" s="166"/>
      <c r="O66" s="166"/>
      <c r="P66" s="158">
        <f t="shared" si="5"/>
        <v>1</v>
      </c>
      <c r="Q66" s="159">
        <f t="shared" si="6"/>
        <v>1900</v>
      </c>
      <c r="R66" s="159" t="str">
        <f t="shared" si="7"/>
        <v>Jan</v>
      </c>
      <c r="S66" s="160"/>
      <c r="T66" s="40"/>
      <c r="U66" s="40"/>
      <c r="V66" s="40"/>
      <c r="W66" s="40"/>
      <c r="X66" s="40"/>
      <c r="Y66" s="40"/>
      <c r="Z66" s="40"/>
    </row>
    <row r="67" spans="1:26" ht="14.25" customHeight="1">
      <c r="A67" s="40"/>
      <c r="B67" s="40"/>
      <c r="C67" s="40"/>
      <c r="D67" s="162"/>
      <c r="E67" s="163"/>
      <c r="F67" s="164"/>
      <c r="G67" s="164"/>
      <c r="H67" s="40"/>
      <c r="I67" s="23"/>
      <c r="J67" s="165"/>
      <c r="K67" s="165"/>
      <c r="L67" s="166"/>
      <c r="M67" s="166"/>
      <c r="N67" s="166"/>
      <c r="O67" s="166"/>
      <c r="P67" s="158">
        <f t="shared" si="5"/>
        <v>1</v>
      </c>
      <c r="Q67" s="159">
        <f t="shared" si="6"/>
        <v>1900</v>
      </c>
      <c r="R67" s="159" t="str">
        <f t="shared" si="7"/>
        <v>Jan</v>
      </c>
      <c r="S67" s="160"/>
      <c r="T67" s="40"/>
      <c r="U67" s="40"/>
      <c r="V67" s="40"/>
      <c r="W67" s="40"/>
      <c r="X67" s="40"/>
      <c r="Y67" s="40"/>
      <c r="Z67" s="40"/>
    </row>
    <row r="68" spans="1:26" ht="14.25" customHeight="1">
      <c r="A68" s="40"/>
      <c r="B68" s="40"/>
      <c r="C68" s="40"/>
      <c r="D68" s="162"/>
      <c r="E68" s="163"/>
      <c r="F68" s="164"/>
      <c r="G68" s="164"/>
      <c r="H68" s="40"/>
      <c r="I68" s="23"/>
      <c r="J68" s="165"/>
      <c r="K68" s="165"/>
      <c r="L68" s="166"/>
      <c r="M68" s="166"/>
      <c r="N68" s="166"/>
      <c r="O68" s="166"/>
      <c r="P68" s="158">
        <f t="shared" si="5"/>
        <v>1</v>
      </c>
      <c r="Q68" s="159">
        <f t="shared" si="6"/>
        <v>1900</v>
      </c>
      <c r="R68" s="159" t="str">
        <f t="shared" si="7"/>
        <v>Jan</v>
      </c>
      <c r="S68" s="160"/>
      <c r="T68" s="40"/>
      <c r="U68" s="40"/>
      <c r="V68" s="40"/>
      <c r="W68" s="40"/>
      <c r="X68" s="40"/>
      <c r="Y68" s="40"/>
      <c r="Z68" s="40"/>
    </row>
    <row r="69" spans="1:26" ht="14.25" customHeight="1">
      <c r="A69" s="40"/>
      <c r="B69" s="40"/>
      <c r="C69" s="40"/>
      <c r="D69" s="162"/>
      <c r="E69" s="163"/>
      <c r="F69" s="164"/>
      <c r="G69" s="164"/>
      <c r="H69" s="40"/>
      <c r="I69" s="23"/>
      <c r="J69" s="165"/>
      <c r="K69" s="165"/>
      <c r="L69" s="166"/>
      <c r="M69" s="166"/>
      <c r="N69" s="166"/>
      <c r="O69" s="166"/>
      <c r="P69" s="158">
        <f t="shared" si="5"/>
        <v>1</v>
      </c>
      <c r="Q69" s="159">
        <f t="shared" si="6"/>
        <v>1900</v>
      </c>
      <c r="R69" s="159" t="str">
        <f t="shared" si="7"/>
        <v>Jan</v>
      </c>
      <c r="S69" s="160"/>
      <c r="T69" s="40"/>
      <c r="U69" s="40"/>
      <c r="V69" s="40"/>
      <c r="W69" s="40"/>
      <c r="X69" s="40"/>
      <c r="Y69" s="40"/>
      <c r="Z69" s="40"/>
    </row>
    <row r="70" spans="1:26" ht="14.25" customHeight="1">
      <c r="A70" s="40"/>
      <c r="B70" s="40"/>
      <c r="C70" s="40"/>
      <c r="D70" s="162"/>
      <c r="E70" s="163"/>
      <c r="F70" s="164"/>
      <c r="G70" s="164"/>
      <c r="H70" s="40"/>
      <c r="I70" s="23"/>
      <c r="J70" s="165"/>
      <c r="K70" s="165"/>
      <c r="L70" s="166"/>
      <c r="M70" s="166"/>
      <c r="N70" s="166"/>
      <c r="O70" s="166"/>
      <c r="P70" s="158">
        <f t="shared" si="5"/>
        <v>1</v>
      </c>
      <c r="Q70" s="159">
        <f t="shared" si="6"/>
        <v>1900</v>
      </c>
      <c r="R70" s="159" t="str">
        <f t="shared" si="7"/>
        <v>Jan</v>
      </c>
      <c r="S70" s="160"/>
      <c r="T70" s="40"/>
      <c r="U70" s="40"/>
      <c r="V70" s="40"/>
      <c r="W70" s="40"/>
      <c r="X70" s="40"/>
      <c r="Y70" s="40"/>
      <c r="Z70" s="40"/>
    </row>
    <row r="71" spans="1:26" ht="14.25" customHeight="1">
      <c r="A71" s="40"/>
      <c r="B71" s="40"/>
      <c r="C71" s="40"/>
      <c r="D71" s="162"/>
      <c r="E71" s="163"/>
      <c r="F71" s="164"/>
      <c r="G71" s="164"/>
      <c r="H71" s="40"/>
      <c r="I71" s="23"/>
      <c r="J71" s="165"/>
      <c r="K71" s="165"/>
      <c r="L71" s="166"/>
      <c r="M71" s="166"/>
      <c r="N71" s="166"/>
      <c r="O71" s="166"/>
      <c r="P71" s="158">
        <f t="shared" si="5"/>
        <v>1</v>
      </c>
      <c r="Q71" s="159">
        <f t="shared" si="6"/>
        <v>1900</v>
      </c>
      <c r="R71" s="159" t="str">
        <f t="shared" si="7"/>
        <v>Jan</v>
      </c>
      <c r="S71" s="160"/>
      <c r="T71" s="40"/>
      <c r="U71" s="40"/>
      <c r="V71" s="40"/>
      <c r="W71" s="40"/>
      <c r="X71" s="40"/>
      <c r="Y71" s="40"/>
      <c r="Z71" s="40"/>
    </row>
    <row r="72" spans="1:26" ht="14.25" customHeight="1">
      <c r="A72" s="40"/>
      <c r="B72" s="40"/>
      <c r="C72" s="40"/>
      <c r="D72" s="162"/>
      <c r="E72" s="163"/>
      <c r="F72" s="164"/>
      <c r="G72" s="164"/>
      <c r="H72" s="40"/>
      <c r="I72" s="23"/>
      <c r="J72" s="165"/>
      <c r="K72" s="165"/>
      <c r="L72" s="166"/>
      <c r="M72" s="166"/>
      <c r="N72" s="166"/>
      <c r="O72" s="166"/>
      <c r="P72" s="158">
        <f t="shared" si="5"/>
        <v>1</v>
      </c>
      <c r="Q72" s="159">
        <f t="shared" si="6"/>
        <v>1900</v>
      </c>
      <c r="R72" s="159" t="str">
        <f t="shared" si="7"/>
        <v>Jan</v>
      </c>
      <c r="S72" s="160"/>
      <c r="T72" s="40"/>
      <c r="U72" s="40"/>
      <c r="V72" s="40"/>
      <c r="W72" s="40"/>
      <c r="X72" s="40"/>
      <c r="Y72" s="40"/>
      <c r="Z72" s="40"/>
    </row>
    <row r="73" spans="1:26" ht="14.25" customHeight="1">
      <c r="A73" s="40"/>
      <c r="B73" s="40"/>
      <c r="C73" s="40"/>
      <c r="D73" s="162"/>
      <c r="E73" s="163"/>
      <c r="F73" s="164"/>
      <c r="G73" s="164"/>
      <c r="H73" s="40"/>
      <c r="I73" s="23"/>
      <c r="J73" s="165"/>
      <c r="K73" s="165"/>
      <c r="L73" s="166"/>
      <c r="M73" s="166"/>
      <c r="N73" s="166"/>
      <c r="O73" s="166"/>
      <c r="P73" s="158">
        <f t="shared" si="5"/>
        <v>1</v>
      </c>
      <c r="Q73" s="159">
        <f t="shared" si="6"/>
        <v>1900</v>
      </c>
      <c r="R73" s="159" t="str">
        <f t="shared" si="7"/>
        <v>Jan</v>
      </c>
      <c r="S73" s="160"/>
      <c r="T73" s="40"/>
      <c r="U73" s="40"/>
      <c r="V73" s="40"/>
      <c r="W73" s="40"/>
      <c r="X73" s="40"/>
      <c r="Y73" s="40"/>
      <c r="Z73" s="40"/>
    </row>
    <row r="74" spans="1:26" ht="14.25" customHeight="1">
      <c r="A74" s="40"/>
      <c r="B74" s="40"/>
      <c r="C74" s="40"/>
      <c r="D74" s="162"/>
      <c r="E74" s="163"/>
      <c r="F74" s="164"/>
      <c r="G74" s="164"/>
      <c r="H74" s="40"/>
      <c r="I74" s="165"/>
      <c r="J74" s="165"/>
      <c r="K74" s="165"/>
      <c r="L74" s="166"/>
      <c r="M74" s="166"/>
      <c r="N74" s="166"/>
      <c r="O74" s="166"/>
      <c r="P74" s="158">
        <f t="shared" si="5"/>
        <v>1</v>
      </c>
      <c r="Q74" s="159">
        <f t="shared" si="6"/>
        <v>1900</v>
      </c>
      <c r="R74" s="159" t="str">
        <f t="shared" si="7"/>
        <v>Jan</v>
      </c>
      <c r="S74" s="160"/>
      <c r="T74" s="40"/>
      <c r="U74" s="40"/>
      <c r="V74" s="40"/>
      <c r="W74" s="40"/>
      <c r="X74" s="40"/>
      <c r="Y74" s="40"/>
      <c r="Z74" s="40"/>
    </row>
    <row r="75" spans="1:26" ht="14.25" customHeight="1">
      <c r="A75" s="40"/>
      <c r="B75" s="40"/>
      <c r="C75" s="40"/>
      <c r="D75" s="162"/>
      <c r="E75" s="163"/>
      <c r="F75" s="164"/>
      <c r="G75" s="164"/>
      <c r="H75" s="40"/>
      <c r="I75" s="165"/>
      <c r="J75" s="165"/>
      <c r="K75" s="165"/>
      <c r="L75" s="166"/>
      <c r="M75" s="166"/>
      <c r="N75" s="166"/>
      <c r="O75" s="166"/>
      <c r="P75" s="158">
        <f t="shared" si="5"/>
        <v>1</v>
      </c>
      <c r="Q75" s="159">
        <f t="shared" si="6"/>
        <v>1900</v>
      </c>
      <c r="R75" s="159" t="str">
        <f t="shared" si="7"/>
        <v>Jan</v>
      </c>
      <c r="S75" s="160"/>
      <c r="T75" s="40"/>
      <c r="U75" s="40"/>
      <c r="V75" s="40"/>
      <c r="W75" s="40"/>
      <c r="X75" s="40"/>
      <c r="Y75" s="40"/>
      <c r="Z75" s="40"/>
    </row>
    <row r="76" spans="1:26" ht="14.25" customHeight="1">
      <c r="A76" s="40"/>
      <c r="B76" s="40"/>
      <c r="C76" s="40"/>
      <c r="D76" s="162"/>
      <c r="E76" s="163"/>
      <c r="F76" s="164"/>
      <c r="G76" s="164"/>
      <c r="H76" s="40"/>
      <c r="I76" s="165"/>
      <c r="J76" s="165"/>
      <c r="K76" s="165"/>
      <c r="L76" s="166"/>
      <c r="M76" s="166"/>
      <c r="N76" s="166"/>
      <c r="O76" s="166"/>
      <c r="P76" s="158">
        <f t="shared" si="5"/>
        <v>1</v>
      </c>
      <c r="Q76" s="159">
        <f t="shared" si="6"/>
        <v>1900</v>
      </c>
      <c r="R76" s="159" t="str">
        <f t="shared" si="7"/>
        <v>Jan</v>
      </c>
      <c r="S76" s="160"/>
      <c r="T76" s="40"/>
      <c r="U76" s="40"/>
      <c r="V76" s="40"/>
      <c r="W76" s="40"/>
      <c r="X76" s="40"/>
      <c r="Y76" s="40"/>
      <c r="Z76" s="40"/>
    </row>
    <row r="77" spans="1:26" ht="14.25" customHeight="1">
      <c r="A77" s="40"/>
      <c r="B77" s="40"/>
      <c r="C77" s="40"/>
      <c r="D77" s="162"/>
      <c r="E77" s="163"/>
      <c r="F77" s="164"/>
      <c r="G77" s="164"/>
      <c r="H77" s="40"/>
      <c r="I77" s="165"/>
      <c r="J77" s="165"/>
      <c r="K77" s="165"/>
      <c r="L77" s="166"/>
      <c r="M77" s="166"/>
      <c r="N77" s="166"/>
      <c r="O77" s="166"/>
      <c r="P77" s="158">
        <f t="shared" si="5"/>
        <v>1</v>
      </c>
      <c r="Q77" s="159">
        <f t="shared" si="6"/>
        <v>1900</v>
      </c>
      <c r="R77" s="159" t="str">
        <f t="shared" si="7"/>
        <v>Jan</v>
      </c>
      <c r="S77" s="160"/>
      <c r="T77" s="40"/>
      <c r="U77" s="40"/>
      <c r="V77" s="40"/>
      <c r="W77" s="40"/>
      <c r="X77" s="40"/>
      <c r="Y77" s="40"/>
      <c r="Z77" s="40"/>
    </row>
    <row r="78" spans="1:26" ht="14.25" customHeight="1">
      <c r="A78" s="40"/>
      <c r="B78" s="40"/>
      <c r="C78" s="40"/>
      <c r="D78" s="162"/>
      <c r="E78" s="163"/>
      <c r="F78" s="164"/>
      <c r="G78" s="164"/>
      <c r="H78" s="40"/>
      <c r="I78" s="23"/>
      <c r="J78" s="165"/>
      <c r="K78" s="165"/>
      <c r="L78" s="166"/>
      <c r="M78" s="166"/>
      <c r="N78" s="166"/>
      <c r="O78" s="166"/>
      <c r="P78" s="158">
        <f t="shared" si="5"/>
        <v>1</v>
      </c>
      <c r="Q78" s="159">
        <f t="shared" si="6"/>
        <v>1900</v>
      </c>
      <c r="R78" s="159" t="str">
        <f t="shared" si="7"/>
        <v>Jan</v>
      </c>
      <c r="S78" s="160"/>
      <c r="T78" s="40"/>
      <c r="U78" s="40"/>
      <c r="V78" s="40"/>
      <c r="W78" s="40"/>
      <c r="X78" s="40"/>
      <c r="Y78" s="40"/>
      <c r="Z78" s="40"/>
    </row>
    <row r="79" spans="1:26" ht="14.25" customHeight="1">
      <c r="A79" s="40"/>
      <c r="B79" s="40"/>
      <c r="C79" s="40"/>
      <c r="D79" s="167"/>
      <c r="E79" s="163"/>
      <c r="F79" s="164"/>
      <c r="G79" s="164"/>
      <c r="H79" s="40"/>
      <c r="I79" s="23"/>
      <c r="J79" s="165"/>
      <c r="K79" s="165"/>
      <c r="L79" s="166"/>
      <c r="M79" s="166"/>
      <c r="N79" s="166"/>
      <c r="O79" s="166"/>
      <c r="P79" s="158">
        <f t="shared" si="5"/>
        <v>1</v>
      </c>
      <c r="Q79" s="159">
        <f t="shared" si="6"/>
        <v>1900</v>
      </c>
      <c r="R79" s="159" t="str">
        <f t="shared" si="7"/>
        <v>Jan</v>
      </c>
      <c r="S79" s="160"/>
      <c r="T79" s="40"/>
      <c r="U79" s="40"/>
      <c r="V79" s="40"/>
      <c r="W79" s="40"/>
      <c r="X79" s="40"/>
      <c r="Y79" s="40"/>
      <c r="Z79" s="40"/>
    </row>
    <row r="80" spans="1:26" ht="14.25" customHeight="1">
      <c r="A80" s="40"/>
      <c r="B80" s="40"/>
      <c r="C80" s="40"/>
      <c r="D80" s="162"/>
      <c r="E80" s="163"/>
      <c r="F80" s="164"/>
      <c r="G80" s="164"/>
      <c r="H80" s="40"/>
      <c r="I80" s="23"/>
      <c r="J80" s="165"/>
      <c r="K80" s="165"/>
      <c r="L80" s="166"/>
      <c r="M80" s="166"/>
      <c r="N80" s="166"/>
      <c r="O80" s="166"/>
      <c r="P80" s="158">
        <f t="shared" si="5"/>
        <v>1</v>
      </c>
      <c r="Q80" s="159">
        <f t="shared" si="6"/>
        <v>1900</v>
      </c>
      <c r="R80" s="159" t="str">
        <f t="shared" si="7"/>
        <v>Jan</v>
      </c>
      <c r="S80" s="160"/>
      <c r="T80" s="40"/>
      <c r="U80" s="40"/>
      <c r="V80" s="40"/>
      <c r="W80" s="40"/>
      <c r="X80" s="40"/>
      <c r="Y80" s="40"/>
      <c r="Z80" s="40"/>
    </row>
    <row r="81" spans="1:26" ht="14.25" customHeight="1">
      <c r="A81" s="40"/>
      <c r="B81" s="40"/>
      <c r="C81" s="40"/>
      <c r="D81" s="167"/>
      <c r="E81" s="163"/>
      <c r="F81" s="164"/>
      <c r="G81" s="164"/>
      <c r="H81" s="40"/>
      <c r="I81" s="23"/>
      <c r="J81" s="165"/>
      <c r="K81" s="165"/>
      <c r="L81" s="166"/>
      <c r="M81" s="166"/>
      <c r="N81" s="166"/>
      <c r="O81" s="166"/>
      <c r="P81" s="158">
        <f t="shared" si="5"/>
        <v>1</v>
      </c>
      <c r="Q81" s="159">
        <f t="shared" si="6"/>
        <v>1900</v>
      </c>
      <c r="R81" s="159" t="str">
        <f t="shared" si="7"/>
        <v>Jan</v>
      </c>
      <c r="S81" s="160"/>
      <c r="T81" s="40"/>
      <c r="U81" s="40"/>
      <c r="V81" s="40"/>
      <c r="W81" s="40"/>
      <c r="X81" s="40"/>
      <c r="Y81" s="40"/>
      <c r="Z81" s="40"/>
    </row>
    <row r="82" spans="1:26" ht="14.25" customHeight="1">
      <c r="A82" s="40"/>
      <c r="B82" s="40"/>
      <c r="C82" s="40"/>
      <c r="D82" s="167"/>
      <c r="E82" s="163"/>
      <c r="F82" s="164"/>
      <c r="G82" s="164"/>
      <c r="H82" s="40"/>
      <c r="I82" s="23"/>
      <c r="J82" s="165"/>
      <c r="K82" s="165"/>
      <c r="L82" s="166"/>
      <c r="M82" s="166"/>
      <c r="N82" s="166"/>
      <c r="O82" s="166"/>
      <c r="P82" s="158">
        <f t="shared" si="5"/>
        <v>1</v>
      </c>
      <c r="Q82" s="159">
        <f t="shared" si="6"/>
        <v>1900</v>
      </c>
      <c r="R82" s="159" t="str">
        <f t="shared" si="7"/>
        <v>Jan</v>
      </c>
      <c r="S82" s="160"/>
      <c r="T82" s="40"/>
      <c r="U82" s="40"/>
      <c r="V82" s="40"/>
      <c r="W82" s="40"/>
      <c r="X82" s="40"/>
      <c r="Y82" s="40"/>
      <c r="Z82" s="40"/>
    </row>
    <row r="83" spans="1:26" ht="14.25" customHeight="1">
      <c r="A83" s="40"/>
      <c r="B83" s="40"/>
      <c r="C83" s="40"/>
      <c r="D83" s="167"/>
      <c r="E83" s="163"/>
      <c r="F83" s="164"/>
      <c r="G83" s="164"/>
      <c r="H83" s="40"/>
      <c r="I83" s="23"/>
      <c r="J83" s="165"/>
      <c r="K83" s="165"/>
      <c r="L83" s="166"/>
      <c r="M83" s="166"/>
      <c r="N83" s="166"/>
      <c r="O83" s="166"/>
      <c r="P83" s="158">
        <f t="shared" si="5"/>
        <v>1</v>
      </c>
      <c r="Q83" s="159">
        <f t="shared" si="6"/>
        <v>1900</v>
      </c>
      <c r="R83" s="159" t="str">
        <f t="shared" si="7"/>
        <v>Jan</v>
      </c>
      <c r="S83" s="160"/>
      <c r="T83" s="40"/>
      <c r="U83" s="40"/>
      <c r="V83" s="40"/>
      <c r="W83" s="40"/>
      <c r="X83" s="40"/>
      <c r="Y83" s="40"/>
      <c r="Z83" s="40"/>
    </row>
    <row r="84" spans="1:26" ht="14.25" customHeight="1">
      <c r="A84" s="40"/>
      <c r="B84" s="40"/>
      <c r="C84" s="40"/>
      <c r="D84" s="167"/>
      <c r="E84" s="163"/>
      <c r="F84" s="164"/>
      <c r="G84" s="164"/>
      <c r="H84" s="40"/>
      <c r="I84" s="23"/>
      <c r="J84" s="165"/>
      <c r="K84" s="165"/>
      <c r="L84" s="166"/>
      <c r="M84" s="166"/>
      <c r="N84" s="166"/>
      <c r="O84" s="166"/>
      <c r="P84" s="158">
        <f t="shared" si="5"/>
        <v>1</v>
      </c>
      <c r="Q84" s="159">
        <f t="shared" si="6"/>
        <v>1900</v>
      </c>
      <c r="R84" s="159" t="str">
        <f t="shared" si="7"/>
        <v>Jan</v>
      </c>
      <c r="S84" s="160"/>
      <c r="T84" s="40"/>
      <c r="U84" s="40"/>
      <c r="V84" s="40"/>
      <c r="W84" s="40"/>
      <c r="X84" s="40"/>
      <c r="Y84" s="40"/>
      <c r="Z84" s="40"/>
    </row>
    <row r="85" spans="1:26" ht="14.25" customHeight="1">
      <c r="A85" s="40"/>
      <c r="B85" s="40"/>
      <c r="C85" s="40"/>
      <c r="D85" s="167"/>
      <c r="E85" s="163"/>
      <c r="F85" s="164"/>
      <c r="G85" s="164"/>
      <c r="H85" s="40"/>
      <c r="I85" s="23"/>
      <c r="J85" s="165"/>
      <c r="K85" s="165"/>
      <c r="L85" s="166"/>
      <c r="M85" s="166"/>
      <c r="N85" s="166"/>
      <c r="O85" s="166"/>
      <c r="P85" s="158">
        <f t="shared" si="5"/>
        <v>1</v>
      </c>
      <c r="Q85" s="159">
        <f t="shared" si="6"/>
        <v>1900</v>
      </c>
      <c r="R85" s="159" t="str">
        <f t="shared" si="7"/>
        <v>Jan</v>
      </c>
      <c r="S85" s="160"/>
      <c r="T85" s="40"/>
      <c r="U85" s="40"/>
      <c r="V85" s="40"/>
      <c r="W85" s="40"/>
      <c r="X85" s="40"/>
      <c r="Y85" s="40"/>
      <c r="Z85" s="40"/>
    </row>
    <row r="86" spans="1:26" ht="14.25" customHeight="1">
      <c r="A86" s="40"/>
      <c r="B86" s="40"/>
      <c r="C86" s="40"/>
      <c r="D86" s="167"/>
      <c r="E86" s="163"/>
      <c r="F86" s="164"/>
      <c r="G86" s="164"/>
      <c r="H86" s="40"/>
      <c r="I86" s="23"/>
      <c r="J86" s="165"/>
      <c r="K86" s="165"/>
      <c r="L86" s="166"/>
      <c r="M86" s="166"/>
      <c r="N86" s="166"/>
      <c r="O86" s="166"/>
      <c r="P86" s="158">
        <f t="shared" si="5"/>
        <v>1</v>
      </c>
      <c r="Q86" s="159">
        <f t="shared" si="6"/>
        <v>1900</v>
      </c>
      <c r="R86" s="159" t="str">
        <f t="shared" si="7"/>
        <v>Jan</v>
      </c>
      <c r="S86" s="160"/>
      <c r="T86" s="40"/>
      <c r="U86" s="40"/>
      <c r="V86" s="40"/>
      <c r="W86" s="40"/>
      <c r="X86" s="40"/>
      <c r="Y86" s="40"/>
      <c r="Z86" s="40"/>
    </row>
    <row r="87" spans="1:26" ht="14.25" customHeight="1">
      <c r="A87" s="40"/>
      <c r="B87" s="40"/>
      <c r="C87" s="40"/>
      <c r="D87" s="167"/>
      <c r="E87" s="163"/>
      <c r="F87" s="164"/>
      <c r="G87" s="164"/>
      <c r="H87" s="40"/>
      <c r="I87" s="23"/>
      <c r="J87" s="165"/>
      <c r="K87" s="165"/>
      <c r="L87" s="166"/>
      <c r="M87" s="166"/>
      <c r="N87" s="166"/>
      <c r="O87" s="166"/>
      <c r="P87" s="158">
        <f t="shared" si="5"/>
        <v>1</v>
      </c>
      <c r="Q87" s="159">
        <f t="shared" si="6"/>
        <v>1900</v>
      </c>
      <c r="R87" s="159" t="str">
        <f t="shared" si="7"/>
        <v>Jan</v>
      </c>
      <c r="S87" s="160"/>
      <c r="T87" s="40"/>
      <c r="U87" s="40"/>
      <c r="V87" s="40"/>
      <c r="W87" s="40"/>
      <c r="X87" s="40"/>
      <c r="Y87" s="40"/>
      <c r="Z87" s="40"/>
    </row>
    <row r="88" spans="1:26" ht="14.25" customHeight="1">
      <c r="A88" s="40"/>
      <c r="B88" s="40"/>
      <c r="C88" s="40"/>
      <c r="D88" s="167"/>
      <c r="E88" s="163"/>
      <c r="F88" s="164"/>
      <c r="G88" s="164"/>
      <c r="H88" s="40"/>
      <c r="I88" s="23"/>
      <c r="J88" s="165"/>
      <c r="K88" s="165"/>
      <c r="L88" s="166"/>
      <c r="M88" s="166"/>
      <c r="N88" s="166"/>
      <c r="O88" s="166"/>
      <c r="P88" s="158">
        <f t="shared" si="5"/>
        <v>1</v>
      </c>
      <c r="Q88" s="159">
        <f t="shared" si="6"/>
        <v>1900</v>
      </c>
      <c r="R88" s="159" t="str">
        <f t="shared" si="7"/>
        <v>Jan</v>
      </c>
      <c r="S88" s="160"/>
      <c r="T88" s="40"/>
      <c r="U88" s="40"/>
      <c r="V88" s="40"/>
      <c r="W88" s="40"/>
      <c r="X88" s="40"/>
      <c r="Y88" s="40"/>
      <c r="Z88" s="40"/>
    </row>
    <row r="89" spans="1:26" ht="14.25" customHeight="1">
      <c r="A89" s="40"/>
      <c r="B89" s="40"/>
      <c r="C89" s="40"/>
      <c r="D89" s="167"/>
      <c r="E89" s="163"/>
      <c r="F89" s="164"/>
      <c r="G89" s="164"/>
      <c r="H89" s="40"/>
      <c r="I89" s="23"/>
      <c r="J89" s="165"/>
      <c r="K89" s="165"/>
      <c r="L89" s="166"/>
      <c r="M89" s="166"/>
      <c r="N89" s="166"/>
      <c r="O89" s="166"/>
      <c r="P89" s="158">
        <f t="shared" si="5"/>
        <v>1</v>
      </c>
      <c r="Q89" s="159">
        <f t="shared" si="6"/>
        <v>1900</v>
      </c>
      <c r="R89" s="159" t="str">
        <f t="shared" si="7"/>
        <v>Jan</v>
      </c>
      <c r="S89" s="160"/>
      <c r="T89" s="40"/>
      <c r="U89" s="40"/>
      <c r="V89" s="40"/>
      <c r="W89" s="40"/>
      <c r="X89" s="40"/>
      <c r="Y89" s="40"/>
      <c r="Z89" s="40"/>
    </row>
    <row r="90" spans="1:26" ht="14.25" customHeight="1">
      <c r="A90" s="40"/>
      <c r="B90" s="40"/>
      <c r="C90" s="40"/>
      <c r="D90" s="167"/>
      <c r="E90" s="163"/>
      <c r="F90" s="164"/>
      <c r="G90" s="164"/>
      <c r="H90" s="40"/>
      <c r="I90" s="23"/>
      <c r="J90" s="165"/>
      <c r="K90" s="165"/>
      <c r="L90" s="166"/>
      <c r="M90" s="166"/>
      <c r="N90" s="166"/>
      <c r="O90" s="166"/>
      <c r="P90" s="158">
        <f t="shared" si="5"/>
        <v>1</v>
      </c>
      <c r="Q90" s="159">
        <f t="shared" si="6"/>
        <v>1900</v>
      </c>
      <c r="R90" s="159" t="str">
        <f t="shared" si="7"/>
        <v>Jan</v>
      </c>
      <c r="S90" s="160"/>
      <c r="T90" s="40"/>
      <c r="U90" s="40"/>
      <c r="V90" s="40"/>
      <c r="W90" s="40"/>
      <c r="X90" s="40"/>
      <c r="Y90" s="40"/>
      <c r="Z90" s="40"/>
    </row>
    <row r="91" spans="1:26" ht="14.25" customHeight="1">
      <c r="A91" s="40"/>
      <c r="B91" s="40"/>
      <c r="C91" s="40"/>
      <c r="D91" s="167"/>
      <c r="E91" s="163"/>
      <c r="F91" s="164"/>
      <c r="G91" s="164"/>
      <c r="H91" s="40"/>
      <c r="I91" s="23"/>
      <c r="J91" s="165"/>
      <c r="K91" s="165"/>
      <c r="L91" s="166"/>
      <c r="M91" s="166"/>
      <c r="N91" s="166"/>
      <c r="O91" s="166"/>
      <c r="P91" s="158">
        <f t="shared" si="5"/>
        <v>1</v>
      </c>
      <c r="Q91" s="159">
        <f t="shared" si="6"/>
        <v>1900</v>
      </c>
      <c r="R91" s="159" t="str">
        <f t="shared" si="7"/>
        <v>Jan</v>
      </c>
      <c r="S91" s="160"/>
      <c r="T91" s="40"/>
      <c r="U91" s="40"/>
      <c r="V91" s="40"/>
      <c r="W91" s="40"/>
      <c r="X91" s="40"/>
      <c r="Y91" s="40"/>
      <c r="Z91" s="40"/>
    </row>
    <row r="92" spans="1:26" ht="14.25" customHeight="1">
      <c r="A92" s="40"/>
      <c r="B92" s="40"/>
      <c r="C92" s="40"/>
      <c r="D92" s="167"/>
      <c r="E92" s="163"/>
      <c r="F92" s="164"/>
      <c r="G92" s="164"/>
      <c r="H92" s="40"/>
      <c r="I92" s="23"/>
      <c r="J92" s="165"/>
      <c r="K92" s="165"/>
      <c r="L92" s="166"/>
      <c r="M92" s="166"/>
      <c r="N92" s="166"/>
      <c r="O92" s="166"/>
      <c r="P92" s="158">
        <f t="shared" si="5"/>
        <v>1</v>
      </c>
      <c r="Q92" s="159">
        <f t="shared" si="6"/>
        <v>1900</v>
      </c>
      <c r="R92" s="159" t="str">
        <f t="shared" si="7"/>
        <v>Jan</v>
      </c>
      <c r="S92" s="160"/>
      <c r="T92" s="40"/>
      <c r="U92" s="40"/>
      <c r="V92" s="40"/>
      <c r="W92" s="40"/>
      <c r="X92" s="40"/>
      <c r="Y92" s="40"/>
      <c r="Z92" s="40"/>
    </row>
    <row r="93" spans="1:26" ht="14.25" customHeight="1">
      <c r="A93" s="40"/>
      <c r="B93" s="40"/>
      <c r="C93" s="40"/>
      <c r="D93" s="167"/>
      <c r="E93" s="163"/>
      <c r="F93" s="164"/>
      <c r="G93" s="164"/>
      <c r="H93" s="40"/>
      <c r="I93" s="23"/>
      <c r="J93" s="165"/>
      <c r="K93" s="165"/>
      <c r="L93" s="166"/>
      <c r="M93" s="166"/>
      <c r="N93" s="166"/>
      <c r="O93" s="166"/>
      <c r="P93" s="158">
        <f t="shared" si="5"/>
        <v>1</v>
      </c>
      <c r="Q93" s="159">
        <f t="shared" si="6"/>
        <v>1900</v>
      </c>
      <c r="R93" s="159" t="str">
        <f t="shared" si="7"/>
        <v>Jan</v>
      </c>
      <c r="S93" s="160"/>
      <c r="T93" s="40"/>
      <c r="U93" s="40"/>
      <c r="V93" s="40"/>
      <c r="W93" s="40"/>
      <c r="X93" s="40"/>
      <c r="Y93" s="40"/>
      <c r="Z93" s="40"/>
    </row>
    <row r="94" spans="1:26" ht="14.25" customHeight="1">
      <c r="A94" s="40"/>
      <c r="B94" s="40"/>
      <c r="C94" s="40"/>
      <c r="D94" s="167"/>
      <c r="E94" s="163"/>
      <c r="F94" s="164"/>
      <c r="G94" s="164"/>
      <c r="H94" s="40"/>
      <c r="I94" s="23"/>
      <c r="J94" s="165"/>
      <c r="K94" s="165"/>
      <c r="L94" s="166"/>
      <c r="M94" s="166"/>
      <c r="N94" s="166"/>
      <c r="O94" s="166"/>
      <c r="P94" s="158">
        <f t="shared" si="5"/>
        <v>1</v>
      </c>
      <c r="Q94" s="159">
        <f t="shared" si="6"/>
        <v>1900</v>
      </c>
      <c r="R94" s="159" t="str">
        <f t="shared" si="7"/>
        <v>Jan</v>
      </c>
      <c r="S94" s="160"/>
      <c r="T94" s="40"/>
      <c r="U94" s="40"/>
      <c r="V94" s="40"/>
      <c r="W94" s="40"/>
      <c r="X94" s="40"/>
      <c r="Y94" s="40"/>
      <c r="Z94" s="40"/>
    </row>
    <row r="95" spans="1:26" ht="14.25" customHeight="1">
      <c r="A95" s="40"/>
      <c r="B95" s="40"/>
      <c r="C95" s="40"/>
      <c r="D95" s="167"/>
      <c r="E95" s="163"/>
      <c r="F95" s="164"/>
      <c r="G95" s="164"/>
      <c r="H95" s="40"/>
      <c r="I95" s="23"/>
      <c r="J95" s="165"/>
      <c r="K95" s="165"/>
      <c r="L95" s="166"/>
      <c r="M95" s="166"/>
      <c r="N95" s="166"/>
      <c r="O95" s="166"/>
      <c r="P95" s="158">
        <f t="shared" si="5"/>
        <v>1</v>
      </c>
      <c r="Q95" s="159">
        <f t="shared" si="6"/>
        <v>1900</v>
      </c>
      <c r="R95" s="159" t="str">
        <f t="shared" si="7"/>
        <v>Jan</v>
      </c>
      <c r="S95" s="160"/>
      <c r="T95" s="40"/>
      <c r="U95" s="40"/>
      <c r="V95" s="40"/>
      <c r="W95" s="40"/>
      <c r="X95" s="40"/>
      <c r="Y95" s="40"/>
      <c r="Z95" s="40"/>
    </row>
    <row r="96" spans="1:26" ht="14.25" customHeight="1">
      <c r="A96" s="40"/>
      <c r="B96" s="40"/>
      <c r="C96" s="40"/>
      <c r="D96" s="167"/>
      <c r="E96" s="163"/>
      <c r="F96" s="164"/>
      <c r="G96" s="164"/>
      <c r="H96" s="40"/>
      <c r="I96" s="23"/>
      <c r="J96" s="165"/>
      <c r="K96" s="165"/>
      <c r="L96" s="166"/>
      <c r="M96" s="166"/>
      <c r="N96" s="166"/>
      <c r="O96" s="166"/>
      <c r="P96" s="158">
        <f t="shared" si="5"/>
        <v>1</v>
      </c>
      <c r="Q96" s="159">
        <f t="shared" si="6"/>
        <v>1900</v>
      </c>
      <c r="R96" s="159" t="str">
        <f t="shared" si="7"/>
        <v>Jan</v>
      </c>
      <c r="S96" s="160"/>
      <c r="T96" s="40"/>
      <c r="U96" s="40"/>
      <c r="V96" s="40"/>
      <c r="W96" s="40"/>
      <c r="X96" s="40"/>
      <c r="Y96" s="40"/>
      <c r="Z96" s="40"/>
    </row>
    <row r="97" spans="1:26" ht="14.25" customHeight="1">
      <c r="A97" s="40"/>
      <c r="B97" s="40"/>
      <c r="C97" s="40"/>
      <c r="D97" s="167"/>
      <c r="E97" s="163"/>
      <c r="F97" s="164"/>
      <c r="G97" s="164"/>
      <c r="H97" s="40"/>
      <c r="I97" s="23"/>
      <c r="J97" s="165"/>
      <c r="K97" s="165"/>
      <c r="L97" s="166"/>
      <c r="M97" s="166"/>
      <c r="N97" s="166"/>
      <c r="O97" s="166"/>
      <c r="P97" s="158">
        <f t="shared" si="5"/>
        <v>1</v>
      </c>
      <c r="Q97" s="159">
        <f t="shared" si="6"/>
        <v>1900</v>
      </c>
      <c r="R97" s="159" t="str">
        <f t="shared" si="7"/>
        <v>Jan</v>
      </c>
      <c r="S97" s="160"/>
      <c r="T97" s="40"/>
      <c r="U97" s="40"/>
      <c r="V97" s="40"/>
      <c r="W97" s="40"/>
      <c r="X97" s="40"/>
      <c r="Y97" s="40"/>
      <c r="Z97" s="40"/>
    </row>
    <row r="98" spans="1:26" ht="14.25" customHeight="1">
      <c r="A98" s="40"/>
      <c r="B98" s="40"/>
      <c r="C98" s="40"/>
      <c r="D98" s="167"/>
      <c r="E98" s="163"/>
      <c r="F98" s="164"/>
      <c r="G98" s="164"/>
      <c r="H98" s="40"/>
      <c r="I98" s="23"/>
      <c r="J98" s="165"/>
      <c r="K98" s="165"/>
      <c r="L98" s="166"/>
      <c r="M98" s="166"/>
      <c r="N98" s="166"/>
      <c r="O98" s="166"/>
      <c r="P98" s="158">
        <f t="shared" si="5"/>
        <v>1</v>
      </c>
      <c r="Q98" s="159">
        <f t="shared" si="6"/>
        <v>1900</v>
      </c>
      <c r="R98" s="159" t="str">
        <f t="shared" si="7"/>
        <v>Jan</v>
      </c>
      <c r="S98" s="160"/>
      <c r="T98" s="40"/>
      <c r="U98" s="40"/>
      <c r="V98" s="40"/>
      <c r="W98" s="40"/>
      <c r="X98" s="40"/>
      <c r="Y98" s="40"/>
      <c r="Z98" s="40"/>
    </row>
    <row r="99" spans="1:26" ht="14.25" customHeight="1">
      <c r="A99" s="40"/>
      <c r="B99" s="40"/>
      <c r="C99" s="40"/>
      <c r="D99" s="167"/>
      <c r="E99" s="163"/>
      <c r="F99" s="164"/>
      <c r="G99" s="164"/>
      <c r="H99" s="40"/>
      <c r="I99" s="23"/>
      <c r="J99" s="165"/>
      <c r="K99" s="165"/>
      <c r="L99" s="166"/>
      <c r="M99" s="166"/>
      <c r="N99" s="166"/>
      <c r="O99" s="166"/>
      <c r="P99" s="158">
        <f t="shared" si="5"/>
        <v>1</v>
      </c>
      <c r="Q99" s="159">
        <f t="shared" si="6"/>
        <v>1900</v>
      </c>
      <c r="R99" s="159" t="str">
        <f t="shared" si="7"/>
        <v>Jan</v>
      </c>
      <c r="S99" s="160"/>
      <c r="T99" s="40"/>
      <c r="U99" s="40"/>
      <c r="V99" s="40"/>
      <c r="W99" s="40"/>
      <c r="X99" s="40"/>
      <c r="Y99" s="40"/>
      <c r="Z99" s="40"/>
    </row>
    <row r="100" spans="1:26" ht="14.25" customHeight="1">
      <c r="A100" s="40"/>
      <c r="B100" s="40"/>
      <c r="C100" s="40"/>
      <c r="D100" s="167"/>
      <c r="E100" s="163"/>
      <c r="F100" s="164"/>
      <c r="G100" s="164"/>
      <c r="H100" s="40"/>
      <c r="I100" s="23"/>
      <c r="J100" s="165"/>
      <c r="K100" s="165"/>
      <c r="L100" s="166"/>
      <c r="M100" s="166"/>
      <c r="N100" s="166"/>
      <c r="O100" s="166"/>
      <c r="P100" s="158">
        <f t="shared" si="5"/>
        <v>1</v>
      </c>
      <c r="Q100" s="159">
        <f t="shared" si="6"/>
        <v>1900</v>
      </c>
      <c r="R100" s="159" t="str">
        <f t="shared" si="7"/>
        <v>Jan</v>
      </c>
      <c r="S100" s="160"/>
      <c r="T100" s="40"/>
      <c r="U100" s="40"/>
      <c r="V100" s="40"/>
      <c r="W100" s="40"/>
      <c r="X100" s="40"/>
      <c r="Y100" s="40"/>
      <c r="Z100" s="40"/>
    </row>
    <row r="101" spans="1:26" ht="14.25" customHeight="1">
      <c r="A101" s="40"/>
      <c r="B101" s="40"/>
      <c r="C101" s="40"/>
      <c r="D101" s="167"/>
      <c r="E101" s="163"/>
      <c r="F101" s="164"/>
      <c r="G101" s="164"/>
      <c r="H101" s="40"/>
      <c r="I101" s="23"/>
      <c r="J101" s="165"/>
      <c r="K101" s="165"/>
      <c r="L101" s="166"/>
      <c r="M101" s="166"/>
      <c r="N101" s="166"/>
      <c r="O101" s="166"/>
      <c r="P101" s="158">
        <f t="shared" si="5"/>
        <v>1</v>
      </c>
      <c r="Q101" s="159">
        <f t="shared" si="6"/>
        <v>1900</v>
      </c>
      <c r="R101" s="159" t="str">
        <f t="shared" si="7"/>
        <v>Jan</v>
      </c>
      <c r="S101" s="160"/>
      <c r="T101" s="40"/>
      <c r="U101" s="40"/>
      <c r="V101" s="40"/>
      <c r="W101" s="40"/>
      <c r="X101" s="40"/>
      <c r="Y101" s="40"/>
      <c r="Z101" s="40"/>
    </row>
    <row r="102" spans="1:26" ht="14.25" customHeight="1">
      <c r="A102" s="40"/>
      <c r="B102" s="40"/>
      <c r="C102" s="40"/>
      <c r="D102" s="162"/>
      <c r="E102" s="163"/>
      <c r="F102" s="164"/>
      <c r="G102" s="164"/>
      <c r="H102" s="40"/>
      <c r="I102" s="23"/>
      <c r="J102" s="165"/>
      <c r="K102" s="165"/>
      <c r="L102" s="166"/>
      <c r="M102" s="166"/>
      <c r="N102" s="166"/>
      <c r="O102" s="166"/>
      <c r="P102" s="158">
        <f t="shared" si="5"/>
        <v>1</v>
      </c>
      <c r="Q102" s="159">
        <f t="shared" si="6"/>
        <v>1900</v>
      </c>
      <c r="R102" s="159" t="str">
        <f t="shared" si="7"/>
        <v>Jan</v>
      </c>
      <c r="S102" s="160"/>
      <c r="T102" s="40"/>
      <c r="U102" s="40"/>
      <c r="V102" s="40"/>
      <c r="W102" s="40"/>
      <c r="X102" s="40"/>
      <c r="Y102" s="40"/>
      <c r="Z102" s="40"/>
    </row>
    <row r="103" spans="1:26" ht="14.25" customHeight="1">
      <c r="A103" s="40"/>
      <c r="B103" s="40"/>
      <c r="C103" s="40"/>
      <c r="D103" s="162"/>
      <c r="E103" s="163"/>
      <c r="F103" s="164"/>
      <c r="G103" s="164"/>
      <c r="H103" s="40"/>
      <c r="I103" s="23"/>
      <c r="J103" s="165"/>
      <c r="K103" s="165"/>
      <c r="L103" s="166"/>
      <c r="M103" s="166"/>
      <c r="N103" s="166"/>
      <c r="O103" s="166"/>
      <c r="P103" s="158">
        <f t="shared" si="5"/>
        <v>1</v>
      </c>
      <c r="Q103" s="159">
        <f t="shared" si="6"/>
        <v>1900</v>
      </c>
      <c r="R103" s="159" t="str">
        <f t="shared" si="7"/>
        <v>Jan</v>
      </c>
      <c r="S103" s="160"/>
      <c r="T103" s="40"/>
      <c r="U103" s="40"/>
      <c r="V103" s="40"/>
      <c r="W103" s="40"/>
      <c r="X103" s="40"/>
      <c r="Y103" s="40"/>
      <c r="Z103" s="40"/>
    </row>
    <row r="104" spans="1:26" ht="14.25" customHeight="1">
      <c r="A104" s="40"/>
      <c r="B104" s="40"/>
      <c r="C104" s="40"/>
      <c r="D104" s="162"/>
      <c r="E104" s="163"/>
      <c r="F104" s="164"/>
      <c r="G104" s="164"/>
      <c r="H104" s="40"/>
      <c r="I104" s="23"/>
      <c r="J104" s="165"/>
      <c r="K104" s="165"/>
      <c r="L104" s="166"/>
      <c r="M104" s="166"/>
      <c r="N104" s="166"/>
      <c r="O104" s="166"/>
      <c r="P104" s="158">
        <f t="shared" si="5"/>
        <v>1</v>
      </c>
      <c r="Q104" s="159">
        <f t="shared" si="6"/>
        <v>1900</v>
      </c>
      <c r="R104" s="159" t="str">
        <f t="shared" si="7"/>
        <v>Jan</v>
      </c>
      <c r="S104" s="160"/>
      <c r="T104" s="40"/>
      <c r="U104" s="40"/>
      <c r="V104" s="40"/>
      <c r="W104" s="40"/>
      <c r="X104" s="40"/>
      <c r="Y104" s="40"/>
      <c r="Z104" s="40"/>
    </row>
    <row r="105" spans="1:26" ht="14.25" customHeight="1">
      <c r="A105" s="40"/>
      <c r="B105" s="40"/>
      <c r="C105" s="40"/>
      <c r="D105" s="162"/>
      <c r="E105" s="163"/>
      <c r="F105" s="164"/>
      <c r="G105" s="164"/>
      <c r="H105" s="40"/>
      <c r="I105" s="23"/>
      <c r="J105" s="165"/>
      <c r="K105" s="165"/>
      <c r="L105" s="166"/>
      <c r="M105" s="166"/>
      <c r="N105" s="166"/>
      <c r="O105" s="166"/>
      <c r="P105" s="158">
        <f t="shared" si="5"/>
        <v>1</v>
      </c>
      <c r="Q105" s="159">
        <f t="shared" si="6"/>
        <v>1900</v>
      </c>
      <c r="R105" s="159" t="str">
        <f t="shared" si="7"/>
        <v>Jan</v>
      </c>
      <c r="S105" s="160"/>
      <c r="T105" s="40"/>
      <c r="U105" s="40"/>
      <c r="V105" s="40"/>
      <c r="W105" s="40"/>
      <c r="X105" s="40"/>
      <c r="Y105" s="40"/>
      <c r="Z105" s="40"/>
    </row>
    <row r="106" spans="1:26" ht="14.25" customHeight="1">
      <c r="A106" s="40"/>
      <c r="B106" s="40"/>
      <c r="C106" s="40"/>
      <c r="D106" s="162"/>
      <c r="E106" s="163"/>
      <c r="F106" s="164"/>
      <c r="G106" s="164"/>
      <c r="H106" s="40"/>
      <c r="I106" s="23"/>
      <c r="J106" s="165"/>
      <c r="K106" s="165"/>
      <c r="L106" s="166"/>
      <c r="M106" s="166"/>
      <c r="N106" s="166"/>
      <c r="O106" s="166"/>
      <c r="P106" s="158">
        <f t="shared" si="5"/>
        <v>1</v>
      </c>
      <c r="Q106" s="159">
        <f t="shared" si="6"/>
        <v>1900</v>
      </c>
      <c r="R106" s="159" t="str">
        <f t="shared" si="7"/>
        <v>Jan</v>
      </c>
      <c r="S106" s="160"/>
      <c r="T106" s="40"/>
      <c r="U106" s="40"/>
      <c r="V106" s="40"/>
      <c r="W106" s="40"/>
      <c r="X106" s="40"/>
      <c r="Y106" s="40"/>
      <c r="Z106" s="40"/>
    </row>
    <row r="107" spans="1:26" ht="14.25" customHeight="1">
      <c r="A107" s="40"/>
      <c r="B107" s="40"/>
      <c r="C107" s="40"/>
      <c r="D107" s="162"/>
      <c r="E107" s="163"/>
      <c r="F107" s="164"/>
      <c r="G107" s="164"/>
      <c r="H107" s="40"/>
      <c r="I107" s="23"/>
      <c r="J107" s="165"/>
      <c r="K107" s="165"/>
      <c r="L107" s="166"/>
      <c r="M107" s="166"/>
      <c r="N107" s="166"/>
      <c r="O107" s="166"/>
      <c r="P107" s="158">
        <f t="shared" si="5"/>
        <v>1</v>
      </c>
      <c r="Q107" s="159">
        <f t="shared" si="6"/>
        <v>1900</v>
      </c>
      <c r="R107" s="159" t="str">
        <f t="shared" si="7"/>
        <v>Jan</v>
      </c>
      <c r="S107" s="160"/>
      <c r="T107" s="40"/>
      <c r="U107" s="40"/>
      <c r="V107" s="40"/>
      <c r="W107" s="40"/>
      <c r="X107" s="40"/>
      <c r="Y107" s="40"/>
      <c r="Z107" s="40"/>
    </row>
    <row r="108" spans="1:26" ht="14.25" customHeight="1">
      <c r="A108" s="40"/>
      <c r="B108" s="40"/>
      <c r="C108" s="40"/>
      <c r="D108" s="162"/>
      <c r="E108" s="163"/>
      <c r="F108" s="164"/>
      <c r="G108" s="164"/>
      <c r="H108" s="40"/>
      <c r="I108" s="23"/>
      <c r="J108" s="165"/>
      <c r="K108" s="165"/>
      <c r="L108" s="166"/>
      <c r="M108" s="166"/>
      <c r="N108" s="166"/>
      <c r="O108" s="166"/>
      <c r="P108" s="158">
        <f t="shared" si="5"/>
        <v>1</v>
      </c>
      <c r="Q108" s="159">
        <f t="shared" si="6"/>
        <v>1900</v>
      </c>
      <c r="R108" s="159" t="str">
        <f t="shared" si="7"/>
        <v>Jan</v>
      </c>
      <c r="S108" s="160"/>
      <c r="T108" s="40"/>
      <c r="U108" s="40"/>
      <c r="V108" s="40"/>
      <c r="W108" s="40"/>
      <c r="X108" s="40"/>
      <c r="Y108" s="40"/>
      <c r="Z108" s="40"/>
    </row>
    <row r="109" spans="1:26" ht="14.25" customHeight="1">
      <c r="A109" s="40"/>
      <c r="B109" s="40"/>
      <c r="C109" s="40"/>
      <c r="D109" s="162"/>
      <c r="E109" s="163"/>
      <c r="F109" s="164"/>
      <c r="G109" s="164"/>
      <c r="H109" s="40"/>
      <c r="I109" s="23"/>
      <c r="J109" s="165"/>
      <c r="K109" s="165"/>
      <c r="L109" s="166"/>
      <c r="M109" s="166"/>
      <c r="N109" s="166"/>
      <c r="O109" s="166"/>
      <c r="P109" s="158">
        <f t="shared" si="5"/>
        <v>1</v>
      </c>
      <c r="Q109" s="159">
        <f t="shared" si="6"/>
        <v>1900</v>
      </c>
      <c r="R109" s="159" t="str">
        <f t="shared" si="7"/>
        <v>Jan</v>
      </c>
      <c r="S109" s="160"/>
      <c r="T109" s="40"/>
      <c r="U109" s="40"/>
      <c r="V109" s="40"/>
      <c r="W109" s="40"/>
      <c r="X109" s="40"/>
      <c r="Y109" s="40"/>
      <c r="Z109" s="40"/>
    </row>
    <row r="110" spans="1:26" ht="14.25" customHeight="1">
      <c r="A110" s="40"/>
      <c r="B110" s="40"/>
      <c r="C110" s="40"/>
      <c r="D110" s="162"/>
      <c r="E110" s="163"/>
      <c r="F110" s="164"/>
      <c r="G110" s="164"/>
      <c r="H110" s="40"/>
      <c r="I110" s="23"/>
      <c r="J110" s="165"/>
      <c r="K110" s="165"/>
      <c r="L110" s="166"/>
      <c r="M110" s="166"/>
      <c r="N110" s="166"/>
      <c r="O110" s="166"/>
      <c r="P110" s="158">
        <f t="shared" si="5"/>
        <v>1</v>
      </c>
      <c r="Q110" s="159">
        <f t="shared" si="6"/>
        <v>1900</v>
      </c>
      <c r="R110" s="159" t="str">
        <f t="shared" si="7"/>
        <v>Jan</v>
      </c>
      <c r="S110" s="160"/>
      <c r="T110" s="40"/>
      <c r="U110" s="40"/>
      <c r="V110" s="40"/>
      <c r="W110" s="40"/>
      <c r="X110" s="40"/>
      <c r="Y110" s="40"/>
      <c r="Z110" s="40"/>
    </row>
    <row r="111" spans="1:26" ht="14.25" customHeight="1">
      <c r="A111" s="40"/>
      <c r="B111" s="40"/>
      <c r="C111" s="40"/>
      <c r="D111" s="162"/>
      <c r="E111" s="163"/>
      <c r="F111" s="164"/>
      <c r="G111" s="164"/>
      <c r="H111" s="40"/>
      <c r="I111" s="23"/>
      <c r="J111" s="165"/>
      <c r="K111" s="165"/>
      <c r="L111" s="166"/>
      <c r="M111" s="166"/>
      <c r="N111" s="166"/>
      <c r="O111" s="166"/>
      <c r="P111" s="158">
        <f t="shared" si="5"/>
        <v>1</v>
      </c>
      <c r="Q111" s="159">
        <f t="shared" si="6"/>
        <v>1900</v>
      </c>
      <c r="R111" s="159" t="str">
        <f t="shared" si="7"/>
        <v>Jan</v>
      </c>
      <c r="S111" s="160"/>
      <c r="T111" s="40"/>
      <c r="U111" s="40"/>
      <c r="V111" s="40"/>
      <c r="W111" s="40"/>
      <c r="X111" s="40"/>
      <c r="Y111" s="40"/>
      <c r="Z111" s="40"/>
    </row>
    <row r="112" spans="1:26" ht="14.25" customHeight="1">
      <c r="A112" s="40"/>
      <c r="B112" s="40"/>
      <c r="C112" s="40"/>
      <c r="D112" s="162"/>
      <c r="E112" s="163"/>
      <c r="F112" s="164"/>
      <c r="G112" s="164"/>
      <c r="H112" s="40"/>
      <c r="I112" s="23"/>
      <c r="J112" s="165"/>
      <c r="K112" s="165"/>
      <c r="L112" s="166"/>
      <c r="M112" s="166"/>
      <c r="N112" s="166"/>
      <c r="O112" s="166"/>
      <c r="P112" s="158">
        <f t="shared" si="5"/>
        <v>1</v>
      </c>
      <c r="Q112" s="159">
        <f t="shared" si="6"/>
        <v>1900</v>
      </c>
      <c r="R112" s="159" t="str">
        <f t="shared" si="7"/>
        <v>Jan</v>
      </c>
      <c r="S112" s="160"/>
      <c r="T112" s="40"/>
      <c r="U112" s="40"/>
      <c r="V112" s="40"/>
      <c r="W112" s="40"/>
      <c r="X112" s="40"/>
      <c r="Y112" s="40"/>
      <c r="Z112" s="40"/>
    </row>
    <row r="113" spans="1:26" ht="14.25" customHeight="1">
      <c r="A113" s="40"/>
      <c r="B113" s="40"/>
      <c r="C113" s="40"/>
      <c r="D113" s="162"/>
      <c r="E113" s="163"/>
      <c r="F113" s="164"/>
      <c r="G113" s="164"/>
      <c r="H113" s="40"/>
      <c r="I113" s="23"/>
      <c r="J113" s="165"/>
      <c r="K113" s="165"/>
      <c r="L113" s="166"/>
      <c r="M113" s="166"/>
      <c r="N113" s="166"/>
      <c r="O113" s="166"/>
      <c r="P113" s="158">
        <f t="shared" si="5"/>
        <v>1</v>
      </c>
      <c r="Q113" s="159">
        <f t="shared" si="6"/>
        <v>1900</v>
      </c>
      <c r="R113" s="159" t="str">
        <f t="shared" si="7"/>
        <v>Jan</v>
      </c>
      <c r="S113" s="160"/>
      <c r="T113" s="40"/>
      <c r="U113" s="40"/>
      <c r="V113" s="40"/>
      <c r="W113" s="40"/>
      <c r="X113" s="40"/>
      <c r="Y113" s="40"/>
      <c r="Z113" s="40"/>
    </row>
    <row r="114" spans="1:26" ht="14.25" customHeight="1">
      <c r="A114" s="40"/>
      <c r="B114" s="40"/>
      <c r="C114" s="40"/>
      <c r="D114" s="162"/>
      <c r="E114" s="163"/>
      <c r="F114" s="164"/>
      <c r="G114" s="164"/>
      <c r="H114" s="40"/>
      <c r="I114" s="23"/>
      <c r="J114" s="165"/>
      <c r="K114" s="165"/>
      <c r="L114" s="166"/>
      <c r="M114" s="166"/>
      <c r="N114" s="166"/>
      <c r="O114" s="166"/>
      <c r="P114" s="158">
        <f t="shared" si="5"/>
        <v>1</v>
      </c>
      <c r="Q114" s="159">
        <f t="shared" si="6"/>
        <v>1900</v>
      </c>
      <c r="R114" s="159" t="str">
        <f t="shared" si="7"/>
        <v>Jan</v>
      </c>
      <c r="S114" s="160"/>
      <c r="T114" s="40"/>
      <c r="U114" s="40"/>
      <c r="V114" s="40"/>
      <c r="W114" s="40"/>
      <c r="X114" s="40"/>
      <c r="Y114" s="40"/>
      <c r="Z114" s="40"/>
    </row>
    <row r="115" spans="1:26" ht="14.25" customHeight="1">
      <c r="A115" s="40"/>
      <c r="B115" s="40"/>
      <c r="C115" s="40"/>
      <c r="D115" s="162"/>
      <c r="E115" s="163"/>
      <c r="F115" s="164"/>
      <c r="G115" s="164"/>
      <c r="H115" s="40"/>
      <c r="I115" s="23"/>
      <c r="J115" s="165"/>
      <c r="K115" s="165"/>
      <c r="L115" s="166"/>
      <c r="M115" s="166"/>
      <c r="N115" s="166"/>
      <c r="O115" s="166"/>
      <c r="P115" s="158">
        <f t="shared" si="5"/>
        <v>1</v>
      </c>
      <c r="Q115" s="159">
        <f t="shared" si="6"/>
        <v>1900</v>
      </c>
      <c r="R115" s="159" t="str">
        <f t="shared" si="7"/>
        <v>Jan</v>
      </c>
      <c r="S115" s="160"/>
      <c r="T115" s="40"/>
      <c r="U115" s="40"/>
      <c r="V115" s="40"/>
      <c r="W115" s="40"/>
      <c r="X115" s="40"/>
      <c r="Y115" s="40"/>
      <c r="Z115" s="40"/>
    </row>
    <row r="116" spans="1:26" ht="14.25" customHeight="1">
      <c r="A116" s="40"/>
      <c r="B116" s="40"/>
      <c r="C116" s="40"/>
      <c r="D116" s="162"/>
      <c r="E116" s="163"/>
      <c r="F116" s="164"/>
      <c r="G116" s="164"/>
      <c r="H116" s="40"/>
      <c r="I116" s="23"/>
      <c r="J116" s="165"/>
      <c r="K116" s="165"/>
      <c r="L116" s="166"/>
      <c r="M116" s="166"/>
      <c r="N116" s="166"/>
      <c r="O116" s="166"/>
      <c r="P116" s="158">
        <f t="shared" si="5"/>
        <v>1</v>
      </c>
      <c r="Q116" s="159">
        <f t="shared" si="6"/>
        <v>1900</v>
      </c>
      <c r="R116" s="159" t="str">
        <f t="shared" si="7"/>
        <v>Jan</v>
      </c>
      <c r="S116" s="160"/>
      <c r="T116" s="40"/>
      <c r="U116" s="40"/>
      <c r="V116" s="40"/>
      <c r="W116" s="40"/>
      <c r="X116" s="40"/>
      <c r="Y116" s="40"/>
      <c r="Z116" s="40"/>
    </row>
    <row r="117" spans="1:26" ht="14.25" customHeight="1">
      <c r="A117" s="40"/>
      <c r="B117" s="40"/>
      <c r="C117" s="40"/>
      <c r="D117" s="162"/>
      <c r="E117" s="163"/>
      <c r="F117" s="164"/>
      <c r="G117" s="164"/>
      <c r="H117" s="40"/>
      <c r="I117" s="23"/>
      <c r="J117" s="165"/>
      <c r="K117" s="165"/>
      <c r="L117" s="166"/>
      <c r="M117" s="166"/>
      <c r="N117" s="166"/>
      <c r="O117" s="166"/>
      <c r="P117" s="158">
        <f t="shared" si="5"/>
        <v>1</v>
      </c>
      <c r="Q117" s="159">
        <f t="shared" si="6"/>
        <v>1900</v>
      </c>
      <c r="R117" s="159" t="str">
        <f t="shared" si="7"/>
        <v>Jan</v>
      </c>
      <c r="S117" s="160"/>
      <c r="T117" s="40"/>
      <c r="U117" s="40"/>
      <c r="V117" s="40"/>
      <c r="W117" s="40"/>
      <c r="X117" s="40"/>
      <c r="Y117" s="40"/>
      <c r="Z117" s="40"/>
    </row>
    <row r="118" spans="1:26" ht="14.25" customHeight="1">
      <c r="A118" s="40"/>
      <c r="B118" s="40"/>
      <c r="C118" s="40"/>
      <c r="D118" s="162"/>
      <c r="E118" s="163"/>
      <c r="F118" s="164"/>
      <c r="G118" s="164"/>
      <c r="H118" s="40"/>
      <c r="I118" s="23"/>
      <c r="J118" s="165"/>
      <c r="K118" s="165"/>
      <c r="L118" s="166"/>
      <c r="M118" s="166"/>
      <c r="N118" s="166"/>
      <c r="O118" s="166"/>
      <c r="P118" s="158">
        <f t="shared" si="5"/>
        <v>1</v>
      </c>
      <c r="Q118" s="159">
        <f t="shared" si="6"/>
        <v>1900</v>
      </c>
      <c r="R118" s="159" t="str">
        <f t="shared" si="7"/>
        <v>Jan</v>
      </c>
      <c r="S118" s="160"/>
      <c r="T118" s="40"/>
      <c r="U118" s="40"/>
      <c r="V118" s="40"/>
      <c r="W118" s="40"/>
      <c r="X118" s="40"/>
      <c r="Y118" s="40"/>
      <c r="Z118" s="40"/>
    </row>
    <row r="119" spans="1:26" ht="14.25" customHeight="1">
      <c r="A119" s="40"/>
      <c r="B119" s="40"/>
      <c r="C119" s="40"/>
      <c r="D119" s="162"/>
      <c r="E119" s="163"/>
      <c r="F119" s="164"/>
      <c r="G119" s="164"/>
      <c r="H119" s="40"/>
      <c r="I119" s="23"/>
      <c r="J119" s="165"/>
      <c r="K119" s="165"/>
      <c r="L119" s="166"/>
      <c r="M119" s="166"/>
      <c r="N119" s="166"/>
      <c r="O119" s="166"/>
      <c r="P119" s="158">
        <f t="shared" si="5"/>
        <v>1</v>
      </c>
      <c r="Q119" s="159">
        <f t="shared" si="6"/>
        <v>1900</v>
      </c>
      <c r="R119" s="159" t="str">
        <f t="shared" si="7"/>
        <v>Jan</v>
      </c>
      <c r="S119" s="160"/>
      <c r="T119" s="40"/>
      <c r="U119" s="40"/>
      <c r="V119" s="40"/>
      <c r="W119" s="40"/>
      <c r="X119" s="40"/>
      <c r="Y119" s="40"/>
      <c r="Z119" s="40"/>
    </row>
    <row r="120" spans="1:26" ht="14.25" customHeight="1">
      <c r="A120" s="40"/>
      <c r="B120" s="40"/>
      <c r="C120" s="40"/>
      <c r="D120" s="162"/>
      <c r="E120" s="163"/>
      <c r="F120" s="164"/>
      <c r="G120" s="164"/>
      <c r="H120" s="40"/>
      <c r="I120" s="23"/>
      <c r="J120" s="165"/>
      <c r="K120" s="165"/>
      <c r="L120" s="166"/>
      <c r="M120" s="166"/>
      <c r="N120" s="166"/>
      <c r="O120" s="166"/>
      <c r="P120" s="158">
        <f t="shared" si="5"/>
        <v>1</v>
      </c>
      <c r="Q120" s="159">
        <f t="shared" si="6"/>
        <v>1900</v>
      </c>
      <c r="R120" s="159" t="str">
        <f t="shared" si="7"/>
        <v>Jan</v>
      </c>
      <c r="S120" s="160"/>
      <c r="T120" s="40"/>
      <c r="U120" s="40"/>
      <c r="V120" s="40"/>
      <c r="W120" s="40"/>
      <c r="X120" s="40"/>
      <c r="Y120" s="40"/>
      <c r="Z120" s="40"/>
    </row>
    <row r="121" spans="1:26" ht="14.25" customHeight="1">
      <c r="A121" s="40"/>
      <c r="B121" s="40"/>
      <c r="C121" s="40"/>
      <c r="D121" s="162"/>
      <c r="E121" s="163"/>
      <c r="F121" s="164"/>
      <c r="G121" s="164"/>
      <c r="H121" s="40"/>
      <c r="I121" s="23"/>
      <c r="J121" s="165"/>
      <c r="K121" s="165"/>
      <c r="L121" s="166"/>
      <c r="M121" s="166"/>
      <c r="N121" s="166"/>
      <c r="O121" s="166"/>
      <c r="P121" s="158">
        <f t="shared" si="5"/>
        <v>1</v>
      </c>
      <c r="Q121" s="159">
        <f t="shared" si="6"/>
        <v>1900</v>
      </c>
      <c r="R121" s="159" t="str">
        <f t="shared" si="7"/>
        <v>Jan</v>
      </c>
      <c r="S121" s="160"/>
      <c r="T121" s="40"/>
      <c r="U121" s="40"/>
      <c r="V121" s="40"/>
      <c r="W121" s="40"/>
      <c r="X121" s="40"/>
      <c r="Y121" s="40"/>
      <c r="Z121" s="40"/>
    </row>
    <row r="122" spans="1:26" ht="14.25" customHeight="1">
      <c r="A122" s="40"/>
      <c r="B122" s="40"/>
      <c r="C122" s="40"/>
      <c r="D122" s="162"/>
      <c r="E122" s="163"/>
      <c r="F122" s="164"/>
      <c r="G122" s="164"/>
      <c r="H122" s="40"/>
      <c r="I122" s="23"/>
      <c r="J122" s="165"/>
      <c r="K122" s="165"/>
      <c r="L122" s="166"/>
      <c r="M122" s="166"/>
      <c r="N122" s="166"/>
      <c r="O122" s="166"/>
      <c r="P122" s="158">
        <f t="shared" si="5"/>
        <v>1</v>
      </c>
      <c r="Q122" s="159">
        <f t="shared" si="6"/>
        <v>1900</v>
      </c>
      <c r="R122" s="159" t="str">
        <f t="shared" si="7"/>
        <v>Jan</v>
      </c>
      <c r="S122" s="160"/>
      <c r="T122" s="40"/>
      <c r="U122" s="40"/>
      <c r="V122" s="40"/>
      <c r="W122" s="40"/>
      <c r="X122" s="40"/>
      <c r="Y122" s="40"/>
      <c r="Z122" s="40"/>
    </row>
    <row r="123" spans="1:26" ht="14.25" customHeight="1">
      <c r="A123" s="40"/>
      <c r="B123" s="40"/>
      <c r="C123" s="40"/>
      <c r="D123" s="162"/>
      <c r="E123" s="163"/>
      <c r="F123" s="164"/>
      <c r="G123" s="164"/>
      <c r="H123" s="40"/>
      <c r="I123" s="23"/>
      <c r="J123" s="165"/>
      <c r="K123" s="165"/>
      <c r="L123" s="166"/>
      <c r="M123" s="166"/>
      <c r="N123" s="166"/>
      <c r="O123" s="166"/>
      <c r="P123" s="158">
        <f t="shared" si="5"/>
        <v>1</v>
      </c>
      <c r="Q123" s="159">
        <f t="shared" si="6"/>
        <v>1900</v>
      </c>
      <c r="R123" s="159" t="str">
        <f t="shared" si="7"/>
        <v>Jan</v>
      </c>
      <c r="S123" s="160"/>
      <c r="T123" s="40"/>
      <c r="U123" s="40"/>
      <c r="V123" s="40"/>
      <c r="W123" s="40"/>
      <c r="X123" s="40"/>
      <c r="Y123" s="40"/>
      <c r="Z123" s="40"/>
    </row>
    <row r="124" spans="1:26" ht="14.25" customHeight="1">
      <c r="A124" s="40"/>
      <c r="B124" s="40"/>
      <c r="C124" s="40"/>
      <c r="D124" s="162"/>
      <c r="E124" s="163"/>
      <c r="F124" s="164"/>
      <c r="G124" s="164"/>
      <c r="H124" s="40"/>
      <c r="I124" s="23"/>
      <c r="J124" s="165"/>
      <c r="K124" s="165"/>
      <c r="L124" s="166"/>
      <c r="M124" s="166"/>
      <c r="N124" s="166"/>
      <c r="O124" s="166"/>
      <c r="P124" s="158">
        <f t="shared" si="5"/>
        <v>1</v>
      </c>
      <c r="Q124" s="159">
        <f t="shared" si="6"/>
        <v>1900</v>
      </c>
      <c r="R124" s="159" t="str">
        <f t="shared" si="7"/>
        <v>Jan</v>
      </c>
      <c r="S124" s="160"/>
      <c r="T124" s="40"/>
      <c r="U124" s="40"/>
      <c r="V124" s="40"/>
      <c r="W124" s="40"/>
      <c r="X124" s="40"/>
      <c r="Y124" s="40"/>
      <c r="Z124" s="40"/>
    </row>
    <row r="125" spans="1:26" ht="14.25" customHeight="1">
      <c r="A125" s="40"/>
      <c r="B125" s="40"/>
      <c r="C125" s="40"/>
      <c r="D125" s="162"/>
      <c r="E125" s="163"/>
      <c r="F125" s="164"/>
      <c r="G125" s="164"/>
      <c r="H125" s="40"/>
      <c r="I125" s="23"/>
      <c r="J125" s="165"/>
      <c r="K125" s="165"/>
      <c r="L125" s="166"/>
      <c r="M125" s="166"/>
      <c r="N125" s="166"/>
      <c r="O125" s="166"/>
      <c r="P125" s="158">
        <f t="shared" si="5"/>
        <v>1</v>
      </c>
      <c r="Q125" s="159">
        <f t="shared" si="6"/>
        <v>1900</v>
      </c>
      <c r="R125" s="159" t="str">
        <f t="shared" si="7"/>
        <v>Jan</v>
      </c>
      <c r="S125" s="160"/>
      <c r="T125" s="40"/>
      <c r="U125" s="40"/>
      <c r="V125" s="40"/>
      <c r="W125" s="40"/>
      <c r="X125" s="40"/>
      <c r="Y125" s="40"/>
      <c r="Z125" s="40"/>
    </row>
    <row r="126" spans="1:26" ht="14.25" customHeight="1">
      <c r="A126" s="40"/>
      <c r="B126" s="40"/>
      <c r="C126" s="40"/>
      <c r="D126" s="162"/>
      <c r="E126" s="163"/>
      <c r="F126" s="164"/>
      <c r="G126" s="164"/>
      <c r="H126" s="40"/>
      <c r="I126" s="23"/>
      <c r="J126" s="165"/>
      <c r="K126" s="165"/>
      <c r="L126" s="166"/>
      <c r="M126" s="166"/>
      <c r="N126" s="166"/>
      <c r="O126" s="166"/>
      <c r="P126" s="158">
        <f t="shared" si="5"/>
        <v>1</v>
      </c>
      <c r="Q126" s="159">
        <f t="shared" si="6"/>
        <v>1900</v>
      </c>
      <c r="R126" s="159" t="str">
        <f t="shared" si="7"/>
        <v>Jan</v>
      </c>
      <c r="S126" s="160"/>
      <c r="T126" s="40"/>
      <c r="U126" s="40"/>
      <c r="V126" s="40"/>
      <c r="W126" s="40"/>
      <c r="X126" s="40"/>
      <c r="Y126" s="40"/>
      <c r="Z126" s="40"/>
    </row>
    <row r="127" spans="1:26" ht="14.25" customHeight="1">
      <c r="A127" s="40"/>
      <c r="B127" s="40"/>
      <c r="C127" s="40"/>
      <c r="D127" s="162"/>
      <c r="E127" s="163"/>
      <c r="F127" s="164"/>
      <c r="G127" s="164"/>
      <c r="H127" s="40"/>
      <c r="I127" s="23"/>
      <c r="J127" s="165"/>
      <c r="K127" s="165"/>
      <c r="L127" s="166"/>
      <c r="M127" s="166"/>
      <c r="N127" s="166"/>
      <c r="O127" s="166"/>
      <c r="P127" s="158">
        <f t="shared" si="5"/>
        <v>1</v>
      </c>
      <c r="Q127" s="159">
        <f t="shared" si="6"/>
        <v>1900</v>
      </c>
      <c r="R127" s="159" t="str">
        <f t="shared" si="7"/>
        <v>Jan</v>
      </c>
      <c r="S127" s="160"/>
      <c r="T127" s="40"/>
      <c r="U127" s="40"/>
      <c r="V127" s="40"/>
      <c r="W127" s="40"/>
      <c r="X127" s="40"/>
      <c r="Y127" s="40"/>
      <c r="Z127" s="40"/>
    </row>
    <row r="128" spans="1:26" ht="14.25" customHeight="1">
      <c r="A128" s="40"/>
      <c r="B128" s="40"/>
      <c r="C128" s="40"/>
      <c r="D128" s="162"/>
      <c r="E128" s="163"/>
      <c r="F128" s="164"/>
      <c r="G128" s="164"/>
      <c r="H128" s="40"/>
      <c r="I128" s="23"/>
      <c r="J128" s="165"/>
      <c r="K128" s="165"/>
      <c r="L128" s="166"/>
      <c r="M128" s="166"/>
      <c r="N128" s="166"/>
      <c r="O128" s="166"/>
      <c r="P128" s="158">
        <f t="shared" si="5"/>
        <v>1</v>
      </c>
      <c r="Q128" s="159">
        <f t="shared" si="6"/>
        <v>1900</v>
      </c>
      <c r="R128" s="159" t="str">
        <f t="shared" si="7"/>
        <v>Jan</v>
      </c>
      <c r="S128" s="160"/>
      <c r="T128" s="40"/>
      <c r="U128" s="40"/>
      <c r="V128" s="40"/>
      <c r="W128" s="40"/>
      <c r="X128" s="40"/>
      <c r="Y128" s="40"/>
      <c r="Z128" s="40"/>
    </row>
    <row r="129" spans="1:26" ht="14.25" customHeight="1">
      <c r="A129" s="40"/>
      <c r="B129" s="40"/>
      <c r="C129" s="40"/>
      <c r="D129" s="162"/>
      <c r="E129" s="163"/>
      <c r="F129" s="164"/>
      <c r="G129" s="164"/>
      <c r="H129" s="40"/>
      <c r="I129" s="23"/>
      <c r="J129" s="165"/>
      <c r="K129" s="165"/>
      <c r="L129" s="166"/>
      <c r="M129" s="166"/>
      <c r="N129" s="166"/>
      <c r="O129" s="166"/>
      <c r="P129" s="158">
        <f t="shared" si="5"/>
        <v>1</v>
      </c>
      <c r="Q129" s="159">
        <f t="shared" si="6"/>
        <v>1900</v>
      </c>
      <c r="R129" s="159" t="str">
        <f t="shared" si="7"/>
        <v>Jan</v>
      </c>
      <c r="S129" s="160"/>
      <c r="T129" s="40"/>
      <c r="U129" s="40"/>
      <c r="V129" s="40"/>
      <c r="W129" s="40"/>
      <c r="X129" s="40"/>
      <c r="Y129" s="40"/>
      <c r="Z129" s="40"/>
    </row>
    <row r="130" spans="1:26" ht="14.25" customHeight="1">
      <c r="A130" s="40"/>
      <c r="B130" s="40"/>
      <c r="C130" s="40"/>
      <c r="D130" s="162"/>
      <c r="E130" s="163"/>
      <c r="F130" s="164"/>
      <c r="G130" s="164"/>
      <c r="H130" s="40"/>
      <c r="I130" s="23"/>
      <c r="J130" s="165"/>
      <c r="K130" s="165"/>
      <c r="L130" s="166"/>
      <c r="M130" s="166"/>
      <c r="N130" s="166"/>
      <c r="O130" s="166"/>
      <c r="P130" s="158">
        <f t="shared" si="5"/>
        <v>1</v>
      </c>
      <c r="Q130" s="159">
        <f t="shared" si="6"/>
        <v>1900</v>
      </c>
      <c r="R130" s="159" t="str">
        <f t="shared" si="7"/>
        <v>Jan</v>
      </c>
      <c r="S130" s="160"/>
      <c r="T130" s="40"/>
      <c r="U130" s="40"/>
      <c r="V130" s="40"/>
      <c r="W130" s="40"/>
      <c r="X130" s="40"/>
      <c r="Y130" s="40"/>
      <c r="Z130" s="40"/>
    </row>
    <row r="131" spans="1:26" ht="14.25" customHeight="1">
      <c r="A131" s="40"/>
      <c r="B131" s="40"/>
      <c r="C131" s="40"/>
      <c r="D131" s="162"/>
      <c r="E131" s="163"/>
      <c r="F131" s="164"/>
      <c r="G131" s="164"/>
      <c r="H131" s="40"/>
      <c r="I131" s="23"/>
      <c r="J131" s="165"/>
      <c r="K131" s="165"/>
      <c r="L131" s="166"/>
      <c r="M131" s="166"/>
      <c r="N131" s="166"/>
      <c r="O131" s="166"/>
      <c r="P131" s="158">
        <f t="shared" si="5"/>
        <v>1</v>
      </c>
      <c r="Q131" s="159">
        <f t="shared" si="6"/>
        <v>1900</v>
      </c>
      <c r="R131" s="159" t="str">
        <f t="shared" si="7"/>
        <v>Jan</v>
      </c>
      <c r="S131" s="160"/>
      <c r="T131" s="40"/>
      <c r="U131" s="40"/>
      <c r="V131" s="40"/>
      <c r="W131" s="40"/>
      <c r="X131" s="40"/>
      <c r="Y131" s="40"/>
      <c r="Z131" s="40"/>
    </row>
    <row r="132" spans="1:26" ht="14.25" customHeight="1">
      <c r="A132" s="40"/>
      <c r="B132" s="40"/>
      <c r="C132" s="40"/>
      <c r="D132" s="162"/>
      <c r="E132" s="163"/>
      <c r="F132" s="164"/>
      <c r="G132" s="164"/>
      <c r="H132" s="40"/>
      <c r="I132" s="23"/>
      <c r="J132" s="165"/>
      <c r="K132" s="165"/>
      <c r="L132" s="166"/>
      <c r="M132" s="166"/>
      <c r="N132" s="166"/>
      <c r="O132" s="166"/>
      <c r="P132" s="158">
        <f t="shared" si="5"/>
        <v>1</v>
      </c>
      <c r="Q132" s="159">
        <f t="shared" si="6"/>
        <v>1900</v>
      </c>
      <c r="R132" s="159" t="str">
        <f t="shared" si="7"/>
        <v>Jan</v>
      </c>
      <c r="S132" s="160"/>
      <c r="T132" s="40"/>
      <c r="U132" s="40"/>
      <c r="V132" s="40"/>
      <c r="W132" s="40"/>
      <c r="X132" s="40"/>
      <c r="Y132" s="40"/>
      <c r="Z132" s="40"/>
    </row>
    <row r="133" spans="1:26" ht="14.25" customHeight="1">
      <c r="A133" s="40"/>
      <c r="B133" s="40"/>
      <c r="C133" s="40"/>
      <c r="D133" s="162"/>
      <c r="E133" s="163"/>
      <c r="F133" s="164"/>
      <c r="G133" s="164"/>
      <c r="H133" s="40"/>
      <c r="I133" s="23"/>
      <c r="J133" s="165"/>
      <c r="K133" s="165"/>
      <c r="L133" s="166"/>
      <c r="M133" s="166"/>
      <c r="N133" s="166"/>
      <c r="O133" s="166"/>
      <c r="P133" s="158">
        <f t="shared" si="5"/>
        <v>1</v>
      </c>
      <c r="Q133" s="159">
        <f t="shared" si="6"/>
        <v>1900</v>
      </c>
      <c r="R133" s="159" t="str">
        <f t="shared" si="7"/>
        <v>Jan</v>
      </c>
      <c r="S133" s="160"/>
      <c r="T133" s="40"/>
      <c r="U133" s="40"/>
      <c r="V133" s="40"/>
      <c r="W133" s="40"/>
      <c r="X133" s="40"/>
      <c r="Y133" s="40"/>
      <c r="Z133" s="40"/>
    </row>
    <row r="134" spans="1:26" ht="14.25" customHeight="1">
      <c r="A134" s="40"/>
      <c r="B134" s="40"/>
      <c r="C134" s="40"/>
      <c r="D134" s="162"/>
      <c r="E134" s="163"/>
      <c r="F134" s="164"/>
      <c r="G134" s="164"/>
      <c r="H134" s="40"/>
      <c r="I134" s="23"/>
      <c r="J134" s="165"/>
      <c r="K134" s="165"/>
      <c r="L134" s="166"/>
      <c r="M134" s="166"/>
      <c r="N134" s="166"/>
      <c r="O134" s="166"/>
      <c r="P134" s="158">
        <f t="shared" si="5"/>
        <v>1</v>
      </c>
      <c r="Q134" s="159">
        <f t="shared" si="6"/>
        <v>1900</v>
      </c>
      <c r="R134" s="159" t="str">
        <f t="shared" si="7"/>
        <v>Jan</v>
      </c>
      <c r="S134" s="160"/>
      <c r="T134" s="40"/>
      <c r="U134" s="40"/>
      <c r="V134" s="40"/>
      <c r="W134" s="40"/>
      <c r="X134" s="40"/>
      <c r="Y134" s="40"/>
      <c r="Z134" s="40"/>
    </row>
    <row r="135" spans="1:26" ht="14.25" customHeight="1">
      <c r="A135" s="40"/>
      <c r="B135" s="40"/>
      <c r="C135" s="40"/>
      <c r="D135" s="162"/>
      <c r="E135" s="163"/>
      <c r="F135" s="164"/>
      <c r="G135" s="164"/>
      <c r="H135" s="40"/>
      <c r="I135" s="23"/>
      <c r="J135" s="165"/>
      <c r="K135" s="165"/>
      <c r="L135" s="166"/>
      <c r="M135" s="166"/>
      <c r="N135" s="166"/>
      <c r="O135" s="166"/>
      <c r="P135" s="158">
        <f t="shared" si="5"/>
        <v>1</v>
      </c>
      <c r="Q135" s="159">
        <f t="shared" si="6"/>
        <v>1900</v>
      </c>
      <c r="R135" s="159" t="str">
        <f t="shared" si="7"/>
        <v>Jan</v>
      </c>
      <c r="S135" s="160"/>
      <c r="T135" s="40"/>
      <c r="U135" s="40"/>
      <c r="V135" s="40"/>
      <c r="W135" s="40"/>
      <c r="X135" s="40"/>
      <c r="Y135" s="40"/>
      <c r="Z135" s="40"/>
    </row>
    <row r="136" spans="1:26" ht="14.25" customHeight="1">
      <c r="A136" s="40"/>
      <c r="B136" s="40"/>
      <c r="C136" s="40"/>
      <c r="D136" s="162"/>
      <c r="E136" s="163"/>
      <c r="F136" s="164"/>
      <c r="G136" s="164"/>
      <c r="H136" s="40"/>
      <c r="I136" s="23"/>
      <c r="J136" s="165"/>
      <c r="K136" s="165"/>
      <c r="L136" s="166"/>
      <c r="M136" s="166"/>
      <c r="N136" s="166"/>
      <c r="O136" s="166"/>
      <c r="P136" s="158">
        <f t="shared" si="5"/>
        <v>1</v>
      </c>
      <c r="Q136" s="159">
        <f t="shared" si="6"/>
        <v>1900</v>
      </c>
      <c r="R136" s="159" t="str">
        <f t="shared" si="7"/>
        <v>Jan</v>
      </c>
      <c r="S136" s="160"/>
      <c r="T136" s="40"/>
      <c r="U136" s="40"/>
      <c r="V136" s="40"/>
      <c r="W136" s="40"/>
      <c r="X136" s="40"/>
      <c r="Y136" s="40"/>
      <c r="Z136" s="40"/>
    </row>
    <row r="137" spans="1:26" ht="14.25" customHeight="1">
      <c r="A137" s="40"/>
      <c r="B137" s="40"/>
      <c r="C137" s="40"/>
      <c r="D137" s="162"/>
      <c r="E137" s="163"/>
      <c r="F137" s="164"/>
      <c r="G137" s="164"/>
      <c r="H137" s="40"/>
      <c r="I137" s="23"/>
      <c r="J137" s="165"/>
      <c r="K137" s="165"/>
      <c r="L137" s="166"/>
      <c r="M137" s="166"/>
      <c r="N137" s="166"/>
      <c r="O137" s="166"/>
      <c r="P137" s="158">
        <f t="shared" si="5"/>
        <v>1</v>
      </c>
      <c r="Q137" s="159">
        <f t="shared" si="6"/>
        <v>1900</v>
      </c>
      <c r="R137" s="159" t="str">
        <f t="shared" si="7"/>
        <v>Jan</v>
      </c>
      <c r="S137" s="160"/>
      <c r="T137" s="40"/>
      <c r="U137" s="40"/>
      <c r="V137" s="40"/>
      <c r="W137" s="40"/>
      <c r="X137" s="40"/>
      <c r="Y137" s="40"/>
      <c r="Z137" s="40"/>
    </row>
    <row r="138" spans="1:26" ht="14.25" customHeight="1">
      <c r="A138" s="40"/>
      <c r="B138" s="40"/>
      <c r="C138" s="40"/>
      <c r="D138" s="162"/>
      <c r="E138" s="163"/>
      <c r="F138" s="164"/>
      <c r="G138" s="164"/>
      <c r="H138" s="40"/>
      <c r="I138" s="23"/>
      <c r="J138" s="165"/>
      <c r="K138" s="165"/>
      <c r="L138" s="166"/>
      <c r="M138" s="166"/>
      <c r="N138" s="166"/>
      <c r="O138" s="166"/>
      <c r="P138" s="158">
        <f t="shared" si="5"/>
        <v>1</v>
      </c>
      <c r="Q138" s="159">
        <f t="shared" si="6"/>
        <v>1900</v>
      </c>
      <c r="R138" s="159" t="str">
        <f t="shared" si="7"/>
        <v>Jan</v>
      </c>
      <c r="S138" s="160"/>
      <c r="T138" s="40"/>
      <c r="U138" s="40"/>
      <c r="V138" s="40"/>
      <c r="W138" s="40"/>
      <c r="X138" s="40"/>
      <c r="Y138" s="40"/>
      <c r="Z138" s="40"/>
    </row>
    <row r="139" spans="1:26" ht="14.25" customHeight="1">
      <c r="A139" s="40"/>
      <c r="B139" s="40"/>
      <c r="C139" s="40"/>
      <c r="D139" s="162"/>
      <c r="E139" s="163"/>
      <c r="F139" s="164"/>
      <c r="G139" s="164"/>
      <c r="H139" s="40"/>
      <c r="I139" s="23"/>
      <c r="J139" s="165"/>
      <c r="K139" s="165"/>
      <c r="L139" s="166"/>
      <c r="M139" s="166"/>
      <c r="N139" s="166"/>
      <c r="O139" s="166"/>
      <c r="P139" s="158">
        <f t="shared" si="5"/>
        <v>1</v>
      </c>
      <c r="Q139" s="159">
        <f t="shared" si="6"/>
        <v>1900</v>
      </c>
      <c r="R139" s="159" t="str">
        <f t="shared" si="7"/>
        <v>Jan</v>
      </c>
      <c r="S139" s="160"/>
      <c r="T139" s="40"/>
      <c r="U139" s="40"/>
      <c r="V139" s="40"/>
      <c r="W139" s="40"/>
      <c r="X139" s="40"/>
      <c r="Y139" s="40"/>
      <c r="Z139" s="40"/>
    </row>
    <row r="140" spans="1:26" ht="14.25" customHeight="1">
      <c r="A140" s="40"/>
      <c r="B140" s="40"/>
      <c r="C140" s="40"/>
      <c r="D140" s="162"/>
      <c r="E140" s="163"/>
      <c r="F140" s="164"/>
      <c r="G140" s="164"/>
      <c r="H140" s="40"/>
      <c r="I140" s="23"/>
      <c r="J140" s="165"/>
      <c r="K140" s="165"/>
      <c r="L140" s="166"/>
      <c r="M140" s="166"/>
      <c r="N140" s="166"/>
      <c r="O140" s="166"/>
      <c r="P140" s="158">
        <f t="shared" si="5"/>
        <v>1</v>
      </c>
      <c r="Q140" s="159">
        <f t="shared" si="6"/>
        <v>1900</v>
      </c>
      <c r="R140" s="159" t="str">
        <f t="shared" si="7"/>
        <v>Jan</v>
      </c>
      <c r="S140" s="160"/>
      <c r="T140" s="40"/>
      <c r="U140" s="40"/>
      <c r="V140" s="40"/>
      <c r="W140" s="40"/>
      <c r="X140" s="40"/>
      <c r="Y140" s="40"/>
      <c r="Z140" s="40"/>
    </row>
    <row r="141" spans="1:26" ht="14.25" customHeight="1">
      <c r="A141" s="40"/>
      <c r="B141" s="40"/>
      <c r="C141" s="40"/>
      <c r="D141" s="162"/>
      <c r="E141" s="163"/>
      <c r="F141" s="164"/>
      <c r="G141" s="164"/>
      <c r="H141" s="40"/>
      <c r="I141" s="23"/>
      <c r="J141" s="165"/>
      <c r="K141" s="165"/>
      <c r="L141" s="166"/>
      <c r="M141" s="166"/>
      <c r="N141" s="166"/>
      <c r="O141" s="166"/>
      <c r="P141" s="158">
        <f t="shared" si="5"/>
        <v>1</v>
      </c>
      <c r="Q141" s="159">
        <f t="shared" si="6"/>
        <v>1900</v>
      </c>
      <c r="R141" s="159" t="str">
        <f t="shared" si="7"/>
        <v>Jan</v>
      </c>
      <c r="S141" s="160"/>
      <c r="T141" s="40"/>
      <c r="U141" s="40"/>
      <c r="V141" s="40"/>
      <c r="W141" s="40"/>
      <c r="X141" s="40"/>
      <c r="Y141" s="40"/>
      <c r="Z141" s="40"/>
    </row>
    <row r="142" spans="1:26" ht="14.25" customHeight="1">
      <c r="A142" s="40"/>
      <c r="B142" s="40"/>
      <c r="C142" s="40"/>
      <c r="D142" s="162"/>
      <c r="E142" s="163"/>
      <c r="F142" s="164"/>
      <c r="G142" s="164"/>
      <c r="H142" s="40"/>
      <c r="I142" s="23"/>
      <c r="J142" s="165"/>
      <c r="K142" s="165"/>
      <c r="L142" s="166"/>
      <c r="M142" s="166"/>
      <c r="N142" s="166"/>
      <c r="O142" s="166"/>
      <c r="P142" s="158">
        <f t="shared" si="5"/>
        <v>1</v>
      </c>
      <c r="Q142" s="159">
        <f t="shared" si="6"/>
        <v>1900</v>
      </c>
      <c r="R142" s="159" t="str">
        <f t="shared" si="7"/>
        <v>Jan</v>
      </c>
      <c r="S142" s="160"/>
      <c r="T142" s="40"/>
      <c r="U142" s="40"/>
      <c r="V142" s="40"/>
      <c r="W142" s="40"/>
      <c r="X142" s="40"/>
      <c r="Y142" s="40"/>
      <c r="Z142" s="40"/>
    </row>
    <row r="143" spans="1:26" ht="14.25" customHeight="1">
      <c r="A143" s="40"/>
      <c r="B143" s="40"/>
      <c r="C143" s="40"/>
      <c r="D143" s="162"/>
      <c r="E143" s="163"/>
      <c r="F143" s="164"/>
      <c r="G143" s="164"/>
      <c r="H143" s="40"/>
      <c r="I143" s="23"/>
      <c r="J143" s="165"/>
      <c r="K143" s="165"/>
      <c r="L143" s="166"/>
      <c r="M143" s="166"/>
      <c r="N143" s="166"/>
      <c r="O143" s="166"/>
      <c r="P143" s="158">
        <f t="shared" si="5"/>
        <v>1</v>
      </c>
      <c r="Q143" s="159">
        <f t="shared" si="6"/>
        <v>1900</v>
      </c>
      <c r="R143" s="159" t="str">
        <f t="shared" si="7"/>
        <v>Jan</v>
      </c>
      <c r="S143" s="160"/>
      <c r="T143" s="40"/>
      <c r="U143" s="40"/>
      <c r="V143" s="40"/>
      <c r="W143" s="40"/>
      <c r="X143" s="40"/>
      <c r="Y143" s="40"/>
      <c r="Z143" s="40"/>
    </row>
    <row r="144" spans="1:26" ht="14.25" customHeight="1">
      <c r="A144" s="40"/>
      <c r="B144" s="40"/>
      <c r="C144" s="40"/>
      <c r="D144" s="162"/>
      <c r="E144" s="163"/>
      <c r="F144" s="164"/>
      <c r="G144" s="164"/>
      <c r="H144" s="40"/>
      <c r="I144" s="23"/>
      <c r="J144" s="165"/>
      <c r="K144" s="165"/>
      <c r="L144" s="166"/>
      <c r="M144" s="166"/>
      <c r="N144" s="166"/>
      <c r="O144" s="166"/>
      <c r="P144" s="158">
        <f t="shared" si="5"/>
        <v>1</v>
      </c>
      <c r="Q144" s="159">
        <f t="shared" si="6"/>
        <v>1900</v>
      </c>
      <c r="R144" s="159" t="str">
        <f t="shared" si="7"/>
        <v>Jan</v>
      </c>
      <c r="S144" s="160"/>
      <c r="T144" s="40"/>
      <c r="U144" s="40"/>
      <c r="V144" s="40"/>
      <c r="W144" s="40"/>
      <c r="X144" s="40"/>
      <c r="Y144" s="40"/>
      <c r="Z144" s="40"/>
    </row>
    <row r="145" spans="1:26" ht="14.25" customHeight="1">
      <c r="A145" s="40"/>
      <c r="B145" s="40"/>
      <c r="C145" s="40"/>
      <c r="D145" s="162"/>
      <c r="E145" s="163"/>
      <c r="F145" s="164"/>
      <c r="G145" s="164"/>
      <c r="H145" s="40"/>
      <c r="I145" s="23"/>
      <c r="J145" s="165"/>
      <c r="K145" s="165"/>
      <c r="L145" s="166"/>
      <c r="M145" s="166"/>
      <c r="N145" s="166"/>
      <c r="O145" s="166"/>
      <c r="P145" s="158">
        <f t="shared" si="5"/>
        <v>1</v>
      </c>
      <c r="Q145" s="159">
        <f t="shared" si="6"/>
        <v>1900</v>
      </c>
      <c r="R145" s="159" t="str">
        <f t="shared" si="7"/>
        <v>Jan</v>
      </c>
      <c r="S145" s="160"/>
      <c r="T145" s="40"/>
      <c r="U145" s="40"/>
      <c r="V145" s="40"/>
      <c r="W145" s="40"/>
      <c r="X145" s="40"/>
      <c r="Y145" s="40"/>
      <c r="Z145" s="40"/>
    </row>
    <row r="146" spans="1:26" ht="14.25" customHeight="1">
      <c r="A146" s="40"/>
      <c r="B146" s="40"/>
      <c r="C146" s="40"/>
      <c r="D146" s="162"/>
      <c r="E146" s="163"/>
      <c r="F146" s="164"/>
      <c r="G146" s="164"/>
      <c r="H146" s="40"/>
      <c r="I146" s="23"/>
      <c r="J146" s="165"/>
      <c r="K146" s="165"/>
      <c r="L146" s="166"/>
      <c r="M146" s="166"/>
      <c r="N146" s="166"/>
      <c r="O146" s="166"/>
      <c r="P146" s="158">
        <f t="shared" si="5"/>
        <v>1</v>
      </c>
      <c r="Q146" s="159">
        <f t="shared" si="6"/>
        <v>1900</v>
      </c>
      <c r="R146" s="159" t="str">
        <f t="shared" si="7"/>
        <v>Jan</v>
      </c>
      <c r="S146" s="160"/>
      <c r="T146" s="40"/>
      <c r="U146" s="40"/>
      <c r="V146" s="40"/>
      <c r="W146" s="40"/>
      <c r="X146" s="40"/>
      <c r="Y146" s="40"/>
      <c r="Z146" s="40"/>
    </row>
    <row r="147" spans="1:26" ht="14.25" customHeight="1">
      <c r="A147" s="40"/>
      <c r="B147" s="40"/>
      <c r="C147" s="40"/>
      <c r="D147" s="162"/>
      <c r="E147" s="163"/>
      <c r="F147" s="164"/>
      <c r="G147" s="164"/>
      <c r="H147" s="40"/>
      <c r="I147" s="23"/>
      <c r="J147" s="165"/>
      <c r="K147" s="165"/>
      <c r="L147" s="166"/>
      <c r="M147" s="166"/>
      <c r="N147" s="166"/>
      <c r="O147" s="166"/>
      <c r="P147" s="158">
        <f t="shared" si="5"/>
        <v>1</v>
      </c>
      <c r="Q147" s="159">
        <f t="shared" si="6"/>
        <v>1900</v>
      </c>
      <c r="R147" s="159" t="str">
        <f t="shared" si="7"/>
        <v>Jan</v>
      </c>
      <c r="S147" s="160"/>
      <c r="T147" s="40"/>
      <c r="U147" s="40"/>
      <c r="V147" s="40"/>
      <c r="W147" s="40"/>
      <c r="X147" s="40"/>
      <c r="Y147" s="40"/>
      <c r="Z147" s="40"/>
    </row>
    <row r="148" spans="1:26" ht="14.25" customHeight="1">
      <c r="A148" s="40"/>
      <c r="B148" s="40"/>
      <c r="C148" s="40"/>
      <c r="D148" s="162"/>
      <c r="E148" s="163"/>
      <c r="F148" s="164"/>
      <c r="G148" s="164"/>
      <c r="H148" s="40"/>
      <c r="I148" s="23"/>
      <c r="J148" s="165"/>
      <c r="K148" s="165"/>
      <c r="L148" s="166"/>
      <c r="M148" s="166"/>
      <c r="N148" s="166"/>
      <c r="O148" s="166"/>
      <c r="P148" s="158">
        <f t="shared" si="5"/>
        <v>1</v>
      </c>
      <c r="Q148" s="159">
        <f t="shared" si="6"/>
        <v>1900</v>
      </c>
      <c r="R148" s="159" t="str">
        <f t="shared" si="7"/>
        <v>Jan</v>
      </c>
      <c r="S148" s="160"/>
      <c r="T148" s="40"/>
      <c r="U148" s="40"/>
      <c r="V148" s="40"/>
      <c r="W148" s="40"/>
      <c r="X148" s="40"/>
      <c r="Y148" s="40"/>
      <c r="Z148" s="40"/>
    </row>
    <row r="149" spans="1:26" ht="14.25" customHeight="1">
      <c r="A149" s="40"/>
      <c r="B149" s="40"/>
      <c r="C149" s="40"/>
      <c r="D149" s="162"/>
      <c r="E149" s="163"/>
      <c r="F149" s="164"/>
      <c r="G149" s="164"/>
      <c r="H149" s="40"/>
      <c r="I149" s="23"/>
      <c r="J149" s="165"/>
      <c r="K149" s="165"/>
      <c r="L149" s="166"/>
      <c r="M149" s="166"/>
      <c r="N149" s="166"/>
      <c r="O149" s="166"/>
      <c r="P149" s="158">
        <f t="shared" si="5"/>
        <v>1</v>
      </c>
      <c r="Q149" s="159">
        <f t="shared" si="6"/>
        <v>1900</v>
      </c>
      <c r="R149" s="159" t="str">
        <f t="shared" si="7"/>
        <v>Jan</v>
      </c>
      <c r="S149" s="160"/>
      <c r="T149" s="40"/>
      <c r="U149" s="40"/>
      <c r="V149" s="40"/>
      <c r="W149" s="40"/>
      <c r="X149" s="40"/>
      <c r="Y149" s="40"/>
      <c r="Z149" s="40"/>
    </row>
    <row r="150" spans="1:26" ht="14.25" customHeight="1">
      <c r="A150" s="40"/>
      <c r="B150" s="40"/>
      <c r="C150" s="40"/>
      <c r="D150" s="162"/>
      <c r="E150" s="163"/>
      <c r="F150" s="164"/>
      <c r="G150" s="164"/>
      <c r="H150" s="40"/>
      <c r="I150" s="23"/>
      <c r="J150" s="165"/>
      <c r="K150" s="165"/>
      <c r="L150" s="166"/>
      <c r="M150" s="166"/>
      <c r="N150" s="166"/>
      <c r="O150" s="166"/>
      <c r="P150" s="158">
        <f t="shared" si="5"/>
        <v>1</v>
      </c>
      <c r="Q150" s="159">
        <f t="shared" si="6"/>
        <v>1900</v>
      </c>
      <c r="R150" s="159" t="str">
        <f t="shared" si="7"/>
        <v>Jan</v>
      </c>
      <c r="S150" s="160"/>
      <c r="T150" s="40"/>
      <c r="U150" s="40"/>
      <c r="V150" s="40"/>
      <c r="W150" s="40"/>
      <c r="X150" s="40"/>
      <c r="Y150" s="40"/>
      <c r="Z150" s="40"/>
    </row>
    <row r="151" spans="1:26" ht="14.25" customHeight="1">
      <c r="A151" s="40"/>
      <c r="B151" s="40"/>
      <c r="C151" s="40"/>
      <c r="D151" s="162"/>
      <c r="E151" s="163"/>
      <c r="F151" s="164"/>
      <c r="G151" s="164"/>
      <c r="H151" s="40"/>
      <c r="I151" s="23"/>
      <c r="J151" s="165"/>
      <c r="K151" s="165"/>
      <c r="L151" s="166"/>
      <c r="M151" s="166"/>
      <c r="N151" s="166"/>
      <c r="O151" s="166"/>
      <c r="P151" s="158">
        <f t="shared" si="5"/>
        <v>1</v>
      </c>
      <c r="Q151" s="159">
        <f t="shared" si="6"/>
        <v>1900</v>
      </c>
      <c r="R151" s="159" t="str">
        <f t="shared" si="7"/>
        <v>Jan</v>
      </c>
      <c r="S151" s="160"/>
      <c r="T151" s="40"/>
      <c r="U151" s="40"/>
      <c r="V151" s="40"/>
      <c r="W151" s="40"/>
      <c r="X151" s="40"/>
      <c r="Y151" s="40"/>
      <c r="Z151" s="40"/>
    </row>
    <row r="152" spans="1:26" ht="14.25" customHeight="1">
      <c r="A152" s="40"/>
      <c r="B152" s="40"/>
      <c r="C152" s="40"/>
      <c r="D152" s="162"/>
      <c r="E152" s="163"/>
      <c r="F152" s="164"/>
      <c r="G152" s="164"/>
      <c r="H152" s="40"/>
      <c r="I152" s="23"/>
      <c r="J152" s="165"/>
      <c r="K152" s="165"/>
      <c r="L152" s="166"/>
      <c r="M152" s="166"/>
      <c r="N152" s="166"/>
      <c r="O152" s="166"/>
      <c r="P152" s="158">
        <f t="shared" si="5"/>
        <v>1</v>
      </c>
      <c r="Q152" s="159">
        <f t="shared" si="6"/>
        <v>1900</v>
      </c>
      <c r="R152" s="159" t="str">
        <f t="shared" si="7"/>
        <v>Jan</v>
      </c>
      <c r="S152" s="160"/>
      <c r="T152" s="40"/>
      <c r="U152" s="40"/>
      <c r="V152" s="40"/>
      <c r="W152" s="40"/>
      <c r="X152" s="40"/>
      <c r="Y152" s="40"/>
      <c r="Z152" s="40"/>
    </row>
    <row r="153" spans="1:26" ht="14.25" customHeight="1">
      <c r="A153" s="40"/>
      <c r="B153" s="40"/>
      <c r="C153" s="40"/>
      <c r="D153" s="162"/>
      <c r="E153" s="163"/>
      <c r="F153" s="164"/>
      <c r="G153" s="164"/>
      <c r="H153" s="40"/>
      <c r="I153" s="23"/>
      <c r="J153" s="165"/>
      <c r="K153" s="165"/>
      <c r="L153" s="166"/>
      <c r="M153" s="166"/>
      <c r="N153" s="166"/>
      <c r="O153" s="166"/>
      <c r="P153" s="158">
        <f t="shared" si="5"/>
        <v>1</v>
      </c>
      <c r="Q153" s="159">
        <f t="shared" si="6"/>
        <v>1900</v>
      </c>
      <c r="R153" s="159" t="str">
        <f t="shared" si="7"/>
        <v>Jan</v>
      </c>
      <c r="S153" s="160"/>
      <c r="T153" s="40"/>
      <c r="U153" s="40"/>
      <c r="V153" s="40"/>
      <c r="W153" s="40"/>
      <c r="X153" s="40"/>
      <c r="Y153" s="40"/>
      <c r="Z153" s="40"/>
    </row>
    <row r="154" spans="1:26" ht="14.25" customHeight="1">
      <c r="A154" s="40"/>
      <c r="B154" s="40"/>
      <c r="C154" s="40"/>
      <c r="D154" s="162"/>
      <c r="E154" s="163"/>
      <c r="F154" s="164"/>
      <c r="G154" s="164"/>
      <c r="H154" s="40"/>
      <c r="I154" s="23"/>
      <c r="J154" s="165"/>
      <c r="K154" s="165"/>
      <c r="L154" s="166"/>
      <c r="M154" s="166"/>
      <c r="N154" s="166"/>
      <c r="O154" s="166"/>
      <c r="P154" s="158">
        <f t="shared" si="5"/>
        <v>1</v>
      </c>
      <c r="Q154" s="159">
        <f t="shared" si="6"/>
        <v>1900</v>
      </c>
      <c r="R154" s="159" t="str">
        <f t="shared" si="7"/>
        <v>Jan</v>
      </c>
      <c r="S154" s="160"/>
      <c r="T154" s="40"/>
      <c r="U154" s="40"/>
      <c r="V154" s="40"/>
      <c r="W154" s="40"/>
      <c r="X154" s="40"/>
      <c r="Y154" s="40"/>
      <c r="Z154" s="40"/>
    </row>
    <row r="155" spans="1:26" ht="14.25" customHeight="1">
      <c r="A155" s="40"/>
      <c r="B155" s="40"/>
      <c r="C155" s="40"/>
      <c r="D155" s="162"/>
      <c r="E155" s="163"/>
      <c r="F155" s="164"/>
      <c r="G155" s="164"/>
      <c r="H155" s="40"/>
      <c r="I155" s="23"/>
      <c r="J155" s="165"/>
      <c r="K155" s="165"/>
      <c r="L155" s="166"/>
      <c r="M155" s="166"/>
      <c r="N155" s="166"/>
      <c r="O155" s="166"/>
      <c r="P155" s="158">
        <f t="shared" si="5"/>
        <v>1</v>
      </c>
      <c r="Q155" s="159">
        <f t="shared" si="6"/>
        <v>1900</v>
      </c>
      <c r="R155" s="159" t="str">
        <f t="shared" si="7"/>
        <v>Jan</v>
      </c>
      <c r="S155" s="160"/>
      <c r="T155" s="40"/>
      <c r="U155" s="40"/>
      <c r="V155" s="40"/>
      <c r="W155" s="40"/>
      <c r="X155" s="40"/>
      <c r="Y155" s="40"/>
      <c r="Z155" s="40"/>
    </row>
    <row r="156" spans="1:26" ht="14.25" customHeight="1">
      <c r="A156" s="40"/>
      <c r="B156" s="40"/>
      <c r="C156" s="40"/>
      <c r="D156" s="162"/>
      <c r="E156" s="163"/>
      <c r="F156" s="164"/>
      <c r="G156" s="164"/>
      <c r="H156" s="40"/>
      <c r="I156" s="23"/>
      <c r="J156" s="165"/>
      <c r="K156" s="165"/>
      <c r="L156" s="166"/>
      <c r="M156" s="166"/>
      <c r="N156" s="166"/>
      <c r="O156" s="166"/>
      <c r="P156" s="158">
        <f t="shared" si="5"/>
        <v>1</v>
      </c>
      <c r="Q156" s="159">
        <f t="shared" si="6"/>
        <v>1900</v>
      </c>
      <c r="R156" s="159" t="str">
        <f t="shared" si="7"/>
        <v>Jan</v>
      </c>
      <c r="S156" s="160"/>
      <c r="T156" s="40"/>
      <c r="U156" s="40"/>
      <c r="V156" s="40"/>
      <c r="W156" s="40"/>
      <c r="X156" s="40"/>
      <c r="Y156" s="40"/>
      <c r="Z156" s="40"/>
    </row>
    <row r="157" spans="1:26" ht="14.25" customHeight="1">
      <c r="A157" s="40"/>
      <c r="B157" s="40"/>
      <c r="C157" s="40"/>
      <c r="D157" s="162"/>
      <c r="E157" s="163"/>
      <c r="F157" s="164"/>
      <c r="G157" s="164"/>
      <c r="H157" s="40"/>
      <c r="I157" s="23"/>
      <c r="J157" s="165"/>
      <c r="K157" s="165"/>
      <c r="L157" s="166"/>
      <c r="M157" s="166"/>
      <c r="N157" s="166"/>
      <c r="O157" s="166"/>
      <c r="P157" s="158">
        <f t="shared" si="5"/>
        <v>1</v>
      </c>
      <c r="Q157" s="159">
        <f t="shared" si="6"/>
        <v>1900</v>
      </c>
      <c r="R157" s="159" t="str">
        <f t="shared" si="7"/>
        <v>Jan</v>
      </c>
      <c r="S157" s="160"/>
      <c r="T157" s="40"/>
      <c r="U157" s="40"/>
      <c r="V157" s="40"/>
      <c r="W157" s="40"/>
      <c r="X157" s="40"/>
      <c r="Y157" s="40"/>
      <c r="Z157" s="40"/>
    </row>
    <row r="158" spans="1:26" ht="14.25" customHeight="1">
      <c r="A158" s="40"/>
      <c r="B158" s="40"/>
      <c r="C158" s="40"/>
      <c r="D158" s="162"/>
      <c r="E158" s="163"/>
      <c r="F158" s="164"/>
      <c r="G158" s="164"/>
      <c r="H158" s="40"/>
      <c r="I158" s="23"/>
      <c r="J158" s="165"/>
      <c r="K158" s="165"/>
      <c r="L158" s="166"/>
      <c r="M158" s="166"/>
      <c r="N158" s="166"/>
      <c r="O158" s="166"/>
      <c r="P158" s="158">
        <f t="shared" si="5"/>
        <v>1</v>
      </c>
      <c r="Q158" s="159">
        <f t="shared" si="6"/>
        <v>1900</v>
      </c>
      <c r="R158" s="159" t="str">
        <f t="shared" si="7"/>
        <v>Jan</v>
      </c>
      <c r="S158" s="160"/>
      <c r="T158" s="40"/>
      <c r="U158" s="40"/>
      <c r="V158" s="40"/>
      <c r="W158" s="40"/>
      <c r="X158" s="40"/>
      <c r="Y158" s="40"/>
      <c r="Z158" s="40"/>
    </row>
    <row r="159" spans="1:26" ht="14.25" customHeight="1">
      <c r="A159" s="40"/>
      <c r="B159" s="40"/>
      <c r="C159" s="40"/>
      <c r="D159" s="162"/>
      <c r="E159" s="163"/>
      <c r="F159" s="164"/>
      <c r="G159" s="164"/>
      <c r="H159" s="40"/>
      <c r="I159" s="23"/>
      <c r="J159" s="165"/>
      <c r="K159" s="165"/>
      <c r="L159" s="166"/>
      <c r="M159" s="166"/>
      <c r="N159" s="166"/>
      <c r="O159" s="166"/>
      <c r="P159" s="158">
        <f t="shared" si="5"/>
        <v>1</v>
      </c>
      <c r="Q159" s="159">
        <f t="shared" si="6"/>
        <v>1900</v>
      </c>
      <c r="R159" s="159" t="str">
        <f t="shared" si="7"/>
        <v>Jan</v>
      </c>
      <c r="S159" s="160"/>
      <c r="T159" s="40"/>
      <c r="U159" s="40"/>
      <c r="V159" s="40"/>
      <c r="W159" s="40"/>
      <c r="X159" s="40"/>
      <c r="Y159" s="40"/>
      <c r="Z159" s="40"/>
    </row>
    <row r="160" spans="1:26" ht="14.25" customHeight="1">
      <c r="A160" s="40"/>
      <c r="B160" s="40"/>
      <c r="C160" s="40"/>
      <c r="D160" s="162"/>
      <c r="E160" s="163"/>
      <c r="F160" s="164"/>
      <c r="G160" s="164"/>
      <c r="H160" s="40"/>
      <c r="I160" s="23"/>
      <c r="J160" s="165"/>
      <c r="K160" s="165"/>
      <c r="L160" s="166"/>
      <c r="M160" s="166"/>
      <c r="N160" s="166"/>
      <c r="O160" s="166"/>
      <c r="P160" s="158">
        <f t="shared" si="5"/>
        <v>1</v>
      </c>
      <c r="Q160" s="159">
        <f t="shared" si="6"/>
        <v>1900</v>
      </c>
      <c r="R160" s="159" t="str">
        <f t="shared" si="7"/>
        <v>Jan</v>
      </c>
      <c r="S160" s="160"/>
      <c r="T160" s="40"/>
      <c r="U160" s="40"/>
      <c r="V160" s="40"/>
      <c r="W160" s="40"/>
      <c r="X160" s="40"/>
      <c r="Y160" s="40"/>
      <c r="Z160" s="40"/>
    </row>
    <row r="161" spans="1:26" ht="14.25" customHeight="1">
      <c r="A161" s="40"/>
      <c r="B161" s="40"/>
      <c r="C161" s="40"/>
      <c r="D161" s="162"/>
      <c r="E161" s="163"/>
      <c r="F161" s="164"/>
      <c r="G161" s="164"/>
      <c r="H161" s="40"/>
      <c r="I161" s="23"/>
      <c r="J161" s="165"/>
      <c r="K161" s="165"/>
      <c r="L161" s="166"/>
      <c r="M161" s="166"/>
      <c r="N161" s="166"/>
      <c r="O161" s="166"/>
      <c r="P161" s="158">
        <f t="shared" si="5"/>
        <v>1</v>
      </c>
      <c r="Q161" s="159">
        <f t="shared" si="6"/>
        <v>1900</v>
      </c>
      <c r="R161" s="159" t="str">
        <f t="shared" si="7"/>
        <v>Jan</v>
      </c>
      <c r="S161" s="160"/>
      <c r="T161" s="40"/>
      <c r="U161" s="40"/>
      <c r="V161" s="40"/>
      <c r="W161" s="40"/>
      <c r="X161" s="40"/>
      <c r="Y161" s="40"/>
      <c r="Z161" s="40"/>
    </row>
    <row r="162" spans="1:26" ht="14.25" customHeight="1">
      <c r="A162" s="40"/>
      <c r="B162" s="40"/>
      <c r="C162" s="40"/>
      <c r="D162" s="162"/>
      <c r="E162" s="163"/>
      <c r="F162" s="164"/>
      <c r="G162" s="164"/>
      <c r="H162" s="40"/>
      <c r="I162" s="23"/>
      <c r="J162" s="165"/>
      <c r="K162" s="165"/>
      <c r="L162" s="166"/>
      <c r="M162" s="166"/>
      <c r="N162" s="166"/>
      <c r="O162" s="166"/>
      <c r="P162" s="158">
        <f t="shared" si="5"/>
        <v>1</v>
      </c>
      <c r="Q162" s="159">
        <f t="shared" si="6"/>
        <v>1900</v>
      </c>
      <c r="R162" s="159" t="str">
        <f t="shared" si="7"/>
        <v>Jan</v>
      </c>
      <c r="S162" s="160"/>
      <c r="T162" s="40"/>
      <c r="U162" s="40"/>
      <c r="V162" s="40"/>
      <c r="W162" s="40"/>
      <c r="X162" s="40"/>
      <c r="Y162" s="40"/>
      <c r="Z162" s="40"/>
    </row>
    <row r="163" spans="1:26" ht="14.25" customHeight="1">
      <c r="A163" s="40"/>
      <c r="B163" s="40"/>
      <c r="C163" s="40"/>
      <c r="D163" s="162"/>
      <c r="E163" s="163"/>
      <c r="F163" s="164"/>
      <c r="G163" s="164"/>
      <c r="H163" s="40"/>
      <c r="I163" s="23"/>
      <c r="J163" s="165"/>
      <c r="K163" s="165"/>
      <c r="L163" s="166"/>
      <c r="M163" s="166"/>
      <c r="N163" s="166"/>
      <c r="O163" s="166"/>
      <c r="P163" s="158">
        <f t="shared" si="5"/>
        <v>1</v>
      </c>
      <c r="Q163" s="159">
        <f t="shared" si="6"/>
        <v>1900</v>
      </c>
      <c r="R163" s="159" t="str">
        <f t="shared" si="7"/>
        <v>Jan</v>
      </c>
      <c r="S163" s="160"/>
      <c r="T163" s="40"/>
      <c r="U163" s="40"/>
      <c r="V163" s="40"/>
      <c r="W163" s="40"/>
      <c r="X163" s="40"/>
      <c r="Y163" s="40"/>
      <c r="Z163" s="40"/>
    </row>
    <row r="164" spans="1:26" ht="14.25" customHeight="1">
      <c r="A164" s="40"/>
      <c r="B164" s="40"/>
      <c r="C164" s="40"/>
      <c r="D164" s="162"/>
      <c r="E164" s="163"/>
      <c r="F164" s="164"/>
      <c r="G164" s="164"/>
      <c r="H164" s="40"/>
      <c r="I164" s="23"/>
      <c r="J164" s="165"/>
      <c r="K164" s="165"/>
      <c r="L164" s="166"/>
      <c r="M164" s="166"/>
      <c r="N164" s="166"/>
      <c r="O164" s="166"/>
      <c r="P164" s="158">
        <f t="shared" si="5"/>
        <v>1</v>
      </c>
      <c r="Q164" s="159">
        <f t="shared" si="6"/>
        <v>1900</v>
      </c>
      <c r="R164" s="159" t="str">
        <f t="shared" si="7"/>
        <v>Jan</v>
      </c>
      <c r="S164" s="160"/>
      <c r="T164" s="40"/>
      <c r="U164" s="40"/>
      <c r="V164" s="40"/>
      <c r="W164" s="40"/>
      <c r="X164" s="40"/>
      <c r="Y164" s="40"/>
      <c r="Z164" s="40"/>
    </row>
    <row r="165" spans="1:26" ht="14.25" customHeight="1">
      <c r="A165" s="40"/>
      <c r="B165" s="40"/>
      <c r="C165" s="40"/>
      <c r="D165" s="162"/>
      <c r="E165" s="163"/>
      <c r="F165" s="164"/>
      <c r="G165" s="164"/>
      <c r="H165" s="40"/>
      <c r="I165" s="23"/>
      <c r="J165" s="165"/>
      <c r="K165" s="165"/>
      <c r="L165" s="166"/>
      <c r="M165" s="166"/>
      <c r="N165" s="166"/>
      <c r="O165" s="166"/>
      <c r="P165" s="158">
        <f t="shared" si="5"/>
        <v>1</v>
      </c>
      <c r="Q165" s="159">
        <f t="shared" si="6"/>
        <v>1900</v>
      </c>
      <c r="R165" s="159" t="str">
        <f t="shared" si="7"/>
        <v>Jan</v>
      </c>
      <c r="S165" s="160"/>
      <c r="T165" s="40"/>
      <c r="U165" s="40"/>
      <c r="V165" s="40"/>
      <c r="W165" s="40"/>
      <c r="X165" s="40"/>
      <c r="Y165" s="40"/>
      <c r="Z165" s="40"/>
    </row>
    <row r="166" spans="1:26" ht="14.25" customHeight="1">
      <c r="A166" s="40"/>
      <c r="B166" s="40"/>
      <c r="C166" s="40"/>
      <c r="D166" s="162"/>
      <c r="E166" s="163"/>
      <c r="F166" s="164"/>
      <c r="G166" s="164"/>
      <c r="H166" s="40"/>
      <c r="I166" s="23"/>
      <c r="J166" s="165"/>
      <c r="K166" s="165"/>
      <c r="L166" s="166"/>
      <c r="M166" s="166"/>
      <c r="N166" s="166"/>
      <c r="O166" s="166"/>
      <c r="P166" s="158">
        <f t="shared" si="5"/>
        <v>1</v>
      </c>
      <c r="Q166" s="159">
        <f t="shared" si="6"/>
        <v>1900</v>
      </c>
      <c r="R166" s="159" t="str">
        <f t="shared" si="7"/>
        <v>Jan</v>
      </c>
      <c r="S166" s="160"/>
      <c r="T166" s="40"/>
      <c r="U166" s="40"/>
      <c r="V166" s="40"/>
      <c r="W166" s="40"/>
      <c r="X166" s="40"/>
      <c r="Y166" s="40"/>
      <c r="Z166" s="40"/>
    </row>
    <row r="167" spans="1:26" ht="14.25" customHeight="1">
      <c r="A167" s="40"/>
      <c r="B167" s="40"/>
      <c r="C167" s="40"/>
      <c r="D167" s="162"/>
      <c r="E167" s="163"/>
      <c r="F167" s="164"/>
      <c r="G167" s="164"/>
      <c r="H167" s="40"/>
      <c r="I167" s="23"/>
      <c r="J167" s="165"/>
      <c r="K167" s="165"/>
      <c r="L167" s="166"/>
      <c r="M167" s="166"/>
      <c r="N167" s="166"/>
      <c r="O167" s="166"/>
      <c r="P167" s="158">
        <f t="shared" si="5"/>
        <v>1</v>
      </c>
      <c r="Q167" s="159">
        <f t="shared" si="6"/>
        <v>1900</v>
      </c>
      <c r="R167" s="159" t="str">
        <f t="shared" si="7"/>
        <v>Jan</v>
      </c>
      <c r="S167" s="160"/>
      <c r="T167" s="40"/>
      <c r="U167" s="40"/>
      <c r="V167" s="40"/>
      <c r="W167" s="40"/>
      <c r="X167" s="40"/>
      <c r="Y167" s="40"/>
      <c r="Z167" s="40"/>
    </row>
    <row r="168" spans="1:26" ht="14.25" customHeight="1">
      <c r="A168" s="40"/>
      <c r="B168" s="40"/>
      <c r="C168" s="40"/>
      <c r="D168" s="162"/>
      <c r="E168" s="163"/>
      <c r="F168" s="164"/>
      <c r="G168" s="164"/>
      <c r="H168" s="40"/>
      <c r="I168" s="23"/>
      <c r="J168" s="165"/>
      <c r="K168" s="165"/>
      <c r="L168" s="166"/>
      <c r="M168" s="166"/>
      <c r="N168" s="166"/>
      <c r="O168" s="166"/>
      <c r="P168" s="158">
        <f t="shared" si="5"/>
        <v>1</v>
      </c>
      <c r="Q168" s="159">
        <f t="shared" si="6"/>
        <v>1900</v>
      </c>
      <c r="R168" s="159" t="str">
        <f t="shared" si="7"/>
        <v>Jan</v>
      </c>
      <c r="S168" s="160"/>
      <c r="T168" s="40"/>
      <c r="U168" s="40"/>
      <c r="V168" s="40"/>
      <c r="W168" s="40"/>
      <c r="X168" s="40"/>
      <c r="Y168" s="40"/>
      <c r="Z168" s="40"/>
    </row>
    <row r="169" spans="1:26" ht="14.25" customHeight="1">
      <c r="A169" s="40"/>
      <c r="B169" s="40"/>
      <c r="C169" s="40"/>
      <c r="D169" s="162"/>
      <c r="E169" s="163"/>
      <c r="F169" s="164"/>
      <c r="G169" s="164"/>
      <c r="H169" s="40"/>
      <c r="I169" s="23"/>
      <c r="J169" s="165"/>
      <c r="K169" s="165"/>
      <c r="L169" s="166"/>
      <c r="M169" s="166"/>
      <c r="N169" s="166"/>
      <c r="O169" s="166"/>
      <c r="P169" s="158">
        <f t="shared" si="5"/>
        <v>1</v>
      </c>
      <c r="Q169" s="159">
        <f t="shared" si="6"/>
        <v>1900</v>
      </c>
      <c r="R169" s="159" t="str">
        <f t="shared" si="7"/>
        <v>Jan</v>
      </c>
      <c r="S169" s="160"/>
      <c r="T169" s="40"/>
      <c r="U169" s="40"/>
      <c r="V169" s="40"/>
      <c r="W169" s="40"/>
      <c r="X169" s="40"/>
      <c r="Y169" s="40"/>
      <c r="Z169" s="40"/>
    </row>
    <row r="170" spans="1:26" ht="14.25" customHeight="1">
      <c r="A170" s="40"/>
      <c r="B170" s="40"/>
      <c r="C170" s="40"/>
      <c r="D170" s="162"/>
      <c r="E170" s="163"/>
      <c r="F170" s="164"/>
      <c r="G170" s="164"/>
      <c r="H170" s="40"/>
      <c r="I170" s="23"/>
      <c r="J170" s="165"/>
      <c r="K170" s="165"/>
      <c r="L170" s="166"/>
      <c r="M170" s="166"/>
      <c r="N170" s="166"/>
      <c r="O170" s="166"/>
      <c r="P170" s="158">
        <f t="shared" si="5"/>
        <v>1</v>
      </c>
      <c r="Q170" s="159">
        <f t="shared" si="6"/>
        <v>1900</v>
      </c>
      <c r="R170" s="159" t="str">
        <f t="shared" si="7"/>
        <v>Jan</v>
      </c>
      <c r="S170" s="160"/>
      <c r="T170" s="40"/>
      <c r="U170" s="40"/>
      <c r="V170" s="40"/>
      <c r="W170" s="40"/>
      <c r="X170" s="40"/>
      <c r="Y170" s="40"/>
      <c r="Z170" s="40"/>
    </row>
    <row r="171" spans="1:26" ht="14.25" customHeight="1">
      <c r="A171" s="40"/>
      <c r="B171" s="40"/>
      <c r="C171" s="40"/>
      <c r="D171" s="162"/>
      <c r="E171" s="163"/>
      <c r="F171" s="164"/>
      <c r="G171" s="164"/>
      <c r="H171" s="40"/>
      <c r="I171" s="23"/>
      <c r="J171" s="165"/>
      <c r="K171" s="165"/>
      <c r="L171" s="166"/>
      <c r="M171" s="166"/>
      <c r="N171" s="166"/>
      <c r="O171" s="166"/>
      <c r="P171" s="158">
        <f t="shared" si="5"/>
        <v>1</v>
      </c>
      <c r="Q171" s="159">
        <f t="shared" si="6"/>
        <v>1900</v>
      </c>
      <c r="R171" s="159" t="str">
        <f t="shared" si="7"/>
        <v>Jan</v>
      </c>
      <c r="S171" s="160"/>
      <c r="T171" s="40"/>
      <c r="U171" s="40"/>
      <c r="V171" s="40"/>
      <c r="W171" s="40"/>
      <c r="X171" s="40"/>
      <c r="Y171" s="40"/>
      <c r="Z171" s="40"/>
    </row>
    <row r="172" spans="1:26" ht="14.25" customHeight="1">
      <c r="A172" s="40"/>
      <c r="B172" s="40"/>
      <c r="C172" s="40"/>
      <c r="D172" s="162"/>
      <c r="E172" s="163"/>
      <c r="F172" s="164"/>
      <c r="G172" s="164"/>
      <c r="H172" s="40"/>
      <c r="I172" s="23"/>
      <c r="J172" s="165"/>
      <c r="K172" s="165"/>
      <c r="L172" s="166"/>
      <c r="M172" s="166"/>
      <c r="N172" s="166"/>
      <c r="O172" s="166"/>
      <c r="P172" s="158">
        <f t="shared" si="5"/>
        <v>1</v>
      </c>
      <c r="Q172" s="159">
        <f t="shared" si="6"/>
        <v>1900</v>
      </c>
      <c r="R172" s="159" t="str">
        <f t="shared" si="7"/>
        <v>Jan</v>
      </c>
      <c r="S172" s="160"/>
      <c r="T172" s="40"/>
      <c r="U172" s="40"/>
      <c r="V172" s="40"/>
      <c r="W172" s="40"/>
      <c r="X172" s="40"/>
      <c r="Y172" s="40"/>
      <c r="Z172" s="40"/>
    </row>
    <row r="173" spans="1:26" ht="14.25" customHeight="1">
      <c r="A173" s="40"/>
      <c r="B173" s="40"/>
      <c r="C173" s="40"/>
      <c r="D173" s="162"/>
      <c r="E173" s="163"/>
      <c r="F173" s="164"/>
      <c r="G173" s="164"/>
      <c r="H173" s="40"/>
      <c r="I173" s="23"/>
      <c r="J173" s="165"/>
      <c r="K173" s="165"/>
      <c r="L173" s="166"/>
      <c r="M173" s="166"/>
      <c r="N173" s="166"/>
      <c r="O173" s="166"/>
      <c r="P173" s="158">
        <f t="shared" si="5"/>
        <v>1</v>
      </c>
      <c r="Q173" s="159">
        <f t="shared" si="6"/>
        <v>1900</v>
      </c>
      <c r="R173" s="159" t="str">
        <f t="shared" si="7"/>
        <v>Jan</v>
      </c>
      <c r="S173" s="160"/>
      <c r="T173" s="40"/>
      <c r="U173" s="40"/>
      <c r="V173" s="40"/>
      <c r="W173" s="40"/>
      <c r="X173" s="40"/>
      <c r="Y173" s="40"/>
      <c r="Z173" s="40"/>
    </row>
    <row r="174" spans="1:26" ht="14.25" customHeight="1">
      <c r="A174" s="40"/>
      <c r="B174" s="40"/>
      <c r="C174" s="40"/>
      <c r="D174" s="168"/>
      <c r="E174" s="169"/>
      <c r="F174" s="40"/>
      <c r="G174" s="164"/>
      <c r="H174" s="40"/>
      <c r="I174" s="23"/>
      <c r="J174" s="23"/>
      <c r="K174" s="23"/>
      <c r="L174" s="170"/>
      <c r="M174" s="170"/>
      <c r="N174" s="170"/>
      <c r="O174" s="170"/>
      <c r="P174" s="158">
        <f t="shared" si="5"/>
        <v>1</v>
      </c>
      <c r="Q174" s="159">
        <f t="shared" si="6"/>
        <v>1900</v>
      </c>
      <c r="R174" s="159" t="str">
        <f t="shared" si="7"/>
        <v>Jan</v>
      </c>
      <c r="S174" s="160"/>
      <c r="T174" s="40"/>
      <c r="U174" s="40"/>
      <c r="V174" s="40"/>
      <c r="W174" s="40"/>
      <c r="X174" s="40"/>
      <c r="Y174" s="40"/>
      <c r="Z174" s="40"/>
    </row>
    <row r="175" spans="1:26" ht="14.25" customHeight="1">
      <c r="A175" s="40"/>
      <c r="B175" s="40"/>
      <c r="C175" s="40"/>
      <c r="D175" s="168"/>
      <c r="E175" s="169"/>
      <c r="F175" s="40"/>
      <c r="G175" s="164"/>
      <c r="H175" s="40"/>
      <c r="I175" s="23"/>
      <c r="J175" s="23"/>
      <c r="K175" s="23"/>
      <c r="L175" s="170"/>
      <c r="M175" s="170"/>
      <c r="N175" s="170"/>
      <c r="O175" s="170"/>
      <c r="P175" s="158">
        <f t="shared" si="5"/>
        <v>1</v>
      </c>
      <c r="Q175" s="159">
        <f t="shared" si="6"/>
        <v>1900</v>
      </c>
      <c r="R175" s="159" t="str">
        <f t="shared" si="7"/>
        <v>Jan</v>
      </c>
      <c r="S175" s="160"/>
      <c r="T175" s="40"/>
      <c r="U175" s="40"/>
      <c r="V175" s="40"/>
      <c r="W175" s="40"/>
      <c r="X175" s="40"/>
      <c r="Y175" s="40"/>
      <c r="Z175" s="40"/>
    </row>
    <row r="176" spans="1:26" ht="14.25" customHeight="1">
      <c r="A176" s="40"/>
      <c r="B176" s="40"/>
      <c r="C176" s="40"/>
      <c r="D176" s="168"/>
      <c r="E176" s="169"/>
      <c r="F176" s="40"/>
      <c r="G176" s="164"/>
      <c r="H176" s="40"/>
      <c r="I176" s="23"/>
      <c r="J176" s="23"/>
      <c r="K176" s="23"/>
      <c r="L176" s="170"/>
      <c r="M176" s="170"/>
      <c r="N176" s="170"/>
      <c r="O176" s="170"/>
      <c r="P176" s="158">
        <f t="shared" si="5"/>
        <v>1</v>
      </c>
      <c r="Q176" s="159">
        <f t="shared" si="6"/>
        <v>1900</v>
      </c>
      <c r="R176" s="159" t="str">
        <f t="shared" si="7"/>
        <v>Jan</v>
      </c>
      <c r="S176" s="160"/>
      <c r="T176" s="40"/>
      <c r="U176" s="40"/>
      <c r="V176" s="40"/>
      <c r="W176" s="40"/>
      <c r="X176" s="40"/>
      <c r="Y176" s="40"/>
      <c r="Z176" s="40"/>
    </row>
    <row r="177" spans="1:26" ht="14.25" customHeight="1">
      <c r="A177" s="40"/>
      <c r="B177" s="40"/>
      <c r="C177" s="40"/>
      <c r="D177" s="168"/>
      <c r="E177" s="169"/>
      <c r="F177" s="40"/>
      <c r="G177" s="164"/>
      <c r="H177" s="40"/>
      <c r="I177" s="23"/>
      <c r="J177" s="23"/>
      <c r="K177" s="23"/>
      <c r="L177" s="170"/>
      <c r="M177" s="170"/>
      <c r="N177" s="170"/>
      <c r="O177" s="170"/>
      <c r="P177" s="158">
        <f t="shared" si="5"/>
        <v>1</v>
      </c>
      <c r="Q177" s="159">
        <f t="shared" si="6"/>
        <v>1900</v>
      </c>
      <c r="R177" s="159" t="str">
        <f t="shared" si="7"/>
        <v>Jan</v>
      </c>
      <c r="S177" s="160"/>
      <c r="T177" s="40"/>
      <c r="U177" s="40"/>
      <c r="V177" s="40"/>
      <c r="W177" s="40"/>
      <c r="X177" s="40"/>
      <c r="Y177" s="40"/>
      <c r="Z177" s="40"/>
    </row>
    <row r="178" spans="1:26" ht="14.25" customHeight="1">
      <c r="A178" s="40"/>
      <c r="B178" s="40"/>
      <c r="C178" s="40"/>
      <c r="D178" s="168"/>
      <c r="E178" s="169"/>
      <c r="F178" s="40"/>
      <c r="G178" s="164"/>
      <c r="H178" s="40"/>
      <c r="I178" s="23"/>
      <c r="J178" s="23"/>
      <c r="K178" s="23"/>
      <c r="L178" s="170"/>
      <c r="M178" s="170"/>
      <c r="N178" s="170"/>
      <c r="O178" s="170"/>
      <c r="P178" s="158">
        <f t="shared" si="5"/>
        <v>1</v>
      </c>
      <c r="Q178" s="159">
        <f t="shared" si="6"/>
        <v>1900</v>
      </c>
      <c r="R178" s="159" t="str">
        <f t="shared" si="7"/>
        <v>Jan</v>
      </c>
      <c r="S178" s="160"/>
      <c r="T178" s="40"/>
      <c r="U178" s="40"/>
      <c r="V178" s="40"/>
      <c r="W178" s="40"/>
      <c r="X178" s="40"/>
      <c r="Y178" s="40"/>
      <c r="Z178" s="40"/>
    </row>
    <row r="179" spans="1:26" ht="14.25" customHeight="1">
      <c r="A179" s="40"/>
      <c r="B179" s="40"/>
      <c r="C179" s="40"/>
      <c r="D179" s="168"/>
      <c r="E179" s="163"/>
      <c r="F179" s="164"/>
      <c r="G179" s="164"/>
      <c r="H179" s="164"/>
      <c r="I179" s="23"/>
      <c r="J179" s="171"/>
      <c r="K179" s="171"/>
      <c r="L179" s="166"/>
      <c r="M179" s="166"/>
      <c r="N179" s="166"/>
      <c r="O179" s="166"/>
      <c r="P179" s="158">
        <f t="shared" si="5"/>
        <v>1</v>
      </c>
      <c r="Q179" s="159">
        <f t="shared" si="6"/>
        <v>1900</v>
      </c>
      <c r="R179" s="159" t="str">
        <f t="shared" si="7"/>
        <v>Jan</v>
      </c>
      <c r="S179" s="160"/>
      <c r="T179" s="40"/>
      <c r="U179" s="40"/>
      <c r="V179" s="40"/>
      <c r="W179" s="40"/>
      <c r="X179" s="40"/>
      <c r="Y179" s="40"/>
      <c r="Z179" s="40"/>
    </row>
    <row r="180" spans="1:26" ht="14.25" customHeight="1">
      <c r="A180" s="40"/>
      <c r="B180" s="40"/>
      <c r="C180" s="40"/>
      <c r="D180" s="168"/>
      <c r="E180" s="163"/>
      <c r="F180" s="164"/>
      <c r="G180" s="164"/>
      <c r="H180" s="164"/>
      <c r="I180" s="23"/>
      <c r="J180" s="171"/>
      <c r="K180" s="171"/>
      <c r="L180" s="166"/>
      <c r="M180" s="166"/>
      <c r="N180" s="166"/>
      <c r="O180" s="166"/>
      <c r="P180" s="158">
        <f t="shared" si="5"/>
        <v>1</v>
      </c>
      <c r="Q180" s="159">
        <f t="shared" si="6"/>
        <v>1900</v>
      </c>
      <c r="R180" s="159" t="str">
        <f t="shared" si="7"/>
        <v>Jan</v>
      </c>
      <c r="S180" s="160"/>
      <c r="T180" s="40"/>
      <c r="U180" s="40"/>
      <c r="V180" s="40"/>
      <c r="W180" s="40"/>
      <c r="X180" s="40"/>
      <c r="Y180" s="40"/>
      <c r="Z180" s="40"/>
    </row>
    <row r="181" spans="1:26" ht="14.25" customHeight="1">
      <c r="A181" s="40"/>
      <c r="B181" s="40"/>
      <c r="C181" s="40"/>
      <c r="D181" s="168"/>
      <c r="E181" s="163"/>
      <c r="F181" s="164"/>
      <c r="G181" s="164"/>
      <c r="H181" s="164"/>
      <c r="I181" s="23"/>
      <c r="J181" s="171"/>
      <c r="K181" s="171"/>
      <c r="L181" s="166"/>
      <c r="M181" s="166"/>
      <c r="N181" s="166"/>
      <c r="O181" s="166"/>
      <c r="P181" s="158">
        <f t="shared" si="5"/>
        <v>1</v>
      </c>
      <c r="Q181" s="159">
        <f t="shared" si="6"/>
        <v>1900</v>
      </c>
      <c r="R181" s="159" t="str">
        <f t="shared" si="7"/>
        <v>Jan</v>
      </c>
      <c r="S181" s="160"/>
      <c r="T181" s="40"/>
      <c r="U181" s="40"/>
      <c r="V181" s="40"/>
      <c r="W181" s="40"/>
      <c r="X181" s="40"/>
      <c r="Y181" s="40"/>
      <c r="Z181" s="40"/>
    </row>
    <row r="182" spans="1:26" ht="14.25" customHeight="1">
      <c r="A182" s="40"/>
      <c r="B182" s="40"/>
      <c r="C182" s="40"/>
      <c r="D182" s="168"/>
      <c r="E182" s="163"/>
      <c r="F182" s="164"/>
      <c r="G182" s="164"/>
      <c r="H182" s="164"/>
      <c r="I182" s="23"/>
      <c r="J182" s="171"/>
      <c r="K182" s="171"/>
      <c r="L182" s="166"/>
      <c r="M182" s="166"/>
      <c r="N182" s="166"/>
      <c r="O182" s="166"/>
      <c r="P182" s="158">
        <f t="shared" si="5"/>
        <v>1</v>
      </c>
      <c r="Q182" s="159">
        <f t="shared" si="6"/>
        <v>1900</v>
      </c>
      <c r="R182" s="159" t="str">
        <f t="shared" si="7"/>
        <v>Jan</v>
      </c>
      <c r="S182" s="160"/>
      <c r="T182" s="40"/>
      <c r="U182" s="40"/>
      <c r="V182" s="40"/>
      <c r="W182" s="40"/>
      <c r="X182" s="40"/>
      <c r="Y182" s="40"/>
      <c r="Z182" s="40"/>
    </row>
    <row r="183" spans="1:26" ht="14.25" customHeight="1">
      <c r="A183" s="40"/>
      <c r="B183" s="40"/>
      <c r="C183" s="40"/>
      <c r="D183" s="168"/>
      <c r="E183" s="163"/>
      <c r="F183" s="164"/>
      <c r="G183" s="164"/>
      <c r="H183" s="164"/>
      <c r="I183" s="23"/>
      <c r="J183" s="171"/>
      <c r="K183" s="171"/>
      <c r="L183" s="166"/>
      <c r="M183" s="166"/>
      <c r="N183" s="166"/>
      <c r="O183" s="166"/>
      <c r="P183" s="158">
        <f t="shared" si="5"/>
        <v>1</v>
      </c>
      <c r="Q183" s="159">
        <f t="shared" si="6"/>
        <v>1900</v>
      </c>
      <c r="R183" s="159" t="str">
        <f t="shared" si="7"/>
        <v>Jan</v>
      </c>
      <c r="S183" s="160"/>
      <c r="T183" s="40"/>
      <c r="U183" s="40"/>
      <c r="V183" s="40"/>
      <c r="W183" s="40"/>
      <c r="X183" s="40"/>
      <c r="Y183" s="40"/>
      <c r="Z183" s="40"/>
    </row>
    <row r="184" spans="1:26" ht="14.25" customHeight="1">
      <c r="A184" s="40"/>
      <c r="B184" s="40"/>
      <c r="C184" s="40"/>
      <c r="D184" s="168"/>
      <c r="E184" s="163"/>
      <c r="F184" s="164"/>
      <c r="G184" s="164"/>
      <c r="H184" s="164"/>
      <c r="I184" s="23"/>
      <c r="J184" s="171"/>
      <c r="K184" s="171"/>
      <c r="L184" s="166"/>
      <c r="M184" s="166"/>
      <c r="N184" s="166"/>
      <c r="O184" s="166"/>
      <c r="P184" s="158">
        <f t="shared" si="5"/>
        <v>1</v>
      </c>
      <c r="Q184" s="159">
        <f t="shared" si="6"/>
        <v>1900</v>
      </c>
      <c r="R184" s="159" t="str">
        <f t="shared" si="7"/>
        <v>Jan</v>
      </c>
      <c r="S184" s="160"/>
      <c r="T184" s="40"/>
      <c r="U184" s="40"/>
      <c r="V184" s="40"/>
      <c r="W184" s="40"/>
      <c r="X184" s="40"/>
      <c r="Y184" s="40"/>
      <c r="Z184" s="40"/>
    </row>
    <row r="185" spans="1:26" ht="14.25" customHeight="1">
      <c r="A185" s="40"/>
      <c r="B185" s="40"/>
      <c r="C185" s="40"/>
      <c r="D185" s="168"/>
      <c r="E185" s="163"/>
      <c r="F185" s="164"/>
      <c r="G185" s="164"/>
      <c r="H185" s="164"/>
      <c r="I185" s="23"/>
      <c r="J185" s="171"/>
      <c r="K185" s="171"/>
      <c r="L185" s="166"/>
      <c r="M185" s="166"/>
      <c r="N185" s="166"/>
      <c r="O185" s="166"/>
      <c r="P185" s="158">
        <f t="shared" si="5"/>
        <v>1</v>
      </c>
      <c r="Q185" s="159">
        <f t="shared" si="6"/>
        <v>1900</v>
      </c>
      <c r="R185" s="159" t="str">
        <f t="shared" si="7"/>
        <v>Jan</v>
      </c>
      <c r="S185" s="160"/>
      <c r="T185" s="40"/>
      <c r="U185" s="40"/>
      <c r="V185" s="40"/>
      <c r="W185" s="40"/>
      <c r="X185" s="40"/>
      <c r="Y185" s="40"/>
      <c r="Z185" s="40"/>
    </row>
    <row r="186" spans="1:26" ht="14.25" customHeight="1">
      <c r="A186" s="40"/>
      <c r="B186" s="40"/>
      <c r="C186" s="40"/>
      <c r="D186" s="168"/>
      <c r="E186" s="163"/>
      <c r="F186" s="164"/>
      <c r="G186" s="164"/>
      <c r="H186" s="164"/>
      <c r="I186" s="23"/>
      <c r="J186" s="171"/>
      <c r="K186" s="171"/>
      <c r="L186" s="166"/>
      <c r="M186" s="166"/>
      <c r="N186" s="166"/>
      <c r="O186" s="166"/>
      <c r="P186" s="158">
        <f t="shared" si="5"/>
        <v>1</v>
      </c>
      <c r="Q186" s="159">
        <f t="shared" si="6"/>
        <v>1900</v>
      </c>
      <c r="R186" s="159" t="str">
        <f t="shared" si="7"/>
        <v>Jan</v>
      </c>
      <c r="S186" s="160"/>
      <c r="T186" s="40"/>
      <c r="U186" s="40"/>
      <c r="V186" s="40"/>
      <c r="W186" s="40"/>
      <c r="X186" s="40"/>
      <c r="Y186" s="40"/>
      <c r="Z186" s="40"/>
    </row>
    <row r="187" spans="1:26" ht="14.25" customHeight="1">
      <c r="A187" s="40"/>
      <c r="B187" s="40"/>
      <c r="C187" s="40"/>
      <c r="D187" s="168"/>
      <c r="E187" s="163"/>
      <c r="F187" s="164"/>
      <c r="G187" s="164"/>
      <c r="H187" s="164"/>
      <c r="I187" s="23"/>
      <c r="J187" s="171"/>
      <c r="K187" s="171"/>
      <c r="L187" s="166"/>
      <c r="M187" s="166"/>
      <c r="N187" s="166"/>
      <c r="O187" s="166"/>
      <c r="P187" s="158">
        <f t="shared" si="5"/>
        <v>1</v>
      </c>
      <c r="Q187" s="159">
        <f t="shared" si="6"/>
        <v>1900</v>
      </c>
      <c r="R187" s="159" t="str">
        <f t="shared" si="7"/>
        <v>Jan</v>
      </c>
      <c r="S187" s="160"/>
      <c r="T187" s="40"/>
      <c r="U187" s="40"/>
      <c r="V187" s="40"/>
      <c r="W187" s="40"/>
      <c r="X187" s="40"/>
      <c r="Y187" s="40"/>
      <c r="Z187" s="40"/>
    </row>
    <row r="188" spans="1:26" ht="14.25" customHeight="1">
      <c r="A188" s="40"/>
      <c r="B188" s="40"/>
      <c r="C188" s="40"/>
      <c r="D188" s="168"/>
      <c r="E188" s="163"/>
      <c r="F188" s="164"/>
      <c r="G188" s="164"/>
      <c r="H188" s="164"/>
      <c r="I188" s="23"/>
      <c r="J188" s="171"/>
      <c r="K188" s="171"/>
      <c r="L188" s="166"/>
      <c r="M188" s="166"/>
      <c r="N188" s="166"/>
      <c r="O188" s="166"/>
      <c r="P188" s="158">
        <f t="shared" si="5"/>
        <v>1</v>
      </c>
      <c r="Q188" s="159">
        <f t="shared" si="6"/>
        <v>1900</v>
      </c>
      <c r="R188" s="159" t="str">
        <f t="shared" si="7"/>
        <v>Jan</v>
      </c>
      <c r="S188" s="160"/>
      <c r="T188" s="40"/>
      <c r="U188" s="40"/>
      <c r="V188" s="40"/>
      <c r="W188" s="40"/>
      <c r="X188" s="40"/>
      <c r="Y188" s="40"/>
      <c r="Z188" s="40"/>
    </row>
    <row r="189" spans="1:26" ht="14.25" customHeight="1">
      <c r="A189" s="40"/>
      <c r="B189" s="40"/>
      <c r="C189" s="40"/>
      <c r="D189" s="168"/>
      <c r="E189" s="163"/>
      <c r="F189" s="164"/>
      <c r="G189" s="164"/>
      <c r="H189" s="164"/>
      <c r="I189" s="23"/>
      <c r="J189" s="171"/>
      <c r="K189" s="171"/>
      <c r="L189" s="166"/>
      <c r="M189" s="166"/>
      <c r="N189" s="166"/>
      <c r="O189" s="166"/>
      <c r="P189" s="158">
        <f t="shared" si="5"/>
        <v>1</v>
      </c>
      <c r="Q189" s="159">
        <f t="shared" si="6"/>
        <v>1900</v>
      </c>
      <c r="R189" s="159" t="str">
        <f t="shared" si="7"/>
        <v>Jan</v>
      </c>
      <c r="S189" s="160"/>
      <c r="T189" s="40"/>
      <c r="U189" s="40"/>
      <c r="V189" s="40"/>
      <c r="W189" s="40"/>
      <c r="X189" s="40"/>
      <c r="Y189" s="40"/>
      <c r="Z189" s="40"/>
    </row>
    <row r="190" spans="1:26" ht="14.25" customHeight="1">
      <c r="A190" s="40"/>
      <c r="B190" s="40"/>
      <c r="C190" s="40"/>
      <c r="D190" s="168"/>
      <c r="E190" s="163"/>
      <c r="F190" s="164"/>
      <c r="G190" s="164"/>
      <c r="H190" s="164"/>
      <c r="I190" s="23"/>
      <c r="J190" s="171"/>
      <c r="K190" s="171"/>
      <c r="L190" s="166"/>
      <c r="M190" s="166"/>
      <c r="N190" s="166"/>
      <c r="O190" s="166"/>
      <c r="P190" s="158">
        <f t="shared" si="5"/>
        <v>1</v>
      </c>
      <c r="Q190" s="159">
        <f t="shared" si="6"/>
        <v>1900</v>
      </c>
      <c r="R190" s="159" t="str">
        <f t="shared" si="7"/>
        <v>Jan</v>
      </c>
      <c r="S190" s="160"/>
      <c r="T190" s="40"/>
      <c r="U190" s="40"/>
      <c r="V190" s="40"/>
      <c r="W190" s="40"/>
      <c r="X190" s="40"/>
      <c r="Y190" s="40"/>
      <c r="Z190" s="40"/>
    </row>
    <row r="191" spans="1:26" ht="14.25" customHeight="1">
      <c r="A191" s="40"/>
      <c r="B191" s="40"/>
      <c r="C191" s="40"/>
      <c r="D191" s="168"/>
      <c r="E191" s="163"/>
      <c r="F191" s="164"/>
      <c r="G191" s="164"/>
      <c r="H191" s="164"/>
      <c r="I191" s="23"/>
      <c r="J191" s="171"/>
      <c r="K191" s="171"/>
      <c r="L191" s="166"/>
      <c r="M191" s="166"/>
      <c r="N191" s="166"/>
      <c r="O191" s="166"/>
      <c r="P191" s="158">
        <f t="shared" si="5"/>
        <v>1</v>
      </c>
      <c r="Q191" s="159">
        <f t="shared" si="6"/>
        <v>1900</v>
      </c>
      <c r="R191" s="159" t="str">
        <f t="shared" si="7"/>
        <v>Jan</v>
      </c>
      <c r="S191" s="160"/>
      <c r="T191" s="40"/>
      <c r="U191" s="40"/>
      <c r="V191" s="40"/>
      <c r="W191" s="40"/>
      <c r="X191" s="40"/>
      <c r="Y191" s="40"/>
      <c r="Z191" s="40"/>
    </row>
    <row r="192" spans="1:26" ht="14.25" customHeight="1">
      <c r="A192" s="40"/>
      <c r="B192" s="40"/>
      <c r="C192" s="40"/>
      <c r="D192" s="168"/>
      <c r="E192" s="163"/>
      <c r="F192" s="164"/>
      <c r="G192" s="164"/>
      <c r="H192" s="164"/>
      <c r="I192" s="23"/>
      <c r="J192" s="171"/>
      <c r="K192" s="171"/>
      <c r="L192" s="166"/>
      <c r="M192" s="166"/>
      <c r="N192" s="166"/>
      <c r="O192" s="166"/>
      <c r="P192" s="158">
        <f t="shared" si="5"/>
        <v>1</v>
      </c>
      <c r="Q192" s="159">
        <f t="shared" si="6"/>
        <v>1900</v>
      </c>
      <c r="R192" s="159" t="str">
        <f t="shared" si="7"/>
        <v>Jan</v>
      </c>
      <c r="S192" s="160"/>
      <c r="T192" s="40"/>
      <c r="U192" s="40"/>
      <c r="V192" s="40"/>
      <c r="W192" s="40"/>
      <c r="X192" s="40"/>
      <c r="Y192" s="40"/>
      <c r="Z192" s="40"/>
    </row>
    <row r="193" spans="1:26" ht="14.25" customHeight="1">
      <c r="A193" s="40"/>
      <c r="B193" s="40"/>
      <c r="C193" s="40"/>
      <c r="D193" s="168"/>
      <c r="E193" s="163"/>
      <c r="F193" s="164"/>
      <c r="G193" s="164"/>
      <c r="H193" s="164"/>
      <c r="I193" s="23"/>
      <c r="J193" s="171"/>
      <c r="K193" s="171"/>
      <c r="L193" s="166"/>
      <c r="M193" s="166"/>
      <c r="N193" s="166"/>
      <c r="O193" s="166"/>
      <c r="P193" s="158">
        <f t="shared" si="5"/>
        <v>1</v>
      </c>
      <c r="Q193" s="159">
        <f t="shared" si="6"/>
        <v>1900</v>
      </c>
      <c r="R193" s="159" t="str">
        <f t="shared" si="7"/>
        <v>Jan</v>
      </c>
      <c r="S193" s="160"/>
      <c r="T193" s="40"/>
      <c r="U193" s="40"/>
      <c r="V193" s="40"/>
      <c r="W193" s="40"/>
      <c r="X193" s="40"/>
      <c r="Y193" s="40"/>
      <c r="Z193" s="40"/>
    </row>
    <row r="194" spans="1:26" ht="14.25" customHeight="1">
      <c r="A194" s="40"/>
      <c r="B194" s="40"/>
      <c r="C194" s="40"/>
      <c r="D194" s="168"/>
      <c r="E194" s="163"/>
      <c r="F194" s="164"/>
      <c r="G194" s="164"/>
      <c r="H194" s="164"/>
      <c r="I194" s="23"/>
      <c r="J194" s="171"/>
      <c r="K194" s="171"/>
      <c r="L194" s="166"/>
      <c r="M194" s="166"/>
      <c r="N194" s="166"/>
      <c r="O194" s="166"/>
      <c r="P194" s="158">
        <f t="shared" si="5"/>
        <v>1</v>
      </c>
      <c r="Q194" s="159">
        <f t="shared" si="6"/>
        <v>1900</v>
      </c>
      <c r="R194" s="159" t="str">
        <f t="shared" si="7"/>
        <v>Jan</v>
      </c>
      <c r="S194" s="160"/>
      <c r="T194" s="40"/>
      <c r="U194" s="40"/>
      <c r="V194" s="40"/>
      <c r="W194" s="40"/>
      <c r="X194" s="40"/>
      <c r="Y194" s="40"/>
      <c r="Z194" s="40"/>
    </row>
    <row r="195" spans="1:26" ht="14.25" customHeight="1">
      <c r="A195" s="40"/>
      <c r="B195" s="40"/>
      <c r="C195" s="40"/>
      <c r="D195" s="168"/>
      <c r="E195" s="163"/>
      <c r="F195" s="164"/>
      <c r="G195" s="164"/>
      <c r="H195" s="164"/>
      <c r="I195" s="23"/>
      <c r="J195" s="171"/>
      <c r="K195" s="171"/>
      <c r="L195" s="166"/>
      <c r="M195" s="166"/>
      <c r="N195" s="166"/>
      <c r="O195" s="166"/>
      <c r="P195" s="158">
        <f t="shared" si="5"/>
        <v>1</v>
      </c>
      <c r="Q195" s="159">
        <f t="shared" si="6"/>
        <v>1900</v>
      </c>
      <c r="R195" s="159" t="str">
        <f t="shared" si="7"/>
        <v>Jan</v>
      </c>
      <c r="S195" s="160"/>
      <c r="T195" s="40"/>
      <c r="U195" s="40"/>
      <c r="V195" s="40"/>
      <c r="W195" s="40"/>
      <c r="X195" s="40"/>
      <c r="Y195" s="40"/>
      <c r="Z195" s="40"/>
    </row>
    <row r="196" spans="1:26" ht="14.25" customHeight="1">
      <c r="A196" s="40"/>
      <c r="B196" s="40"/>
      <c r="C196" s="40"/>
      <c r="D196" s="168"/>
      <c r="E196" s="163"/>
      <c r="F196" s="164"/>
      <c r="G196" s="164"/>
      <c r="H196" s="164"/>
      <c r="I196" s="23"/>
      <c r="J196" s="171"/>
      <c r="K196" s="171"/>
      <c r="L196" s="166"/>
      <c r="M196" s="166"/>
      <c r="N196" s="166"/>
      <c r="O196" s="166"/>
      <c r="P196" s="158">
        <f t="shared" si="5"/>
        <v>1</v>
      </c>
      <c r="Q196" s="159">
        <f t="shared" si="6"/>
        <v>1900</v>
      </c>
      <c r="R196" s="159" t="str">
        <f t="shared" si="7"/>
        <v>Jan</v>
      </c>
      <c r="S196" s="160"/>
      <c r="T196" s="40"/>
      <c r="U196" s="40"/>
      <c r="V196" s="40"/>
      <c r="W196" s="40"/>
      <c r="X196" s="40"/>
      <c r="Y196" s="40"/>
      <c r="Z196" s="40"/>
    </row>
    <row r="197" spans="1:26" ht="14.25" customHeight="1">
      <c r="A197" s="40"/>
      <c r="B197" s="40"/>
      <c r="C197" s="40"/>
      <c r="D197" s="168"/>
      <c r="E197" s="163"/>
      <c r="F197" s="164"/>
      <c r="G197" s="164"/>
      <c r="H197" s="164"/>
      <c r="I197" s="23"/>
      <c r="J197" s="171"/>
      <c r="K197" s="171"/>
      <c r="L197" s="166"/>
      <c r="M197" s="166"/>
      <c r="N197" s="166"/>
      <c r="O197" s="166"/>
      <c r="P197" s="158">
        <f t="shared" si="5"/>
        <v>1</v>
      </c>
      <c r="Q197" s="159">
        <f t="shared" si="6"/>
        <v>1900</v>
      </c>
      <c r="R197" s="159" t="str">
        <f t="shared" si="7"/>
        <v>Jan</v>
      </c>
      <c r="S197" s="160"/>
      <c r="T197" s="40"/>
      <c r="U197" s="40"/>
      <c r="V197" s="40"/>
      <c r="W197" s="40"/>
      <c r="X197" s="40"/>
      <c r="Y197" s="40"/>
      <c r="Z197" s="40"/>
    </row>
    <row r="198" spans="1:26" ht="14.25" customHeight="1">
      <c r="A198" s="40"/>
      <c r="B198" s="40"/>
      <c r="C198" s="40"/>
      <c r="D198" s="162"/>
      <c r="E198" s="163"/>
      <c r="F198" s="164"/>
      <c r="G198" s="164"/>
      <c r="H198" s="40"/>
      <c r="I198" s="23"/>
      <c r="J198" s="165"/>
      <c r="K198" s="165"/>
      <c r="L198" s="166"/>
      <c r="M198" s="166"/>
      <c r="N198" s="166"/>
      <c r="O198" s="166"/>
      <c r="P198" s="158">
        <f t="shared" si="5"/>
        <v>1</v>
      </c>
      <c r="Q198" s="159">
        <f t="shared" si="6"/>
        <v>1900</v>
      </c>
      <c r="R198" s="159" t="str">
        <f t="shared" si="7"/>
        <v>Jan</v>
      </c>
      <c r="S198" s="160"/>
      <c r="T198" s="40"/>
      <c r="U198" s="40"/>
      <c r="V198" s="40"/>
      <c r="W198" s="40"/>
      <c r="X198" s="40"/>
      <c r="Y198" s="40"/>
      <c r="Z198" s="40"/>
    </row>
    <row r="199" spans="1:26" ht="14.25" customHeight="1">
      <c r="A199" s="40"/>
      <c r="B199" s="40"/>
      <c r="C199" s="40"/>
      <c r="D199" s="167"/>
      <c r="E199" s="163"/>
      <c r="F199" s="164"/>
      <c r="G199" s="164"/>
      <c r="H199" s="40"/>
      <c r="I199" s="23"/>
      <c r="J199" s="165"/>
      <c r="K199" s="165"/>
      <c r="L199" s="166"/>
      <c r="M199" s="166"/>
      <c r="N199" s="166"/>
      <c r="O199" s="166"/>
      <c r="P199" s="158">
        <f t="shared" si="5"/>
        <v>1</v>
      </c>
      <c r="Q199" s="159">
        <f t="shared" si="6"/>
        <v>1900</v>
      </c>
      <c r="R199" s="159" t="str">
        <f t="shared" si="7"/>
        <v>Jan</v>
      </c>
      <c r="S199" s="160"/>
      <c r="T199" s="40"/>
      <c r="U199" s="40"/>
      <c r="V199" s="40"/>
      <c r="W199" s="40"/>
      <c r="X199" s="40"/>
      <c r="Y199" s="40"/>
      <c r="Z199" s="40"/>
    </row>
    <row r="200" spans="1:26" ht="14.25" customHeight="1">
      <c r="A200" s="40"/>
      <c r="B200" s="40"/>
      <c r="C200" s="40"/>
      <c r="D200" s="162"/>
      <c r="E200" s="163"/>
      <c r="F200" s="164"/>
      <c r="G200" s="164"/>
      <c r="H200" s="40"/>
      <c r="I200" s="23"/>
      <c r="J200" s="165"/>
      <c r="K200" s="165"/>
      <c r="L200" s="166"/>
      <c r="M200" s="166"/>
      <c r="N200" s="166"/>
      <c r="O200" s="166"/>
      <c r="P200" s="158">
        <f t="shared" si="5"/>
        <v>1</v>
      </c>
      <c r="Q200" s="159">
        <f t="shared" si="6"/>
        <v>1900</v>
      </c>
      <c r="R200" s="159" t="str">
        <f t="shared" si="7"/>
        <v>Jan</v>
      </c>
      <c r="S200" s="160"/>
      <c r="T200" s="40"/>
      <c r="U200" s="40"/>
      <c r="V200" s="40"/>
      <c r="W200" s="40"/>
      <c r="X200" s="40"/>
      <c r="Y200" s="40"/>
      <c r="Z200" s="40"/>
    </row>
    <row r="201" spans="1:26" ht="14.25" customHeight="1">
      <c r="A201" s="40"/>
      <c r="B201" s="40"/>
      <c r="C201" s="40"/>
      <c r="D201" s="167"/>
      <c r="E201" s="163"/>
      <c r="F201" s="164"/>
      <c r="G201" s="164"/>
      <c r="H201" s="40"/>
      <c r="I201" s="23"/>
      <c r="J201" s="165"/>
      <c r="K201" s="165"/>
      <c r="L201" s="166"/>
      <c r="M201" s="166"/>
      <c r="N201" s="166"/>
      <c r="O201" s="166"/>
      <c r="P201" s="158">
        <f t="shared" si="5"/>
        <v>1</v>
      </c>
      <c r="Q201" s="159">
        <f t="shared" si="6"/>
        <v>1900</v>
      </c>
      <c r="R201" s="159" t="str">
        <f t="shared" si="7"/>
        <v>Jan</v>
      </c>
      <c r="S201" s="160"/>
      <c r="T201" s="40"/>
      <c r="U201" s="40"/>
      <c r="V201" s="40"/>
      <c r="W201" s="40"/>
      <c r="X201" s="40"/>
      <c r="Y201" s="40"/>
      <c r="Z201" s="40"/>
    </row>
    <row r="202" spans="1:26" ht="14.25" customHeight="1">
      <c r="A202" s="40"/>
      <c r="B202" s="40"/>
      <c r="C202" s="40"/>
      <c r="D202" s="167"/>
      <c r="E202" s="163"/>
      <c r="F202" s="164"/>
      <c r="G202" s="164"/>
      <c r="H202" s="40"/>
      <c r="I202" s="23"/>
      <c r="J202" s="165"/>
      <c r="K202" s="165"/>
      <c r="L202" s="166"/>
      <c r="M202" s="166"/>
      <c r="N202" s="166"/>
      <c r="O202" s="166"/>
      <c r="P202" s="158">
        <f t="shared" si="5"/>
        <v>1</v>
      </c>
      <c r="Q202" s="159">
        <f t="shared" si="6"/>
        <v>1900</v>
      </c>
      <c r="R202" s="159" t="str">
        <f t="shared" si="7"/>
        <v>Jan</v>
      </c>
      <c r="S202" s="160"/>
      <c r="T202" s="40"/>
      <c r="U202" s="40"/>
      <c r="V202" s="40"/>
      <c r="W202" s="40"/>
      <c r="X202" s="40"/>
      <c r="Y202" s="40"/>
      <c r="Z202" s="40"/>
    </row>
    <row r="203" spans="1:26" ht="14.25" customHeight="1">
      <c r="A203" s="40"/>
      <c r="B203" s="40"/>
      <c r="C203" s="40"/>
      <c r="D203" s="167"/>
      <c r="E203" s="163"/>
      <c r="F203" s="164"/>
      <c r="G203" s="164"/>
      <c r="H203" s="40"/>
      <c r="I203" s="23"/>
      <c r="J203" s="165"/>
      <c r="K203" s="165"/>
      <c r="L203" s="166"/>
      <c r="M203" s="166"/>
      <c r="N203" s="166"/>
      <c r="O203" s="166"/>
      <c r="P203" s="158">
        <f t="shared" si="5"/>
        <v>1</v>
      </c>
      <c r="Q203" s="159">
        <f t="shared" si="6"/>
        <v>1900</v>
      </c>
      <c r="R203" s="159" t="str">
        <f t="shared" si="7"/>
        <v>Jan</v>
      </c>
      <c r="S203" s="160"/>
      <c r="T203" s="40"/>
      <c r="U203" s="40"/>
      <c r="V203" s="40"/>
      <c r="W203" s="40"/>
      <c r="X203" s="40"/>
      <c r="Y203" s="40"/>
      <c r="Z203" s="40"/>
    </row>
    <row r="204" spans="1:26" ht="14.25" customHeight="1">
      <c r="A204" s="40"/>
      <c r="B204" s="40"/>
      <c r="C204" s="40"/>
      <c r="D204" s="167"/>
      <c r="E204" s="163"/>
      <c r="F204" s="164"/>
      <c r="G204" s="164"/>
      <c r="H204" s="40"/>
      <c r="I204" s="23"/>
      <c r="J204" s="165"/>
      <c r="K204" s="165"/>
      <c r="L204" s="166"/>
      <c r="M204" s="166"/>
      <c r="N204" s="166"/>
      <c r="O204" s="166"/>
      <c r="P204" s="158">
        <f t="shared" si="5"/>
        <v>1</v>
      </c>
      <c r="Q204" s="159">
        <f t="shared" si="6"/>
        <v>1900</v>
      </c>
      <c r="R204" s="159" t="str">
        <f t="shared" si="7"/>
        <v>Jan</v>
      </c>
      <c r="S204" s="160"/>
      <c r="T204" s="40"/>
      <c r="U204" s="40"/>
      <c r="V204" s="40"/>
      <c r="W204" s="40"/>
      <c r="X204" s="40"/>
      <c r="Y204" s="40"/>
      <c r="Z204" s="40"/>
    </row>
    <row r="205" spans="1:26" ht="14.25" customHeight="1">
      <c r="A205" s="40"/>
      <c r="B205" s="40"/>
      <c r="C205" s="40"/>
      <c r="D205" s="167"/>
      <c r="E205" s="163"/>
      <c r="F205" s="164"/>
      <c r="G205" s="164"/>
      <c r="H205" s="40"/>
      <c r="I205" s="23"/>
      <c r="J205" s="165"/>
      <c r="K205" s="165"/>
      <c r="L205" s="166"/>
      <c r="M205" s="166"/>
      <c r="N205" s="166"/>
      <c r="O205" s="166"/>
      <c r="P205" s="158">
        <f t="shared" si="5"/>
        <v>1</v>
      </c>
      <c r="Q205" s="159">
        <f t="shared" si="6"/>
        <v>1900</v>
      </c>
      <c r="R205" s="159" t="str">
        <f t="shared" si="7"/>
        <v>Jan</v>
      </c>
      <c r="S205" s="160"/>
      <c r="T205" s="40"/>
      <c r="U205" s="40"/>
      <c r="V205" s="40"/>
      <c r="W205" s="40"/>
      <c r="X205" s="40"/>
      <c r="Y205" s="40"/>
      <c r="Z205" s="40"/>
    </row>
    <row r="206" spans="1:26" ht="14.25" customHeight="1">
      <c r="A206" s="40"/>
      <c r="B206" s="40"/>
      <c r="C206" s="40"/>
      <c r="D206" s="167"/>
      <c r="E206" s="163"/>
      <c r="F206" s="164"/>
      <c r="G206" s="164"/>
      <c r="H206" s="40"/>
      <c r="I206" s="23"/>
      <c r="J206" s="165"/>
      <c r="K206" s="165"/>
      <c r="L206" s="166"/>
      <c r="M206" s="166"/>
      <c r="N206" s="166"/>
      <c r="O206" s="166"/>
      <c r="P206" s="158">
        <f t="shared" si="5"/>
        <v>1</v>
      </c>
      <c r="Q206" s="159">
        <f t="shared" si="6"/>
        <v>1900</v>
      </c>
      <c r="R206" s="159" t="str">
        <f t="shared" si="7"/>
        <v>Jan</v>
      </c>
      <c r="S206" s="160"/>
      <c r="T206" s="40"/>
      <c r="U206" s="40"/>
      <c r="V206" s="40"/>
      <c r="W206" s="40"/>
      <c r="X206" s="40"/>
      <c r="Y206" s="40"/>
      <c r="Z206" s="40"/>
    </row>
    <row r="207" spans="1:26" ht="14.25" customHeight="1">
      <c r="A207" s="40"/>
      <c r="B207" s="40"/>
      <c r="C207" s="40"/>
      <c r="D207" s="167"/>
      <c r="E207" s="163"/>
      <c r="F207" s="164"/>
      <c r="G207" s="164"/>
      <c r="H207" s="40"/>
      <c r="I207" s="23"/>
      <c r="J207" s="165"/>
      <c r="K207" s="165"/>
      <c r="L207" s="166"/>
      <c r="M207" s="166"/>
      <c r="N207" s="166"/>
      <c r="O207" s="166"/>
      <c r="P207" s="158">
        <f t="shared" si="5"/>
        <v>1</v>
      </c>
      <c r="Q207" s="159">
        <f t="shared" si="6"/>
        <v>1900</v>
      </c>
      <c r="R207" s="159" t="str">
        <f t="shared" si="7"/>
        <v>Jan</v>
      </c>
      <c r="S207" s="160"/>
      <c r="T207" s="40"/>
      <c r="U207" s="40"/>
      <c r="V207" s="40"/>
      <c r="W207" s="40"/>
      <c r="X207" s="40"/>
      <c r="Y207" s="40"/>
      <c r="Z207" s="40"/>
    </row>
    <row r="208" spans="1:26" ht="14.25" customHeight="1">
      <c r="A208" s="40"/>
      <c r="B208" s="40"/>
      <c r="C208" s="40"/>
      <c r="D208" s="167"/>
      <c r="E208" s="163"/>
      <c r="F208" s="164"/>
      <c r="G208" s="164"/>
      <c r="H208" s="40"/>
      <c r="I208" s="23"/>
      <c r="J208" s="165"/>
      <c r="K208" s="165"/>
      <c r="L208" s="166"/>
      <c r="M208" s="166"/>
      <c r="N208" s="166"/>
      <c r="O208" s="166"/>
      <c r="P208" s="158">
        <f t="shared" si="5"/>
        <v>1</v>
      </c>
      <c r="Q208" s="159">
        <f t="shared" si="6"/>
        <v>1900</v>
      </c>
      <c r="R208" s="159" t="str">
        <f t="shared" si="7"/>
        <v>Jan</v>
      </c>
      <c r="S208" s="160"/>
      <c r="T208" s="40"/>
      <c r="U208" s="40"/>
      <c r="V208" s="40"/>
      <c r="W208" s="40"/>
      <c r="X208" s="40"/>
      <c r="Y208" s="40"/>
      <c r="Z208" s="40"/>
    </row>
    <row r="209" spans="1:26" ht="14.25" customHeight="1">
      <c r="A209" s="40"/>
      <c r="B209" s="40"/>
      <c r="C209" s="40"/>
      <c r="D209" s="167"/>
      <c r="E209" s="163"/>
      <c r="F209" s="164"/>
      <c r="G209" s="164"/>
      <c r="H209" s="40"/>
      <c r="I209" s="23"/>
      <c r="J209" s="165"/>
      <c r="K209" s="165"/>
      <c r="L209" s="166"/>
      <c r="M209" s="166"/>
      <c r="N209" s="166"/>
      <c r="O209" s="166"/>
      <c r="P209" s="158">
        <f t="shared" si="5"/>
        <v>1</v>
      </c>
      <c r="Q209" s="159">
        <f t="shared" si="6"/>
        <v>1900</v>
      </c>
      <c r="R209" s="159" t="str">
        <f t="shared" si="7"/>
        <v>Jan</v>
      </c>
      <c r="S209" s="160"/>
      <c r="T209" s="40"/>
      <c r="U209" s="40"/>
      <c r="V209" s="40"/>
      <c r="W209" s="40"/>
      <c r="X209" s="40"/>
      <c r="Y209" s="40"/>
      <c r="Z209" s="40"/>
    </row>
    <row r="210" spans="1:26" ht="14.25" customHeight="1">
      <c r="A210" s="40"/>
      <c r="B210" s="40"/>
      <c r="C210" s="40"/>
      <c r="D210" s="167"/>
      <c r="E210" s="163"/>
      <c r="F210" s="164"/>
      <c r="G210" s="164"/>
      <c r="H210" s="40"/>
      <c r="I210" s="23"/>
      <c r="J210" s="165"/>
      <c r="K210" s="165"/>
      <c r="L210" s="166"/>
      <c r="M210" s="166"/>
      <c r="N210" s="166"/>
      <c r="O210" s="166"/>
      <c r="P210" s="158">
        <f t="shared" si="5"/>
        <v>1</v>
      </c>
      <c r="Q210" s="159">
        <f t="shared" si="6"/>
        <v>1900</v>
      </c>
      <c r="R210" s="159" t="str">
        <f t="shared" si="7"/>
        <v>Jan</v>
      </c>
      <c r="S210" s="160"/>
      <c r="T210" s="40"/>
      <c r="U210" s="40"/>
      <c r="V210" s="40"/>
      <c r="W210" s="40"/>
      <c r="X210" s="40"/>
      <c r="Y210" s="40"/>
      <c r="Z210" s="40"/>
    </row>
    <row r="211" spans="1:26" ht="14.25" customHeight="1">
      <c r="A211" s="40"/>
      <c r="B211" s="40"/>
      <c r="C211" s="40"/>
      <c r="D211" s="167"/>
      <c r="E211" s="163"/>
      <c r="F211" s="164"/>
      <c r="G211" s="164"/>
      <c r="H211" s="40"/>
      <c r="I211" s="23"/>
      <c r="J211" s="165"/>
      <c r="K211" s="165"/>
      <c r="L211" s="166"/>
      <c r="M211" s="166"/>
      <c r="N211" s="166"/>
      <c r="O211" s="166"/>
      <c r="P211" s="158">
        <f t="shared" si="5"/>
        <v>1</v>
      </c>
      <c r="Q211" s="159">
        <f t="shared" si="6"/>
        <v>1900</v>
      </c>
      <c r="R211" s="159" t="str">
        <f t="shared" si="7"/>
        <v>Jan</v>
      </c>
      <c r="S211" s="160"/>
      <c r="T211" s="40"/>
      <c r="U211" s="40"/>
      <c r="V211" s="40"/>
      <c r="W211" s="40"/>
      <c r="X211" s="40"/>
      <c r="Y211" s="40"/>
      <c r="Z211" s="40"/>
    </row>
    <row r="212" spans="1:26" ht="14.25" customHeight="1">
      <c r="A212" s="40"/>
      <c r="B212" s="40"/>
      <c r="C212" s="40"/>
      <c r="D212" s="167"/>
      <c r="E212" s="163"/>
      <c r="F212" s="164"/>
      <c r="G212" s="164"/>
      <c r="H212" s="40"/>
      <c r="I212" s="23"/>
      <c r="J212" s="165"/>
      <c r="K212" s="165"/>
      <c r="L212" s="166"/>
      <c r="M212" s="166"/>
      <c r="N212" s="166"/>
      <c r="O212" s="166"/>
      <c r="P212" s="158">
        <f t="shared" si="5"/>
        <v>1</v>
      </c>
      <c r="Q212" s="159">
        <f t="shared" si="6"/>
        <v>1900</v>
      </c>
      <c r="R212" s="159" t="str">
        <f t="shared" si="7"/>
        <v>Jan</v>
      </c>
      <c r="S212" s="160"/>
      <c r="T212" s="40"/>
      <c r="U212" s="40"/>
      <c r="V212" s="40"/>
      <c r="W212" s="40"/>
      <c r="X212" s="40"/>
      <c r="Y212" s="40"/>
      <c r="Z212" s="40"/>
    </row>
    <row r="213" spans="1:26" ht="14.25" customHeight="1">
      <c r="A213" s="40"/>
      <c r="B213" s="40"/>
      <c r="C213" s="40"/>
      <c r="D213" s="167"/>
      <c r="E213" s="163"/>
      <c r="F213" s="164"/>
      <c r="G213" s="164"/>
      <c r="H213" s="40"/>
      <c r="I213" s="23"/>
      <c r="J213" s="165"/>
      <c r="K213" s="165"/>
      <c r="L213" s="166"/>
      <c r="M213" s="166"/>
      <c r="N213" s="166"/>
      <c r="O213" s="166"/>
      <c r="P213" s="158">
        <f t="shared" si="5"/>
        <v>1</v>
      </c>
      <c r="Q213" s="159">
        <f t="shared" si="6"/>
        <v>1900</v>
      </c>
      <c r="R213" s="159" t="str">
        <f t="shared" si="7"/>
        <v>Jan</v>
      </c>
      <c r="S213" s="160"/>
      <c r="T213" s="40"/>
      <c r="U213" s="40"/>
      <c r="V213" s="40"/>
      <c r="W213" s="40"/>
      <c r="X213" s="40"/>
      <c r="Y213" s="40"/>
      <c r="Z213" s="40"/>
    </row>
    <row r="214" spans="1:26" ht="14.25" customHeight="1">
      <c r="A214" s="40"/>
      <c r="B214" s="40"/>
      <c r="C214" s="40"/>
      <c r="D214" s="167"/>
      <c r="E214" s="163"/>
      <c r="F214" s="164"/>
      <c r="G214" s="164"/>
      <c r="H214" s="40"/>
      <c r="I214" s="23"/>
      <c r="J214" s="165"/>
      <c r="K214" s="165"/>
      <c r="L214" s="166"/>
      <c r="M214" s="166"/>
      <c r="N214" s="166"/>
      <c r="O214" s="166"/>
      <c r="P214" s="158">
        <f t="shared" si="5"/>
        <v>1</v>
      </c>
      <c r="Q214" s="159">
        <f t="shared" si="6"/>
        <v>1900</v>
      </c>
      <c r="R214" s="159" t="str">
        <f t="shared" si="7"/>
        <v>Jan</v>
      </c>
      <c r="S214" s="160"/>
      <c r="T214" s="40"/>
      <c r="U214" s="40"/>
      <c r="V214" s="40"/>
      <c r="W214" s="40"/>
      <c r="X214" s="40"/>
      <c r="Y214" s="40"/>
      <c r="Z214" s="40"/>
    </row>
    <row r="215" spans="1:26" ht="14.25" customHeight="1">
      <c r="A215" s="40"/>
      <c r="B215" s="40"/>
      <c r="C215" s="40"/>
      <c r="D215" s="167"/>
      <c r="E215" s="163"/>
      <c r="F215" s="164"/>
      <c r="G215" s="164"/>
      <c r="H215" s="40"/>
      <c r="I215" s="23"/>
      <c r="J215" s="165"/>
      <c r="K215" s="165"/>
      <c r="L215" s="166"/>
      <c r="M215" s="166"/>
      <c r="N215" s="166"/>
      <c r="O215" s="166"/>
      <c r="P215" s="158">
        <f t="shared" si="5"/>
        <v>1</v>
      </c>
      <c r="Q215" s="159">
        <f t="shared" si="6"/>
        <v>1900</v>
      </c>
      <c r="R215" s="159" t="str">
        <f t="shared" si="7"/>
        <v>Jan</v>
      </c>
      <c r="S215" s="160"/>
      <c r="T215" s="40"/>
      <c r="U215" s="40"/>
      <c r="V215" s="40"/>
      <c r="W215" s="40"/>
      <c r="X215" s="40"/>
      <c r="Y215" s="40"/>
      <c r="Z215" s="40"/>
    </row>
    <row r="216" spans="1:26" ht="14.25" customHeight="1">
      <c r="A216" s="40"/>
      <c r="B216" s="40"/>
      <c r="C216" s="40"/>
      <c r="D216" s="167"/>
      <c r="E216" s="163"/>
      <c r="F216" s="164"/>
      <c r="G216" s="164"/>
      <c r="H216" s="40"/>
      <c r="I216" s="23"/>
      <c r="J216" s="165"/>
      <c r="K216" s="165"/>
      <c r="L216" s="166"/>
      <c r="M216" s="166"/>
      <c r="N216" s="166"/>
      <c r="O216" s="166"/>
      <c r="P216" s="158">
        <f t="shared" si="5"/>
        <v>1</v>
      </c>
      <c r="Q216" s="159">
        <f t="shared" si="6"/>
        <v>1900</v>
      </c>
      <c r="R216" s="159" t="str">
        <f t="shared" si="7"/>
        <v>Jan</v>
      </c>
      <c r="S216" s="160"/>
      <c r="T216" s="40"/>
      <c r="U216" s="40"/>
      <c r="V216" s="40"/>
      <c r="W216" s="40"/>
      <c r="X216" s="40"/>
      <c r="Y216" s="40"/>
      <c r="Z216" s="40"/>
    </row>
    <row r="217" spans="1:26" ht="14.25" customHeight="1">
      <c r="A217" s="40"/>
      <c r="B217" s="40"/>
      <c r="C217" s="40"/>
      <c r="D217" s="167"/>
      <c r="E217" s="163"/>
      <c r="F217" s="164"/>
      <c r="G217" s="164"/>
      <c r="H217" s="40"/>
      <c r="I217" s="23"/>
      <c r="J217" s="165"/>
      <c r="K217" s="165"/>
      <c r="L217" s="166"/>
      <c r="M217" s="166"/>
      <c r="N217" s="166"/>
      <c r="O217" s="166"/>
      <c r="P217" s="158">
        <f t="shared" si="5"/>
        <v>1</v>
      </c>
      <c r="Q217" s="159">
        <f t="shared" si="6"/>
        <v>1900</v>
      </c>
      <c r="R217" s="159" t="str">
        <f t="shared" si="7"/>
        <v>Jan</v>
      </c>
      <c r="S217" s="160"/>
      <c r="T217" s="40"/>
      <c r="U217" s="40"/>
      <c r="V217" s="40"/>
      <c r="W217" s="40"/>
      <c r="X217" s="40"/>
      <c r="Y217" s="40"/>
      <c r="Z217" s="40"/>
    </row>
    <row r="218" spans="1:26" ht="14.25" customHeight="1">
      <c r="A218" s="40"/>
      <c r="B218" s="40"/>
      <c r="C218" s="40"/>
      <c r="D218" s="167"/>
      <c r="E218" s="163"/>
      <c r="F218" s="164"/>
      <c r="G218" s="164"/>
      <c r="H218" s="40"/>
      <c r="I218" s="23"/>
      <c r="J218" s="165"/>
      <c r="K218" s="165"/>
      <c r="L218" s="166"/>
      <c r="M218" s="166"/>
      <c r="N218" s="166"/>
      <c r="O218" s="166"/>
      <c r="P218" s="158">
        <f t="shared" si="5"/>
        <v>1</v>
      </c>
      <c r="Q218" s="159">
        <f t="shared" si="6"/>
        <v>1900</v>
      </c>
      <c r="R218" s="159" t="str">
        <f t="shared" si="7"/>
        <v>Jan</v>
      </c>
      <c r="S218" s="160"/>
      <c r="T218" s="40"/>
      <c r="U218" s="40"/>
      <c r="V218" s="40"/>
      <c r="W218" s="40"/>
      <c r="X218" s="40"/>
      <c r="Y218" s="40"/>
      <c r="Z218" s="40"/>
    </row>
    <row r="219" spans="1:26" ht="14.25" customHeight="1">
      <c r="A219" s="40"/>
      <c r="B219" s="40"/>
      <c r="C219" s="40"/>
      <c r="D219" s="167"/>
      <c r="E219" s="163"/>
      <c r="F219" s="164"/>
      <c r="G219" s="164"/>
      <c r="H219" s="40"/>
      <c r="I219" s="23"/>
      <c r="J219" s="165"/>
      <c r="K219" s="165"/>
      <c r="L219" s="166"/>
      <c r="M219" s="166"/>
      <c r="N219" s="166"/>
      <c r="O219" s="166"/>
      <c r="P219" s="158">
        <f t="shared" si="5"/>
        <v>1</v>
      </c>
      <c r="Q219" s="159">
        <f t="shared" si="6"/>
        <v>1900</v>
      </c>
      <c r="R219" s="159" t="str">
        <f t="shared" si="7"/>
        <v>Jan</v>
      </c>
      <c r="S219" s="160"/>
      <c r="T219" s="40"/>
      <c r="U219" s="40"/>
      <c r="V219" s="40"/>
      <c r="W219" s="40"/>
      <c r="X219" s="40"/>
      <c r="Y219" s="40"/>
      <c r="Z219" s="40"/>
    </row>
    <row r="220" spans="1:26" ht="14.25" customHeight="1">
      <c r="A220" s="40"/>
      <c r="B220" s="40"/>
      <c r="C220" s="40"/>
      <c r="D220" s="167"/>
      <c r="E220" s="163"/>
      <c r="F220" s="164"/>
      <c r="G220" s="164"/>
      <c r="H220" s="40"/>
      <c r="I220" s="23"/>
      <c r="J220" s="165"/>
      <c r="K220" s="165"/>
      <c r="L220" s="166"/>
      <c r="M220" s="166"/>
      <c r="N220" s="166"/>
      <c r="O220" s="166"/>
      <c r="P220" s="158">
        <f t="shared" si="5"/>
        <v>1</v>
      </c>
      <c r="Q220" s="159">
        <f t="shared" si="6"/>
        <v>1900</v>
      </c>
      <c r="R220" s="159" t="str">
        <f t="shared" si="7"/>
        <v>Jan</v>
      </c>
      <c r="S220" s="160"/>
      <c r="T220" s="40"/>
      <c r="U220" s="40"/>
      <c r="V220" s="40"/>
      <c r="W220" s="40"/>
      <c r="X220" s="40"/>
      <c r="Y220" s="40"/>
      <c r="Z220" s="40"/>
    </row>
    <row r="221" spans="1:26" ht="14.25" customHeight="1">
      <c r="A221" s="40"/>
      <c r="B221" s="40"/>
      <c r="C221" s="40"/>
      <c r="D221" s="167"/>
      <c r="E221" s="163"/>
      <c r="F221" s="164"/>
      <c r="G221" s="164"/>
      <c r="H221" s="40"/>
      <c r="I221" s="23"/>
      <c r="J221" s="165"/>
      <c r="K221" s="165"/>
      <c r="L221" s="166"/>
      <c r="M221" s="166"/>
      <c r="N221" s="166"/>
      <c r="O221" s="166"/>
      <c r="P221" s="158">
        <f t="shared" si="5"/>
        <v>1</v>
      </c>
      <c r="Q221" s="159">
        <f t="shared" si="6"/>
        <v>1900</v>
      </c>
      <c r="R221" s="159" t="str">
        <f t="shared" si="7"/>
        <v>Jan</v>
      </c>
      <c r="S221" s="160"/>
      <c r="T221" s="40"/>
      <c r="U221" s="40"/>
      <c r="V221" s="40"/>
      <c r="W221" s="40"/>
      <c r="X221" s="40"/>
      <c r="Y221" s="40"/>
      <c r="Z221" s="40"/>
    </row>
    <row r="222" spans="1:26" ht="14.25" customHeight="1">
      <c r="A222" s="40"/>
      <c r="B222" s="40"/>
      <c r="C222" s="40"/>
      <c r="D222" s="162"/>
      <c r="E222" s="163"/>
      <c r="F222" s="164"/>
      <c r="G222" s="164"/>
      <c r="H222" s="40"/>
      <c r="I222" s="23"/>
      <c r="J222" s="165"/>
      <c r="K222" s="165"/>
      <c r="L222" s="166"/>
      <c r="M222" s="166"/>
      <c r="N222" s="166"/>
      <c r="O222" s="166"/>
      <c r="P222" s="158">
        <f t="shared" si="5"/>
        <v>1</v>
      </c>
      <c r="Q222" s="159">
        <f t="shared" si="6"/>
        <v>1900</v>
      </c>
      <c r="R222" s="159" t="str">
        <f t="shared" si="7"/>
        <v>Jan</v>
      </c>
      <c r="S222" s="160"/>
      <c r="T222" s="40"/>
      <c r="U222" s="40"/>
      <c r="V222" s="40"/>
      <c r="W222" s="40"/>
      <c r="X222" s="40"/>
      <c r="Y222" s="40"/>
      <c r="Z222" s="40"/>
    </row>
    <row r="223" spans="1:26" ht="14.25" customHeight="1">
      <c r="A223" s="40"/>
      <c r="B223" s="40"/>
      <c r="C223" s="40"/>
      <c r="D223" s="162"/>
      <c r="E223" s="163"/>
      <c r="F223" s="164"/>
      <c r="G223" s="164"/>
      <c r="H223" s="40"/>
      <c r="I223" s="23"/>
      <c r="J223" s="165"/>
      <c r="K223" s="165"/>
      <c r="L223" s="166"/>
      <c r="M223" s="166"/>
      <c r="N223" s="166"/>
      <c r="O223" s="166"/>
      <c r="P223" s="158">
        <f t="shared" si="5"/>
        <v>1</v>
      </c>
      <c r="Q223" s="159">
        <f t="shared" si="6"/>
        <v>1900</v>
      </c>
      <c r="R223" s="159" t="str">
        <f t="shared" si="7"/>
        <v>Jan</v>
      </c>
      <c r="S223" s="160"/>
      <c r="T223" s="40"/>
      <c r="U223" s="40"/>
      <c r="V223" s="40"/>
      <c r="W223" s="40"/>
      <c r="X223" s="40"/>
      <c r="Y223" s="40"/>
      <c r="Z223" s="40"/>
    </row>
    <row r="224" spans="1:26" ht="14.25" customHeight="1">
      <c r="A224" s="40"/>
      <c r="B224" s="40"/>
      <c r="C224" s="40"/>
      <c r="D224" s="162"/>
      <c r="E224" s="163"/>
      <c r="F224" s="164"/>
      <c r="G224" s="164"/>
      <c r="H224" s="40"/>
      <c r="I224" s="23"/>
      <c r="J224" s="165"/>
      <c r="K224" s="165"/>
      <c r="L224" s="166"/>
      <c r="M224" s="166"/>
      <c r="N224" s="166"/>
      <c r="O224" s="166"/>
      <c r="P224" s="158">
        <f t="shared" si="5"/>
        <v>1</v>
      </c>
      <c r="Q224" s="159">
        <f t="shared" si="6"/>
        <v>1900</v>
      </c>
      <c r="R224" s="159" t="str">
        <f t="shared" si="7"/>
        <v>Jan</v>
      </c>
      <c r="S224" s="160"/>
      <c r="T224" s="40"/>
      <c r="U224" s="40"/>
      <c r="V224" s="40"/>
      <c r="W224" s="40"/>
      <c r="X224" s="40"/>
      <c r="Y224" s="40"/>
      <c r="Z224" s="40"/>
    </row>
    <row r="225" spans="1:26" ht="14.25" customHeight="1">
      <c r="A225" s="40"/>
      <c r="B225" s="40"/>
      <c r="C225" s="40"/>
      <c r="D225" s="162"/>
      <c r="E225" s="163"/>
      <c r="F225" s="164"/>
      <c r="G225" s="164"/>
      <c r="H225" s="40"/>
      <c r="I225" s="23"/>
      <c r="J225" s="165"/>
      <c r="K225" s="165"/>
      <c r="L225" s="166"/>
      <c r="M225" s="166"/>
      <c r="N225" s="166"/>
      <c r="O225" s="166"/>
      <c r="P225" s="158">
        <f t="shared" si="5"/>
        <v>1</v>
      </c>
      <c r="Q225" s="159">
        <f t="shared" si="6"/>
        <v>1900</v>
      </c>
      <c r="R225" s="159" t="str">
        <f t="shared" si="7"/>
        <v>Jan</v>
      </c>
      <c r="S225" s="160"/>
      <c r="T225" s="40"/>
      <c r="U225" s="40"/>
      <c r="V225" s="40"/>
      <c r="W225" s="40"/>
      <c r="X225" s="40"/>
      <c r="Y225" s="40"/>
      <c r="Z225" s="40"/>
    </row>
    <row r="226" spans="1:26" ht="14.25" customHeight="1">
      <c r="A226" s="40"/>
      <c r="B226" s="40"/>
      <c r="C226" s="40"/>
      <c r="D226" s="162"/>
      <c r="E226" s="163"/>
      <c r="F226" s="164"/>
      <c r="G226" s="164"/>
      <c r="H226" s="40"/>
      <c r="I226" s="23"/>
      <c r="J226" s="165"/>
      <c r="K226" s="165"/>
      <c r="L226" s="166"/>
      <c r="M226" s="166"/>
      <c r="N226" s="166"/>
      <c r="O226" s="166"/>
      <c r="P226" s="158">
        <f t="shared" si="5"/>
        <v>1</v>
      </c>
      <c r="Q226" s="159">
        <f t="shared" si="6"/>
        <v>1900</v>
      </c>
      <c r="R226" s="159" t="str">
        <f t="shared" si="7"/>
        <v>Jan</v>
      </c>
      <c r="S226" s="160"/>
      <c r="T226" s="40"/>
      <c r="U226" s="40"/>
      <c r="V226" s="40"/>
      <c r="W226" s="40"/>
      <c r="X226" s="40"/>
      <c r="Y226" s="40"/>
      <c r="Z226" s="40"/>
    </row>
    <row r="227" spans="1:26" ht="14.25" customHeight="1">
      <c r="A227" s="40"/>
      <c r="B227" s="40"/>
      <c r="C227" s="40"/>
      <c r="D227" s="162"/>
      <c r="E227" s="163"/>
      <c r="F227" s="164"/>
      <c r="G227" s="164"/>
      <c r="H227" s="40"/>
      <c r="I227" s="23"/>
      <c r="J227" s="165"/>
      <c r="K227" s="165"/>
      <c r="L227" s="166"/>
      <c r="M227" s="166"/>
      <c r="N227" s="166"/>
      <c r="O227" s="166"/>
      <c r="P227" s="158">
        <f t="shared" si="5"/>
        <v>1</v>
      </c>
      <c r="Q227" s="159">
        <f t="shared" si="6"/>
        <v>1900</v>
      </c>
      <c r="R227" s="159" t="str">
        <f t="shared" si="7"/>
        <v>Jan</v>
      </c>
      <c r="S227" s="160"/>
      <c r="T227" s="40"/>
      <c r="U227" s="40"/>
      <c r="V227" s="40"/>
      <c r="W227" s="40"/>
      <c r="X227" s="40"/>
      <c r="Y227" s="40"/>
      <c r="Z227" s="40"/>
    </row>
    <row r="228" spans="1:26" ht="14.25" customHeight="1">
      <c r="A228" s="40"/>
      <c r="B228" s="40"/>
      <c r="C228" s="40"/>
      <c r="D228" s="162"/>
      <c r="E228" s="163"/>
      <c r="F228" s="164"/>
      <c r="G228" s="164"/>
      <c r="H228" s="40"/>
      <c r="I228" s="23"/>
      <c r="J228" s="165"/>
      <c r="K228" s="165"/>
      <c r="L228" s="166"/>
      <c r="M228" s="166"/>
      <c r="N228" s="166"/>
      <c r="O228" s="166"/>
      <c r="P228" s="158">
        <f t="shared" si="5"/>
        <v>1</v>
      </c>
      <c r="Q228" s="159">
        <f t="shared" si="6"/>
        <v>1900</v>
      </c>
      <c r="R228" s="159" t="str">
        <f t="shared" si="7"/>
        <v>Jan</v>
      </c>
      <c r="S228" s="160"/>
      <c r="T228" s="40"/>
      <c r="U228" s="40"/>
      <c r="V228" s="40"/>
      <c r="W228" s="40"/>
      <c r="X228" s="40"/>
      <c r="Y228" s="40"/>
      <c r="Z228" s="40"/>
    </row>
    <row r="229" spans="1:26" ht="14.25" customHeight="1">
      <c r="A229" s="40"/>
      <c r="B229" s="40"/>
      <c r="C229" s="40"/>
      <c r="D229" s="162"/>
      <c r="E229" s="163"/>
      <c r="F229" s="164"/>
      <c r="G229" s="164"/>
      <c r="H229" s="40"/>
      <c r="I229" s="23"/>
      <c r="J229" s="165"/>
      <c r="K229" s="165"/>
      <c r="L229" s="166"/>
      <c r="M229" s="166"/>
      <c r="N229" s="166"/>
      <c r="O229" s="166"/>
      <c r="P229" s="158">
        <f t="shared" si="5"/>
        <v>1</v>
      </c>
      <c r="Q229" s="159">
        <f t="shared" si="6"/>
        <v>1900</v>
      </c>
      <c r="R229" s="159" t="str">
        <f t="shared" si="7"/>
        <v>Jan</v>
      </c>
      <c r="S229" s="160"/>
      <c r="T229" s="40"/>
      <c r="U229" s="40"/>
      <c r="V229" s="40"/>
      <c r="W229" s="40"/>
      <c r="X229" s="40"/>
      <c r="Y229" s="40"/>
      <c r="Z229" s="40"/>
    </row>
    <row r="230" spans="1:26" ht="14.25" customHeight="1">
      <c r="A230" s="40"/>
      <c r="B230" s="40"/>
      <c r="C230" s="40"/>
      <c r="D230" s="162"/>
      <c r="E230" s="163"/>
      <c r="F230" s="164"/>
      <c r="G230" s="164"/>
      <c r="H230" s="40"/>
      <c r="I230" s="23"/>
      <c r="J230" s="165"/>
      <c r="K230" s="165"/>
      <c r="L230" s="166"/>
      <c r="M230" s="166"/>
      <c r="N230" s="166"/>
      <c r="O230" s="166"/>
      <c r="P230" s="158">
        <f t="shared" si="5"/>
        <v>1</v>
      </c>
      <c r="Q230" s="159">
        <f t="shared" si="6"/>
        <v>1900</v>
      </c>
      <c r="R230" s="159" t="str">
        <f t="shared" si="7"/>
        <v>Jan</v>
      </c>
      <c r="S230" s="160"/>
      <c r="T230" s="40"/>
      <c r="U230" s="40"/>
      <c r="V230" s="40"/>
      <c r="W230" s="40"/>
      <c r="X230" s="40"/>
      <c r="Y230" s="40"/>
      <c r="Z230" s="40"/>
    </row>
    <row r="231" spans="1:26" ht="14.25" customHeight="1">
      <c r="A231" s="40"/>
      <c r="B231" s="40"/>
      <c r="C231" s="40"/>
      <c r="D231" s="162"/>
      <c r="E231" s="163"/>
      <c r="F231" s="164"/>
      <c r="G231" s="164"/>
      <c r="H231" s="40"/>
      <c r="I231" s="23"/>
      <c r="J231" s="165"/>
      <c r="K231" s="165"/>
      <c r="L231" s="166"/>
      <c r="M231" s="166"/>
      <c r="N231" s="166"/>
      <c r="O231" s="166"/>
      <c r="P231" s="158">
        <f t="shared" si="5"/>
        <v>1</v>
      </c>
      <c r="Q231" s="159">
        <f t="shared" si="6"/>
        <v>1900</v>
      </c>
      <c r="R231" s="159" t="str">
        <f t="shared" si="7"/>
        <v>Jan</v>
      </c>
      <c r="S231" s="160"/>
      <c r="T231" s="40"/>
      <c r="U231" s="40"/>
      <c r="V231" s="40"/>
      <c r="W231" s="40"/>
      <c r="X231" s="40"/>
      <c r="Y231" s="40"/>
      <c r="Z231" s="40"/>
    </row>
    <row r="232" spans="1:26" ht="14.25" customHeight="1">
      <c r="A232" s="40"/>
      <c r="B232" s="40"/>
      <c r="C232" s="40"/>
      <c r="D232" s="162"/>
      <c r="E232" s="163"/>
      <c r="F232" s="164"/>
      <c r="G232" s="164"/>
      <c r="H232" s="40"/>
      <c r="I232" s="23"/>
      <c r="J232" s="165"/>
      <c r="K232" s="165"/>
      <c r="L232" s="166"/>
      <c r="M232" s="166"/>
      <c r="N232" s="166"/>
      <c r="O232" s="166"/>
      <c r="P232" s="158">
        <f t="shared" si="5"/>
        <v>1</v>
      </c>
      <c r="Q232" s="159">
        <f t="shared" si="6"/>
        <v>1900</v>
      </c>
      <c r="R232" s="159" t="str">
        <f t="shared" si="7"/>
        <v>Jan</v>
      </c>
      <c r="S232" s="160"/>
      <c r="T232" s="40"/>
      <c r="U232" s="40"/>
      <c r="V232" s="40"/>
      <c r="W232" s="40"/>
      <c r="X232" s="40"/>
      <c r="Y232" s="40"/>
      <c r="Z232" s="40"/>
    </row>
    <row r="233" spans="1:26" ht="14.25" customHeight="1">
      <c r="A233" s="40"/>
      <c r="B233" s="40"/>
      <c r="C233" s="40"/>
      <c r="D233" s="162"/>
      <c r="E233" s="163"/>
      <c r="F233" s="164"/>
      <c r="G233" s="164"/>
      <c r="H233" s="40"/>
      <c r="I233" s="23"/>
      <c r="J233" s="165"/>
      <c r="K233" s="165"/>
      <c r="L233" s="166"/>
      <c r="M233" s="166"/>
      <c r="N233" s="166"/>
      <c r="O233" s="166"/>
      <c r="P233" s="158">
        <f t="shared" si="5"/>
        <v>1</v>
      </c>
      <c r="Q233" s="159">
        <f t="shared" si="6"/>
        <v>1900</v>
      </c>
      <c r="R233" s="159" t="str">
        <f t="shared" si="7"/>
        <v>Jan</v>
      </c>
      <c r="S233" s="160"/>
      <c r="T233" s="40"/>
      <c r="U233" s="40"/>
      <c r="V233" s="40"/>
      <c r="W233" s="40"/>
      <c r="X233" s="40"/>
      <c r="Y233" s="40"/>
      <c r="Z233" s="40"/>
    </row>
    <row r="234" spans="1:26" ht="14.25" customHeight="1">
      <c r="A234" s="40"/>
      <c r="B234" s="40"/>
      <c r="C234" s="40"/>
      <c r="D234" s="162"/>
      <c r="E234" s="163"/>
      <c r="F234" s="164"/>
      <c r="G234" s="164"/>
      <c r="H234" s="40"/>
      <c r="I234" s="23"/>
      <c r="J234" s="165"/>
      <c r="K234" s="165"/>
      <c r="L234" s="166"/>
      <c r="M234" s="166"/>
      <c r="N234" s="166"/>
      <c r="O234" s="166"/>
      <c r="P234" s="158">
        <f t="shared" si="5"/>
        <v>1</v>
      </c>
      <c r="Q234" s="159">
        <f t="shared" si="6"/>
        <v>1900</v>
      </c>
      <c r="R234" s="159" t="str">
        <f t="shared" si="7"/>
        <v>Jan</v>
      </c>
      <c r="S234" s="160"/>
      <c r="T234" s="40"/>
      <c r="U234" s="40"/>
      <c r="V234" s="40"/>
      <c r="W234" s="40"/>
      <c r="X234" s="40"/>
      <c r="Y234" s="40"/>
      <c r="Z234" s="40"/>
    </row>
    <row r="235" spans="1:26" ht="14.25" customHeight="1">
      <c r="A235" s="40"/>
      <c r="B235" s="40"/>
      <c r="C235" s="40"/>
      <c r="D235" s="162"/>
      <c r="E235" s="163"/>
      <c r="F235" s="164"/>
      <c r="G235" s="164"/>
      <c r="H235" s="40"/>
      <c r="I235" s="23"/>
      <c r="J235" s="165"/>
      <c r="K235" s="165"/>
      <c r="L235" s="166"/>
      <c r="M235" s="166"/>
      <c r="N235" s="166"/>
      <c r="O235" s="166"/>
      <c r="P235" s="158">
        <f t="shared" si="5"/>
        <v>1</v>
      </c>
      <c r="Q235" s="159">
        <f t="shared" si="6"/>
        <v>1900</v>
      </c>
      <c r="R235" s="159" t="str">
        <f t="shared" si="7"/>
        <v>Jan</v>
      </c>
      <c r="S235" s="160"/>
      <c r="T235" s="40"/>
      <c r="U235" s="40"/>
      <c r="V235" s="40"/>
      <c r="W235" s="40"/>
      <c r="X235" s="40"/>
      <c r="Y235" s="40"/>
      <c r="Z235" s="40"/>
    </row>
    <row r="236" spans="1:26" ht="14.25" customHeight="1">
      <c r="A236" s="40"/>
      <c r="B236" s="40"/>
      <c r="C236" s="40"/>
      <c r="D236" s="162"/>
      <c r="E236" s="163"/>
      <c r="F236" s="164"/>
      <c r="G236" s="164"/>
      <c r="H236" s="40"/>
      <c r="I236" s="23"/>
      <c r="J236" s="165"/>
      <c r="K236" s="165"/>
      <c r="L236" s="166"/>
      <c r="M236" s="166"/>
      <c r="N236" s="166"/>
      <c r="O236" s="166"/>
      <c r="P236" s="158">
        <f t="shared" si="5"/>
        <v>1</v>
      </c>
      <c r="Q236" s="159">
        <f t="shared" si="6"/>
        <v>1900</v>
      </c>
      <c r="R236" s="159" t="str">
        <f t="shared" si="7"/>
        <v>Jan</v>
      </c>
      <c r="S236" s="160"/>
      <c r="T236" s="40"/>
      <c r="U236" s="40"/>
      <c r="V236" s="40"/>
      <c r="W236" s="40"/>
      <c r="X236" s="40"/>
      <c r="Y236" s="40"/>
      <c r="Z236" s="40"/>
    </row>
    <row r="237" spans="1:26" ht="14.25" customHeight="1">
      <c r="A237" s="40"/>
      <c r="B237" s="40"/>
      <c r="C237" s="40"/>
      <c r="D237" s="162"/>
      <c r="E237" s="163"/>
      <c r="F237" s="164"/>
      <c r="G237" s="164"/>
      <c r="H237" s="40"/>
      <c r="I237" s="23"/>
      <c r="J237" s="165"/>
      <c r="K237" s="165"/>
      <c r="L237" s="166"/>
      <c r="M237" s="166"/>
      <c r="N237" s="166"/>
      <c r="O237" s="166"/>
      <c r="P237" s="158">
        <f t="shared" si="5"/>
        <v>1</v>
      </c>
      <c r="Q237" s="159">
        <f t="shared" si="6"/>
        <v>1900</v>
      </c>
      <c r="R237" s="159" t="str">
        <f t="shared" si="7"/>
        <v>Jan</v>
      </c>
      <c r="S237" s="160"/>
      <c r="T237" s="40"/>
      <c r="U237" s="40"/>
      <c r="V237" s="40"/>
      <c r="W237" s="40"/>
      <c r="X237" s="40"/>
      <c r="Y237" s="40"/>
      <c r="Z237" s="40"/>
    </row>
    <row r="238" spans="1:26" ht="14.25" customHeight="1">
      <c r="A238" s="40"/>
      <c r="B238" s="40"/>
      <c r="C238" s="40"/>
      <c r="D238" s="162"/>
      <c r="E238" s="163"/>
      <c r="F238" s="164"/>
      <c r="G238" s="164"/>
      <c r="H238" s="40"/>
      <c r="I238" s="23"/>
      <c r="J238" s="165"/>
      <c r="K238" s="165"/>
      <c r="L238" s="166"/>
      <c r="M238" s="166"/>
      <c r="N238" s="166"/>
      <c r="O238" s="166"/>
      <c r="P238" s="158">
        <f t="shared" si="5"/>
        <v>1</v>
      </c>
      <c r="Q238" s="159">
        <f t="shared" si="6"/>
        <v>1900</v>
      </c>
      <c r="R238" s="159" t="str">
        <f t="shared" si="7"/>
        <v>Jan</v>
      </c>
      <c r="S238" s="160"/>
      <c r="T238" s="40"/>
      <c r="U238" s="40"/>
      <c r="V238" s="40"/>
      <c r="W238" s="40"/>
      <c r="X238" s="40"/>
      <c r="Y238" s="40"/>
      <c r="Z238" s="40"/>
    </row>
    <row r="239" spans="1:26" ht="14.25" customHeight="1">
      <c r="A239" s="40"/>
      <c r="B239" s="40"/>
      <c r="C239" s="40"/>
      <c r="D239" s="162"/>
      <c r="E239" s="163"/>
      <c r="F239" s="164"/>
      <c r="G239" s="164"/>
      <c r="H239" s="40"/>
      <c r="I239" s="23"/>
      <c r="J239" s="165"/>
      <c r="K239" s="165"/>
      <c r="L239" s="166"/>
      <c r="M239" s="166"/>
      <c r="N239" s="166"/>
      <c r="O239" s="166"/>
      <c r="P239" s="158">
        <f t="shared" si="5"/>
        <v>1</v>
      </c>
      <c r="Q239" s="159">
        <f t="shared" si="6"/>
        <v>1900</v>
      </c>
      <c r="R239" s="159" t="str">
        <f t="shared" si="7"/>
        <v>Jan</v>
      </c>
      <c r="S239" s="160"/>
      <c r="T239" s="40"/>
      <c r="U239" s="40"/>
      <c r="V239" s="40"/>
      <c r="W239" s="40"/>
      <c r="X239" s="40"/>
      <c r="Y239" s="40"/>
      <c r="Z239" s="40"/>
    </row>
    <row r="240" spans="1:26" ht="14.25" customHeight="1">
      <c r="A240" s="40"/>
      <c r="B240" s="40"/>
      <c r="C240" s="40"/>
      <c r="D240" s="162"/>
      <c r="E240" s="163"/>
      <c r="F240" s="164"/>
      <c r="G240" s="164"/>
      <c r="H240" s="40"/>
      <c r="I240" s="23"/>
      <c r="J240" s="165"/>
      <c r="K240" s="165"/>
      <c r="L240" s="166"/>
      <c r="M240" s="166"/>
      <c r="N240" s="166"/>
      <c r="O240" s="166"/>
      <c r="P240" s="158">
        <f t="shared" si="5"/>
        <v>1</v>
      </c>
      <c r="Q240" s="159">
        <f t="shared" si="6"/>
        <v>1900</v>
      </c>
      <c r="R240" s="159" t="str">
        <f t="shared" si="7"/>
        <v>Jan</v>
      </c>
      <c r="S240" s="160"/>
      <c r="T240" s="40"/>
      <c r="U240" s="40"/>
      <c r="V240" s="40"/>
      <c r="W240" s="40"/>
      <c r="X240" s="40"/>
      <c r="Y240" s="40"/>
      <c r="Z240" s="40"/>
    </row>
    <row r="241" spans="1:26" ht="14.25" customHeight="1">
      <c r="A241" s="40"/>
      <c r="B241" s="40"/>
      <c r="C241" s="40"/>
      <c r="D241" s="162"/>
      <c r="E241" s="163"/>
      <c r="F241" s="164"/>
      <c r="G241" s="164"/>
      <c r="H241" s="40"/>
      <c r="I241" s="23"/>
      <c r="J241" s="165"/>
      <c r="K241" s="165"/>
      <c r="L241" s="166"/>
      <c r="M241" s="166"/>
      <c r="N241" s="166"/>
      <c r="O241" s="166"/>
      <c r="P241" s="158">
        <f t="shared" si="5"/>
        <v>1</v>
      </c>
      <c r="Q241" s="159">
        <f t="shared" si="6"/>
        <v>1900</v>
      </c>
      <c r="R241" s="159" t="str">
        <f t="shared" si="7"/>
        <v>Jan</v>
      </c>
      <c r="S241" s="160"/>
      <c r="T241" s="40"/>
      <c r="U241" s="40"/>
      <c r="V241" s="40"/>
      <c r="W241" s="40"/>
      <c r="X241" s="40"/>
      <c r="Y241" s="40"/>
      <c r="Z241" s="40"/>
    </row>
    <row r="242" spans="1:26" ht="14.25" customHeight="1">
      <c r="A242" s="40"/>
      <c r="B242" s="40"/>
      <c r="C242" s="40"/>
      <c r="D242" s="162"/>
      <c r="E242" s="163"/>
      <c r="F242" s="164"/>
      <c r="G242" s="164"/>
      <c r="H242" s="40"/>
      <c r="I242" s="23"/>
      <c r="J242" s="165"/>
      <c r="K242" s="165"/>
      <c r="L242" s="166"/>
      <c r="M242" s="166"/>
      <c r="N242" s="166"/>
      <c r="O242" s="166"/>
      <c r="P242" s="158">
        <f t="shared" si="5"/>
        <v>1</v>
      </c>
      <c r="Q242" s="159">
        <f t="shared" si="6"/>
        <v>1900</v>
      </c>
      <c r="R242" s="159" t="str">
        <f t="shared" si="7"/>
        <v>Jan</v>
      </c>
      <c r="S242" s="160"/>
      <c r="T242" s="40"/>
      <c r="U242" s="40"/>
      <c r="V242" s="40"/>
      <c r="W242" s="40"/>
      <c r="X242" s="40"/>
      <c r="Y242" s="40"/>
      <c r="Z242" s="40"/>
    </row>
    <row r="243" spans="1:26" ht="14.25" customHeight="1">
      <c r="A243" s="40"/>
      <c r="B243" s="40"/>
      <c r="C243" s="40"/>
      <c r="D243" s="162"/>
      <c r="E243" s="163"/>
      <c r="F243" s="164"/>
      <c r="G243" s="164"/>
      <c r="H243" s="40"/>
      <c r="I243" s="23"/>
      <c r="J243" s="165"/>
      <c r="K243" s="165"/>
      <c r="L243" s="166"/>
      <c r="M243" s="166"/>
      <c r="N243" s="166"/>
      <c r="O243" s="166"/>
      <c r="P243" s="158">
        <f t="shared" si="5"/>
        <v>1</v>
      </c>
      <c r="Q243" s="159">
        <f t="shared" si="6"/>
        <v>1900</v>
      </c>
      <c r="R243" s="159" t="str">
        <f t="shared" si="7"/>
        <v>Jan</v>
      </c>
      <c r="S243" s="160"/>
      <c r="T243" s="40"/>
      <c r="U243" s="40"/>
      <c r="V243" s="40"/>
      <c r="W243" s="40"/>
      <c r="X243" s="40"/>
      <c r="Y243" s="40"/>
      <c r="Z243" s="40"/>
    </row>
    <row r="244" spans="1:26" ht="14.25" customHeight="1">
      <c r="A244" s="40"/>
      <c r="B244" s="40"/>
      <c r="C244" s="40"/>
      <c r="D244" s="162"/>
      <c r="E244" s="163"/>
      <c r="F244" s="164"/>
      <c r="G244" s="164"/>
      <c r="H244" s="40"/>
      <c r="I244" s="23"/>
      <c r="J244" s="165"/>
      <c r="K244" s="165"/>
      <c r="L244" s="166"/>
      <c r="M244" s="166"/>
      <c r="N244" s="166"/>
      <c r="O244" s="166"/>
      <c r="P244" s="158">
        <f t="shared" si="5"/>
        <v>1</v>
      </c>
      <c r="Q244" s="159">
        <f t="shared" si="6"/>
        <v>1900</v>
      </c>
      <c r="R244" s="159" t="str">
        <f t="shared" si="7"/>
        <v>Jan</v>
      </c>
      <c r="S244" s="160"/>
      <c r="T244" s="40"/>
      <c r="U244" s="40"/>
      <c r="V244" s="40"/>
      <c r="W244" s="40"/>
      <c r="X244" s="40"/>
      <c r="Y244" s="40"/>
      <c r="Z244" s="40"/>
    </row>
    <row r="245" spans="1:26" ht="14.25" customHeight="1">
      <c r="A245" s="40"/>
      <c r="B245" s="40"/>
      <c r="C245" s="40"/>
      <c r="D245" s="162"/>
      <c r="E245" s="163"/>
      <c r="F245" s="164"/>
      <c r="G245" s="164"/>
      <c r="H245" s="40"/>
      <c r="I245" s="23"/>
      <c r="J245" s="165"/>
      <c r="K245" s="165"/>
      <c r="L245" s="166"/>
      <c r="M245" s="166"/>
      <c r="N245" s="166"/>
      <c r="O245" s="166"/>
      <c r="P245" s="158">
        <f t="shared" si="5"/>
        <v>1</v>
      </c>
      <c r="Q245" s="159">
        <f t="shared" si="6"/>
        <v>1900</v>
      </c>
      <c r="R245" s="159" t="str">
        <f t="shared" si="7"/>
        <v>Jan</v>
      </c>
      <c r="S245" s="160"/>
      <c r="T245" s="40"/>
      <c r="U245" s="40"/>
      <c r="V245" s="40"/>
      <c r="W245" s="40"/>
      <c r="X245" s="40"/>
      <c r="Y245" s="40"/>
      <c r="Z245" s="40"/>
    </row>
    <row r="246" spans="1:26" ht="14.25" customHeight="1">
      <c r="A246" s="40"/>
      <c r="B246" s="40"/>
      <c r="C246" s="40"/>
      <c r="D246" s="162"/>
      <c r="E246" s="163"/>
      <c r="F246" s="164"/>
      <c r="G246" s="164"/>
      <c r="H246" s="40"/>
      <c r="I246" s="23"/>
      <c r="J246" s="165"/>
      <c r="K246" s="165"/>
      <c r="L246" s="166"/>
      <c r="M246" s="166"/>
      <c r="N246" s="166"/>
      <c r="O246" s="166"/>
      <c r="P246" s="158">
        <f t="shared" si="5"/>
        <v>1</v>
      </c>
      <c r="Q246" s="159">
        <f t="shared" si="6"/>
        <v>1900</v>
      </c>
      <c r="R246" s="159" t="str">
        <f t="shared" si="7"/>
        <v>Jan</v>
      </c>
      <c r="S246" s="160"/>
      <c r="T246" s="40"/>
      <c r="U246" s="40"/>
      <c r="V246" s="40"/>
      <c r="W246" s="40"/>
      <c r="X246" s="40"/>
      <c r="Y246" s="40"/>
      <c r="Z246" s="40"/>
    </row>
    <row r="247" spans="1:26" ht="14.25" customHeight="1">
      <c r="A247" s="40"/>
      <c r="B247" s="40"/>
      <c r="C247" s="40"/>
      <c r="D247" s="162"/>
      <c r="E247" s="163"/>
      <c r="F247" s="164"/>
      <c r="G247" s="164"/>
      <c r="H247" s="40"/>
      <c r="I247" s="23"/>
      <c r="J247" s="165"/>
      <c r="K247" s="165"/>
      <c r="L247" s="166"/>
      <c r="M247" s="166"/>
      <c r="N247" s="166"/>
      <c r="O247" s="166"/>
      <c r="P247" s="158">
        <f t="shared" si="5"/>
        <v>1</v>
      </c>
      <c r="Q247" s="159">
        <f t="shared" si="6"/>
        <v>1900</v>
      </c>
      <c r="R247" s="159" t="str">
        <f t="shared" si="7"/>
        <v>Jan</v>
      </c>
      <c r="S247" s="160"/>
      <c r="T247" s="40"/>
      <c r="U247" s="40"/>
      <c r="V247" s="40"/>
      <c r="W247" s="40"/>
      <c r="X247" s="40"/>
      <c r="Y247" s="40"/>
      <c r="Z247" s="40"/>
    </row>
    <row r="248" spans="1:26" ht="14.25" customHeight="1">
      <c r="A248" s="40"/>
      <c r="B248" s="40"/>
      <c r="C248" s="40"/>
      <c r="D248" s="162"/>
      <c r="E248" s="163"/>
      <c r="F248" s="164"/>
      <c r="G248" s="164"/>
      <c r="H248" s="40"/>
      <c r="I248" s="23"/>
      <c r="J248" s="165"/>
      <c r="K248" s="165"/>
      <c r="L248" s="166"/>
      <c r="M248" s="166"/>
      <c r="N248" s="166"/>
      <c r="O248" s="166"/>
      <c r="P248" s="158">
        <f t="shared" si="5"/>
        <v>1</v>
      </c>
      <c r="Q248" s="159">
        <f t="shared" si="6"/>
        <v>1900</v>
      </c>
      <c r="R248" s="159" t="str">
        <f t="shared" si="7"/>
        <v>Jan</v>
      </c>
      <c r="S248" s="160"/>
      <c r="T248" s="40"/>
      <c r="U248" s="40"/>
      <c r="V248" s="40"/>
      <c r="W248" s="40"/>
      <c r="X248" s="40"/>
      <c r="Y248" s="40"/>
      <c r="Z248" s="40"/>
    </row>
    <row r="249" spans="1:26" ht="14.25" customHeight="1">
      <c r="A249" s="40"/>
      <c r="B249" s="40"/>
      <c r="C249" s="40"/>
      <c r="D249" s="162"/>
      <c r="E249" s="163"/>
      <c r="F249" s="164"/>
      <c r="G249" s="164"/>
      <c r="H249" s="40"/>
      <c r="I249" s="23"/>
      <c r="J249" s="165"/>
      <c r="K249" s="165"/>
      <c r="L249" s="166"/>
      <c r="M249" s="166"/>
      <c r="N249" s="166"/>
      <c r="O249" s="166"/>
      <c r="P249" s="158">
        <f t="shared" si="5"/>
        <v>1</v>
      </c>
      <c r="Q249" s="159">
        <f t="shared" si="6"/>
        <v>1900</v>
      </c>
      <c r="R249" s="159" t="str">
        <f t="shared" si="7"/>
        <v>Jan</v>
      </c>
      <c r="S249" s="160"/>
      <c r="T249" s="40"/>
      <c r="U249" s="40"/>
      <c r="V249" s="40"/>
      <c r="W249" s="40"/>
      <c r="X249" s="40"/>
      <c r="Y249" s="40"/>
      <c r="Z249" s="40"/>
    </row>
    <row r="250" spans="1:26" ht="14.25" customHeight="1">
      <c r="A250" s="40"/>
      <c r="B250" s="40"/>
      <c r="C250" s="40"/>
      <c r="D250" s="162"/>
      <c r="E250" s="163"/>
      <c r="F250" s="164"/>
      <c r="G250" s="164"/>
      <c r="H250" s="40"/>
      <c r="I250" s="23"/>
      <c r="J250" s="165"/>
      <c r="K250" s="165"/>
      <c r="L250" s="166"/>
      <c r="M250" s="166"/>
      <c r="N250" s="166"/>
      <c r="O250" s="166"/>
      <c r="P250" s="158">
        <f t="shared" si="5"/>
        <v>1</v>
      </c>
      <c r="Q250" s="159">
        <f t="shared" si="6"/>
        <v>1900</v>
      </c>
      <c r="R250" s="159" t="str">
        <f t="shared" si="7"/>
        <v>Jan</v>
      </c>
      <c r="S250" s="160"/>
      <c r="T250" s="40"/>
      <c r="U250" s="40"/>
      <c r="V250" s="40"/>
      <c r="W250" s="40"/>
      <c r="X250" s="40"/>
      <c r="Y250" s="40"/>
      <c r="Z250" s="40"/>
    </row>
    <row r="251" spans="1:26" ht="14.25" customHeight="1">
      <c r="A251" s="40"/>
      <c r="B251" s="40"/>
      <c r="C251" s="40"/>
      <c r="D251" s="162"/>
      <c r="E251" s="163"/>
      <c r="F251" s="164"/>
      <c r="G251" s="164"/>
      <c r="H251" s="172"/>
      <c r="I251" s="23"/>
      <c r="J251" s="164"/>
      <c r="K251" s="171"/>
      <c r="L251" s="166"/>
      <c r="M251" s="166"/>
      <c r="N251" s="166"/>
      <c r="O251" s="166"/>
      <c r="P251" s="158">
        <f t="shared" si="5"/>
        <v>1</v>
      </c>
      <c r="Q251" s="159">
        <f t="shared" si="6"/>
        <v>1900</v>
      </c>
      <c r="R251" s="159" t="str">
        <f t="shared" si="7"/>
        <v>Jan</v>
      </c>
      <c r="S251" s="160"/>
      <c r="T251" s="40"/>
      <c r="U251" s="40"/>
      <c r="V251" s="40"/>
      <c r="W251" s="40"/>
      <c r="X251" s="40"/>
      <c r="Y251" s="40"/>
      <c r="Z251" s="40"/>
    </row>
    <row r="252" spans="1:26" ht="14.25" customHeight="1">
      <c r="A252" s="40"/>
      <c r="B252" s="40"/>
      <c r="C252" s="40"/>
      <c r="D252" s="162"/>
      <c r="E252" s="163"/>
      <c r="F252" s="164"/>
      <c r="G252" s="164"/>
      <c r="H252" s="172"/>
      <c r="I252" s="23"/>
      <c r="J252" s="164"/>
      <c r="K252" s="171"/>
      <c r="L252" s="166"/>
      <c r="M252" s="166"/>
      <c r="N252" s="166"/>
      <c r="O252" s="166"/>
      <c r="P252" s="158">
        <f t="shared" si="5"/>
        <v>1</v>
      </c>
      <c r="Q252" s="159">
        <f t="shared" si="6"/>
        <v>1900</v>
      </c>
      <c r="R252" s="159" t="str">
        <f t="shared" si="7"/>
        <v>Jan</v>
      </c>
      <c r="S252" s="160"/>
      <c r="T252" s="40"/>
      <c r="U252" s="40"/>
      <c r="V252" s="40"/>
      <c r="W252" s="40"/>
      <c r="X252" s="40"/>
      <c r="Y252" s="40"/>
      <c r="Z252" s="40"/>
    </row>
    <row r="253" spans="1:26" ht="14.25" customHeight="1">
      <c r="A253" s="40"/>
      <c r="B253" s="40"/>
      <c r="C253" s="40"/>
      <c r="D253" s="162"/>
      <c r="E253" s="163"/>
      <c r="F253" s="164"/>
      <c r="G253" s="164"/>
      <c r="H253" s="172"/>
      <c r="I253" s="23"/>
      <c r="J253" s="164"/>
      <c r="K253" s="171"/>
      <c r="L253" s="166"/>
      <c r="M253" s="166"/>
      <c r="N253" s="166"/>
      <c r="O253" s="166"/>
      <c r="P253" s="158">
        <f t="shared" si="5"/>
        <v>1</v>
      </c>
      <c r="Q253" s="159">
        <f t="shared" si="6"/>
        <v>1900</v>
      </c>
      <c r="R253" s="159" t="str">
        <f t="shared" si="7"/>
        <v>Jan</v>
      </c>
      <c r="S253" s="160"/>
      <c r="T253" s="40"/>
      <c r="U253" s="40"/>
      <c r="V253" s="40"/>
      <c r="W253" s="40"/>
      <c r="X253" s="40"/>
      <c r="Y253" s="40"/>
      <c r="Z253" s="40"/>
    </row>
    <row r="254" spans="1:26" ht="14.25" customHeight="1">
      <c r="A254" s="40"/>
      <c r="B254" s="40"/>
      <c r="C254" s="40"/>
      <c r="D254" s="162"/>
      <c r="E254" s="163"/>
      <c r="F254" s="164"/>
      <c r="G254" s="164"/>
      <c r="H254" s="172"/>
      <c r="I254" s="23"/>
      <c r="J254" s="164"/>
      <c r="K254" s="171"/>
      <c r="L254" s="166"/>
      <c r="M254" s="166"/>
      <c r="N254" s="166"/>
      <c r="O254" s="166"/>
      <c r="P254" s="158">
        <f t="shared" si="5"/>
        <v>1</v>
      </c>
      <c r="Q254" s="159">
        <f t="shared" si="6"/>
        <v>1900</v>
      </c>
      <c r="R254" s="159" t="str">
        <f t="shared" si="7"/>
        <v>Jan</v>
      </c>
      <c r="S254" s="160"/>
      <c r="T254" s="40"/>
      <c r="U254" s="40"/>
      <c r="V254" s="40"/>
      <c r="W254" s="40"/>
      <c r="X254" s="40"/>
      <c r="Y254" s="40"/>
      <c r="Z254" s="40"/>
    </row>
    <row r="255" spans="1:26" ht="14.25" customHeight="1">
      <c r="A255" s="40"/>
      <c r="B255" s="40"/>
      <c r="C255" s="40"/>
      <c r="D255" s="162"/>
      <c r="E255" s="163"/>
      <c r="F255" s="164"/>
      <c r="G255" s="164"/>
      <c r="H255" s="172"/>
      <c r="I255" s="23"/>
      <c r="J255" s="164"/>
      <c r="K255" s="171"/>
      <c r="L255" s="166"/>
      <c r="M255" s="166"/>
      <c r="N255" s="166"/>
      <c r="O255" s="166"/>
      <c r="P255" s="158">
        <f t="shared" si="5"/>
        <v>1</v>
      </c>
      <c r="Q255" s="159">
        <f t="shared" si="6"/>
        <v>1900</v>
      </c>
      <c r="R255" s="159" t="str">
        <f t="shared" si="7"/>
        <v>Jan</v>
      </c>
      <c r="S255" s="160"/>
      <c r="T255" s="40"/>
      <c r="U255" s="40"/>
      <c r="V255" s="40"/>
      <c r="W255" s="40"/>
      <c r="X255" s="40"/>
      <c r="Y255" s="40"/>
      <c r="Z255" s="40"/>
    </row>
    <row r="256" spans="1:26" ht="14.25" customHeight="1">
      <c r="A256" s="40"/>
      <c r="B256" s="40"/>
      <c r="C256" s="40"/>
      <c r="D256" s="162"/>
      <c r="E256" s="163"/>
      <c r="F256" s="164"/>
      <c r="G256" s="164"/>
      <c r="H256" s="172"/>
      <c r="I256" s="23"/>
      <c r="J256" s="164"/>
      <c r="K256" s="171"/>
      <c r="L256" s="166"/>
      <c r="M256" s="166"/>
      <c r="N256" s="166"/>
      <c r="O256" s="166"/>
      <c r="P256" s="158">
        <f t="shared" si="5"/>
        <v>1</v>
      </c>
      <c r="Q256" s="159">
        <f t="shared" si="6"/>
        <v>1900</v>
      </c>
      <c r="R256" s="159" t="str">
        <f t="shared" si="7"/>
        <v>Jan</v>
      </c>
      <c r="S256" s="160"/>
      <c r="T256" s="40"/>
      <c r="U256" s="40"/>
      <c r="V256" s="40"/>
      <c r="W256" s="40"/>
      <c r="X256" s="40"/>
      <c r="Y256" s="40"/>
      <c r="Z256" s="40"/>
    </row>
    <row r="257" spans="1:26" ht="14.25" customHeight="1">
      <c r="A257" s="40"/>
      <c r="B257" s="40"/>
      <c r="C257" s="40"/>
      <c r="D257" s="162"/>
      <c r="E257" s="163"/>
      <c r="F257" s="164"/>
      <c r="G257" s="164"/>
      <c r="H257" s="172"/>
      <c r="I257" s="23"/>
      <c r="J257" s="164"/>
      <c r="K257" s="171"/>
      <c r="L257" s="166"/>
      <c r="M257" s="166"/>
      <c r="N257" s="166"/>
      <c r="O257" s="166"/>
      <c r="P257" s="158">
        <f t="shared" si="5"/>
        <v>1</v>
      </c>
      <c r="Q257" s="159">
        <f t="shared" si="6"/>
        <v>1900</v>
      </c>
      <c r="R257" s="159" t="str">
        <f t="shared" si="7"/>
        <v>Jan</v>
      </c>
      <c r="S257" s="160"/>
      <c r="T257" s="40"/>
      <c r="U257" s="40"/>
      <c r="V257" s="40"/>
      <c r="W257" s="40"/>
      <c r="X257" s="40"/>
      <c r="Y257" s="40"/>
      <c r="Z257" s="40"/>
    </row>
    <row r="258" spans="1:26" ht="14.25" customHeight="1">
      <c r="A258" s="40"/>
      <c r="B258" s="40"/>
      <c r="C258" s="40"/>
      <c r="D258" s="162"/>
      <c r="E258" s="163"/>
      <c r="F258" s="164"/>
      <c r="G258" s="164"/>
      <c r="H258" s="172"/>
      <c r="I258" s="23"/>
      <c r="J258" s="164"/>
      <c r="K258" s="171"/>
      <c r="L258" s="166"/>
      <c r="M258" s="166"/>
      <c r="N258" s="166"/>
      <c r="O258" s="166"/>
      <c r="P258" s="158">
        <f t="shared" si="5"/>
        <v>1</v>
      </c>
      <c r="Q258" s="159">
        <f t="shared" si="6"/>
        <v>1900</v>
      </c>
      <c r="R258" s="159" t="str">
        <f t="shared" si="7"/>
        <v>Jan</v>
      </c>
      <c r="S258" s="160"/>
      <c r="T258" s="40"/>
      <c r="U258" s="40"/>
      <c r="V258" s="40"/>
      <c r="W258" s="40"/>
      <c r="X258" s="40"/>
      <c r="Y258" s="40"/>
      <c r="Z258" s="40"/>
    </row>
    <row r="259" spans="1:26" ht="14.25" customHeight="1">
      <c r="A259" s="40"/>
      <c r="B259" s="40"/>
      <c r="C259" s="40"/>
      <c r="D259" s="162"/>
      <c r="E259" s="163"/>
      <c r="F259" s="164"/>
      <c r="G259" s="164"/>
      <c r="H259" s="172"/>
      <c r="I259" s="23"/>
      <c r="J259" s="164"/>
      <c r="K259" s="171"/>
      <c r="L259" s="166"/>
      <c r="M259" s="166"/>
      <c r="N259" s="166"/>
      <c r="O259" s="166"/>
      <c r="P259" s="158">
        <f t="shared" si="5"/>
        <v>1</v>
      </c>
      <c r="Q259" s="159">
        <f t="shared" si="6"/>
        <v>1900</v>
      </c>
      <c r="R259" s="159" t="str">
        <f t="shared" si="7"/>
        <v>Jan</v>
      </c>
      <c r="S259" s="160"/>
      <c r="T259" s="40"/>
      <c r="U259" s="40"/>
      <c r="V259" s="40"/>
      <c r="W259" s="40"/>
      <c r="X259" s="40"/>
      <c r="Y259" s="40"/>
      <c r="Z259" s="40"/>
    </row>
    <row r="260" spans="1:26" ht="14.25" customHeight="1">
      <c r="A260" s="40"/>
      <c r="B260" s="40"/>
      <c r="C260" s="40"/>
      <c r="D260" s="162"/>
      <c r="E260" s="163"/>
      <c r="F260" s="164"/>
      <c r="G260" s="164"/>
      <c r="H260" s="164"/>
      <c r="I260" s="23"/>
      <c r="J260" s="164"/>
      <c r="K260" s="171"/>
      <c r="L260" s="166"/>
      <c r="M260" s="166"/>
      <c r="N260" s="166"/>
      <c r="O260" s="166"/>
      <c r="P260" s="158">
        <f t="shared" si="5"/>
        <v>1</v>
      </c>
      <c r="Q260" s="159">
        <f t="shared" si="6"/>
        <v>1900</v>
      </c>
      <c r="R260" s="159" t="str">
        <f t="shared" si="7"/>
        <v>Jan</v>
      </c>
      <c r="S260" s="160"/>
      <c r="T260" s="40"/>
      <c r="U260" s="40"/>
      <c r="V260" s="40"/>
      <c r="W260" s="40"/>
      <c r="X260" s="40"/>
      <c r="Y260" s="40"/>
      <c r="Z260" s="40"/>
    </row>
    <row r="261" spans="1:26" ht="14.25" customHeight="1">
      <c r="A261" s="40"/>
      <c r="B261" s="40"/>
      <c r="C261" s="40"/>
      <c r="D261" s="162"/>
      <c r="E261" s="163"/>
      <c r="F261" s="164"/>
      <c r="G261" s="164"/>
      <c r="H261" s="164"/>
      <c r="I261" s="23"/>
      <c r="J261" s="164"/>
      <c r="K261" s="171"/>
      <c r="L261" s="166"/>
      <c r="M261" s="166"/>
      <c r="N261" s="166"/>
      <c r="O261" s="166"/>
      <c r="P261" s="158">
        <f t="shared" si="5"/>
        <v>1</v>
      </c>
      <c r="Q261" s="159">
        <f t="shared" si="6"/>
        <v>1900</v>
      </c>
      <c r="R261" s="159" t="str">
        <f t="shared" si="7"/>
        <v>Jan</v>
      </c>
      <c r="S261" s="160"/>
      <c r="T261" s="40"/>
      <c r="U261" s="40"/>
      <c r="V261" s="40"/>
      <c r="W261" s="40"/>
      <c r="X261" s="40"/>
      <c r="Y261" s="40"/>
      <c r="Z261" s="40"/>
    </row>
    <row r="262" spans="1:26" ht="14.25" customHeight="1">
      <c r="A262" s="40"/>
      <c r="B262" s="40"/>
      <c r="C262" s="40"/>
      <c r="D262" s="162"/>
      <c r="E262" s="163"/>
      <c r="F262" s="164"/>
      <c r="G262" s="164"/>
      <c r="H262" s="172"/>
      <c r="I262" s="23"/>
      <c r="J262" s="164"/>
      <c r="K262" s="171"/>
      <c r="L262" s="166"/>
      <c r="M262" s="166"/>
      <c r="N262" s="166"/>
      <c r="O262" s="166"/>
      <c r="P262" s="158">
        <f t="shared" si="5"/>
        <v>1</v>
      </c>
      <c r="Q262" s="159">
        <f t="shared" si="6"/>
        <v>1900</v>
      </c>
      <c r="R262" s="159" t="str">
        <f t="shared" si="7"/>
        <v>Jan</v>
      </c>
      <c r="S262" s="160"/>
      <c r="T262" s="40"/>
      <c r="U262" s="40"/>
      <c r="V262" s="40"/>
      <c r="W262" s="40"/>
      <c r="X262" s="40"/>
      <c r="Y262" s="40"/>
      <c r="Z262" s="40"/>
    </row>
    <row r="263" spans="1:26" ht="14.25" customHeight="1">
      <c r="A263" s="40"/>
      <c r="B263" s="40"/>
      <c r="C263" s="40"/>
      <c r="D263" s="162"/>
      <c r="E263" s="163"/>
      <c r="F263" s="164"/>
      <c r="G263" s="164"/>
      <c r="H263" s="172"/>
      <c r="I263" s="23"/>
      <c r="J263" s="164"/>
      <c r="K263" s="171"/>
      <c r="L263" s="166"/>
      <c r="M263" s="166"/>
      <c r="N263" s="166"/>
      <c r="O263" s="166"/>
      <c r="P263" s="158">
        <f t="shared" si="5"/>
        <v>1</v>
      </c>
      <c r="Q263" s="159">
        <f t="shared" si="6"/>
        <v>1900</v>
      </c>
      <c r="R263" s="159" t="str">
        <f t="shared" si="7"/>
        <v>Jan</v>
      </c>
      <c r="S263" s="160"/>
      <c r="T263" s="40"/>
      <c r="U263" s="40"/>
      <c r="V263" s="40"/>
      <c r="W263" s="40"/>
      <c r="X263" s="40"/>
      <c r="Y263" s="40"/>
      <c r="Z263" s="40"/>
    </row>
    <row r="264" spans="1:26" ht="14.25" customHeight="1">
      <c r="A264" s="40"/>
      <c r="B264" s="40"/>
      <c r="C264" s="40"/>
      <c r="D264" s="162"/>
      <c r="E264" s="163"/>
      <c r="F264" s="164"/>
      <c r="G264" s="164"/>
      <c r="H264" s="172"/>
      <c r="I264" s="23"/>
      <c r="J264" s="164"/>
      <c r="K264" s="171"/>
      <c r="L264" s="166"/>
      <c r="M264" s="166"/>
      <c r="N264" s="166"/>
      <c r="O264" s="166"/>
      <c r="P264" s="158">
        <f t="shared" si="5"/>
        <v>1</v>
      </c>
      <c r="Q264" s="159">
        <f t="shared" si="6"/>
        <v>1900</v>
      </c>
      <c r="R264" s="159" t="str">
        <f t="shared" si="7"/>
        <v>Jan</v>
      </c>
      <c r="S264" s="160"/>
      <c r="T264" s="40"/>
      <c r="U264" s="40"/>
      <c r="V264" s="40"/>
      <c r="W264" s="40"/>
      <c r="X264" s="40"/>
      <c r="Y264" s="40"/>
      <c r="Z264" s="40"/>
    </row>
    <row r="265" spans="1:26" ht="14.25" customHeight="1">
      <c r="A265" s="40"/>
      <c r="B265" s="40"/>
      <c r="C265" s="40"/>
      <c r="D265" s="162"/>
      <c r="E265" s="163"/>
      <c r="F265" s="164"/>
      <c r="G265" s="164"/>
      <c r="H265" s="172"/>
      <c r="I265" s="23"/>
      <c r="J265" s="164"/>
      <c r="K265" s="171"/>
      <c r="L265" s="166"/>
      <c r="M265" s="166"/>
      <c r="N265" s="166"/>
      <c r="O265" s="166"/>
      <c r="P265" s="158">
        <f t="shared" si="5"/>
        <v>1</v>
      </c>
      <c r="Q265" s="159">
        <f t="shared" si="6"/>
        <v>1900</v>
      </c>
      <c r="R265" s="159" t="str">
        <f t="shared" si="7"/>
        <v>Jan</v>
      </c>
      <c r="S265" s="160"/>
      <c r="T265" s="40"/>
      <c r="U265" s="40"/>
      <c r="V265" s="40"/>
      <c r="W265" s="40"/>
      <c r="X265" s="40"/>
      <c r="Y265" s="40"/>
      <c r="Z265" s="40"/>
    </row>
    <row r="266" spans="1:26" ht="14.25" customHeight="1">
      <c r="A266" s="40"/>
      <c r="B266" s="40"/>
      <c r="C266" s="40"/>
      <c r="D266" s="162"/>
      <c r="E266" s="163"/>
      <c r="F266" s="164"/>
      <c r="G266" s="164"/>
      <c r="H266" s="172"/>
      <c r="I266" s="23"/>
      <c r="J266" s="164"/>
      <c r="K266" s="171"/>
      <c r="L266" s="166"/>
      <c r="M266" s="166"/>
      <c r="N266" s="166"/>
      <c r="O266" s="166"/>
      <c r="P266" s="158">
        <f t="shared" si="5"/>
        <v>1</v>
      </c>
      <c r="Q266" s="159">
        <f t="shared" si="6"/>
        <v>1900</v>
      </c>
      <c r="R266" s="159" t="str">
        <f t="shared" si="7"/>
        <v>Jan</v>
      </c>
      <c r="S266" s="160"/>
      <c r="T266" s="40"/>
      <c r="U266" s="40"/>
      <c r="V266" s="40"/>
      <c r="W266" s="40"/>
      <c r="X266" s="40"/>
      <c r="Y266" s="40"/>
      <c r="Z266" s="40"/>
    </row>
    <row r="267" spans="1:26" ht="14.25" customHeight="1">
      <c r="A267" s="40"/>
      <c r="B267" s="40"/>
      <c r="C267" s="40"/>
      <c r="D267" s="162"/>
      <c r="E267" s="163"/>
      <c r="F267" s="164"/>
      <c r="G267" s="164"/>
      <c r="H267" s="172"/>
      <c r="I267" s="23"/>
      <c r="J267" s="164"/>
      <c r="K267" s="171"/>
      <c r="L267" s="166"/>
      <c r="M267" s="166"/>
      <c r="N267" s="166"/>
      <c r="O267" s="166"/>
      <c r="P267" s="158">
        <f t="shared" si="5"/>
        <v>1</v>
      </c>
      <c r="Q267" s="159">
        <f t="shared" si="6"/>
        <v>1900</v>
      </c>
      <c r="R267" s="159" t="str">
        <f t="shared" si="7"/>
        <v>Jan</v>
      </c>
      <c r="S267" s="160"/>
      <c r="T267" s="40"/>
      <c r="U267" s="40"/>
      <c r="V267" s="40"/>
      <c r="W267" s="40"/>
      <c r="X267" s="40"/>
      <c r="Y267" s="40"/>
      <c r="Z267" s="40"/>
    </row>
    <row r="268" spans="1:26" ht="14.25" customHeight="1">
      <c r="A268" s="40"/>
      <c r="B268" s="40"/>
      <c r="C268" s="40"/>
      <c r="D268" s="162"/>
      <c r="E268" s="163"/>
      <c r="F268" s="164"/>
      <c r="G268" s="164"/>
      <c r="H268" s="164"/>
      <c r="I268" s="23"/>
      <c r="J268" s="164"/>
      <c r="K268" s="171"/>
      <c r="L268" s="166"/>
      <c r="M268" s="166"/>
      <c r="N268" s="166"/>
      <c r="O268" s="166"/>
      <c r="P268" s="158">
        <f t="shared" si="5"/>
        <v>1</v>
      </c>
      <c r="Q268" s="159">
        <f t="shared" si="6"/>
        <v>1900</v>
      </c>
      <c r="R268" s="159" t="str">
        <f t="shared" si="7"/>
        <v>Jan</v>
      </c>
      <c r="S268" s="160"/>
      <c r="T268" s="40"/>
      <c r="U268" s="40"/>
      <c r="V268" s="40"/>
      <c r="W268" s="40"/>
      <c r="X268" s="40"/>
      <c r="Y268" s="40"/>
      <c r="Z268" s="40"/>
    </row>
    <row r="269" spans="1:26" ht="14.25" customHeight="1">
      <c r="A269" s="40"/>
      <c r="B269" s="40"/>
      <c r="C269" s="40"/>
      <c r="D269" s="162"/>
      <c r="E269" s="163"/>
      <c r="F269" s="164"/>
      <c r="G269" s="164"/>
      <c r="H269" s="172"/>
      <c r="I269" s="23"/>
      <c r="J269" s="164"/>
      <c r="K269" s="171"/>
      <c r="L269" s="166"/>
      <c r="M269" s="166"/>
      <c r="N269" s="166"/>
      <c r="O269" s="166"/>
      <c r="P269" s="158">
        <f t="shared" si="5"/>
        <v>1</v>
      </c>
      <c r="Q269" s="159">
        <f t="shared" si="6"/>
        <v>1900</v>
      </c>
      <c r="R269" s="159" t="str">
        <f t="shared" si="7"/>
        <v>Jan</v>
      </c>
      <c r="S269" s="160"/>
      <c r="T269" s="40"/>
      <c r="U269" s="40"/>
      <c r="V269" s="40"/>
      <c r="W269" s="40"/>
      <c r="X269" s="40"/>
      <c r="Y269" s="40"/>
      <c r="Z269" s="40"/>
    </row>
    <row r="270" spans="1:26" ht="14.25" customHeight="1">
      <c r="A270" s="40"/>
      <c r="B270" s="40"/>
      <c r="C270" s="40"/>
      <c r="D270" s="162"/>
      <c r="E270" s="163"/>
      <c r="F270" s="164"/>
      <c r="G270" s="164"/>
      <c r="H270" s="40"/>
      <c r="I270" s="23"/>
      <c r="J270" s="165"/>
      <c r="K270" s="165"/>
      <c r="L270" s="166"/>
      <c r="M270" s="166"/>
      <c r="N270" s="166"/>
      <c r="O270" s="166"/>
      <c r="P270" s="158">
        <f t="shared" si="5"/>
        <v>1</v>
      </c>
      <c r="Q270" s="159">
        <f t="shared" si="6"/>
        <v>1900</v>
      </c>
      <c r="R270" s="159" t="str">
        <f t="shared" si="7"/>
        <v>Jan</v>
      </c>
      <c r="S270" s="160"/>
      <c r="T270" s="40"/>
      <c r="U270" s="40"/>
      <c r="V270" s="40"/>
      <c r="W270" s="40"/>
      <c r="X270" s="40"/>
      <c r="Y270" s="40"/>
      <c r="Z270" s="40"/>
    </row>
    <row r="271" spans="1:26" ht="14.25" customHeight="1">
      <c r="A271" s="40"/>
      <c r="B271" s="40"/>
      <c r="C271" s="40"/>
      <c r="D271" s="162"/>
      <c r="E271" s="163"/>
      <c r="F271" s="164"/>
      <c r="G271" s="164"/>
      <c r="H271" s="40"/>
      <c r="I271" s="23"/>
      <c r="J271" s="165"/>
      <c r="K271" s="165"/>
      <c r="L271" s="166"/>
      <c r="M271" s="166"/>
      <c r="N271" s="166"/>
      <c r="O271" s="166"/>
      <c r="P271" s="158">
        <f t="shared" si="5"/>
        <v>1</v>
      </c>
      <c r="Q271" s="159">
        <f t="shared" si="6"/>
        <v>1900</v>
      </c>
      <c r="R271" s="159" t="str">
        <f t="shared" si="7"/>
        <v>Jan</v>
      </c>
      <c r="S271" s="160"/>
      <c r="T271" s="40"/>
      <c r="U271" s="40"/>
      <c r="V271" s="40"/>
      <c r="W271" s="40"/>
      <c r="X271" s="40"/>
      <c r="Y271" s="40"/>
      <c r="Z271" s="40"/>
    </row>
    <row r="272" spans="1:26" ht="14.25" customHeight="1">
      <c r="A272" s="40"/>
      <c r="B272" s="40"/>
      <c r="C272" s="40"/>
      <c r="D272" s="162"/>
      <c r="E272" s="163"/>
      <c r="F272" s="164"/>
      <c r="G272" s="164"/>
      <c r="H272" s="40"/>
      <c r="I272" s="23"/>
      <c r="J272" s="165"/>
      <c r="K272" s="165"/>
      <c r="L272" s="166"/>
      <c r="M272" s="166"/>
      <c r="N272" s="166"/>
      <c r="O272" s="166"/>
      <c r="P272" s="158">
        <f t="shared" si="5"/>
        <v>1</v>
      </c>
      <c r="Q272" s="159">
        <f t="shared" si="6"/>
        <v>1900</v>
      </c>
      <c r="R272" s="159" t="str">
        <f t="shared" si="7"/>
        <v>Jan</v>
      </c>
      <c r="S272" s="160"/>
      <c r="T272" s="40"/>
      <c r="U272" s="40"/>
      <c r="V272" s="40"/>
      <c r="W272" s="40"/>
      <c r="X272" s="40"/>
      <c r="Y272" s="40"/>
      <c r="Z272" s="40"/>
    </row>
    <row r="273" spans="1:26" ht="14.25" customHeight="1">
      <c r="A273" s="40"/>
      <c r="B273" s="40"/>
      <c r="C273" s="40"/>
      <c r="D273" s="167"/>
      <c r="E273" s="163"/>
      <c r="F273" s="164"/>
      <c r="G273" s="164"/>
      <c r="H273" s="40"/>
      <c r="I273" s="23"/>
      <c r="J273" s="165"/>
      <c r="K273" s="165"/>
      <c r="L273" s="166"/>
      <c r="M273" s="166"/>
      <c r="N273" s="166"/>
      <c r="O273" s="166"/>
      <c r="P273" s="158">
        <f t="shared" si="5"/>
        <v>1</v>
      </c>
      <c r="Q273" s="159">
        <f t="shared" si="6"/>
        <v>1900</v>
      </c>
      <c r="R273" s="159" t="str">
        <f t="shared" si="7"/>
        <v>Jan</v>
      </c>
      <c r="S273" s="160"/>
      <c r="T273" s="40"/>
      <c r="U273" s="40"/>
      <c r="V273" s="40"/>
      <c r="W273" s="40"/>
      <c r="X273" s="40"/>
      <c r="Y273" s="40"/>
      <c r="Z273" s="40"/>
    </row>
    <row r="274" spans="1:26" ht="14.25" customHeight="1">
      <c r="A274" s="40"/>
      <c r="B274" s="40"/>
      <c r="C274" s="40"/>
      <c r="D274" s="162"/>
      <c r="E274" s="163"/>
      <c r="F274" s="164"/>
      <c r="G274" s="164"/>
      <c r="H274" s="40"/>
      <c r="I274" s="23"/>
      <c r="J274" s="165"/>
      <c r="K274" s="165"/>
      <c r="L274" s="166"/>
      <c r="M274" s="166"/>
      <c r="N274" s="166"/>
      <c r="O274" s="166"/>
      <c r="P274" s="158">
        <f t="shared" si="5"/>
        <v>1</v>
      </c>
      <c r="Q274" s="159">
        <f t="shared" si="6"/>
        <v>1900</v>
      </c>
      <c r="R274" s="159" t="str">
        <f t="shared" si="7"/>
        <v>Jan</v>
      </c>
      <c r="S274" s="160"/>
      <c r="T274" s="40"/>
      <c r="U274" s="40"/>
      <c r="V274" s="40"/>
      <c r="W274" s="40"/>
      <c r="X274" s="40"/>
      <c r="Y274" s="40"/>
      <c r="Z274" s="40"/>
    </row>
    <row r="275" spans="1:26" ht="14.25" customHeight="1">
      <c r="A275" s="40"/>
      <c r="B275" s="40"/>
      <c r="C275" s="40"/>
      <c r="D275" s="167"/>
      <c r="E275" s="163"/>
      <c r="F275" s="164"/>
      <c r="G275" s="164"/>
      <c r="H275" s="172"/>
      <c r="I275" s="23"/>
      <c r="J275" s="171"/>
      <c r="K275" s="171"/>
      <c r="L275" s="166"/>
      <c r="M275" s="166"/>
      <c r="N275" s="166"/>
      <c r="O275" s="166"/>
      <c r="P275" s="158">
        <f t="shared" si="5"/>
        <v>1</v>
      </c>
      <c r="Q275" s="159">
        <f t="shared" si="6"/>
        <v>1900</v>
      </c>
      <c r="R275" s="159" t="str">
        <f t="shared" si="7"/>
        <v>Jan</v>
      </c>
      <c r="S275" s="160"/>
      <c r="T275" s="40"/>
      <c r="U275" s="40"/>
      <c r="V275" s="40"/>
      <c r="W275" s="40"/>
      <c r="X275" s="40"/>
      <c r="Y275" s="40"/>
      <c r="Z275" s="40"/>
    </row>
    <row r="276" spans="1:26" ht="14.25" customHeight="1">
      <c r="A276" s="40"/>
      <c r="B276" s="40"/>
      <c r="C276" s="40"/>
      <c r="D276" s="167"/>
      <c r="E276" s="163"/>
      <c r="F276" s="164"/>
      <c r="G276" s="164"/>
      <c r="H276" s="172"/>
      <c r="I276" s="23"/>
      <c r="J276" s="171"/>
      <c r="K276" s="171"/>
      <c r="L276" s="166"/>
      <c r="M276" s="166"/>
      <c r="N276" s="166"/>
      <c r="O276" s="166"/>
      <c r="P276" s="158">
        <f t="shared" si="5"/>
        <v>1</v>
      </c>
      <c r="Q276" s="159">
        <f t="shared" si="6"/>
        <v>1900</v>
      </c>
      <c r="R276" s="159" t="str">
        <f t="shared" si="7"/>
        <v>Jan</v>
      </c>
      <c r="S276" s="160"/>
      <c r="T276" s="40"/>
      <c r="U276" s="40"/>
      <c r="V276" s="40"/>
      <c r="W276" s="40"/>
      <c r="X276" s="40"/>
      <c r="Y276" s="40"/>
      <c r="Z276" s="40"/>
    </row>
    <row r="277" spans="1:26" ht="14.25" customHeight="1">
      <c r="A277" s="40"/>
      <c r="B277" s="40"/>
      <c r="C277" s="40"/>
      <c r="D277" s="167"/>
      <c r="E277" s="163"/>
      <c r="F277" s="164"/>
      <c r="G277" s="164"/>
      <c r="H277" s="172"/>
      <c r="I277" s="23"/>
      <c r="J277" s="171"/>
      <c r="K277" s="171"/>
      <c r="L277" s="166"/>
      <c r="M277" s="166"/>
      <c r="N277" s="166"/>
      <c r="O277" s="166"/>
      <c r="P277" s="158">
        <f t="shared" si="5"/>
        <v>1</v>
      </c>
      <c r="Q277" s="159">
        <f t="shared" si="6"/>
        <v>1900</v>
      </c>
      <c r="R277" s="159" t="str">
        <f t="shared" si="7"/>
        <v>Jan</v>
      </c>
      <c r="S277" s="160"/>
      <c r="T277" s="40"/>
      <c r="U277" s="40"/>
      <c r="V277" s="40"/>
      <c r="W277" s="40"/>
      <c r="X277" s="40"/>
      <c r="Y277" s="40"/>
      <c r="Z277" s="40"/>
    </row>
    <row r="278" spans="1:26" ht="14.25" customHeight="1">
      <c r="A278" s="40"/>
      <c r="B278" s="40"/>
      <c r="C278" s="40"/>
      <c r="D278" s="167"/>
      <c r="E278" s="163"/>
      <c r="F278" s="164"/>
      <c r="G278" s="164"/>
      <c r="H278" s="172"/>
      <c r="I278" s="23"/>
      <c r="J278" s="171"/>
      <c r="K278" s="171"/>
      <c r="L278" s="166"/>
      <c r="M278" s="166"/>
      <c r="N278" s="166"/>
      <c r="O278" s="166"/>
      <c r="P278" s="158">
        <f t="shared" si="5"/>
        <v>1</v>
      </c>
      <c r="Q278" s="159">
        <f t="shared" si="6"/>
        <v>1900</v>
      </c>
      <c r="R278" s="159" t="str">
        <f t="shared" si="7"/>
        <v>Jan</v>
      </c>
      <c r="S278" s="160"/>
      <c r="T278" s="40"/>
      <c r="U278" s="40"/>
      <c r="V278" s="40"/>
      <c r="W278" s="40"/>
      <c r="X278" s="40"/>
      <c r="Y278" s="40"/>
      <c r="Z278" s="40"/>
    </row>
    <row r="279" spans="1:26" ht="14.25" customHeight="1">
      <c r="A279" s="40"/>
      <c r="B279" s="40"/>
      <c r="C279" s="40"/>
      <c r="D279" s="167"/>
      <c r="E279" s="163"/>
      <c r="F279" s="164"/>
      <c r="G279" s="164"/>
      <c r="H279" s="172"/>
      <c r="I279" s="23"/>
      <c r="J279" s="171"/>
      <c r="K279" s="171"/>
      <c r="L279" s="166"/>
      <c r="M279" s="166"/>
      <c r="N279" s="166"/>
      <c r="O279" s="166"/>
      <c r="P279" s="158">
        <f t="shared" si="5"/>
        <v>1</v>
      </c>
      <c r="Q279" s="159">
        <f t="shared" si="6"/>
        <v>1900</v>
      </c>
      <c r="R279" s="159" t="str">
        <f t="shared" si="7"/>
        <v>Jan</v>
      </c>
      <c r="S279" s="160"/>
      <c r="T279" s="40"/>
      <c r="U279" s="40"/>
      <c r="V279" s="40"/>
      <c r="W279" s="40"/>
      <c r="X279" s="40"/>
      <c r="Y279" s="40"/>
      <c r="Z279" s="40"/>
    </row>
    <row r="280" spans="1:26" ht="14.25" customHeight="1">
      <c r="A280" s="40"/>
      <c r="B280" s="40"/>
      <c r="C280" s="40"/>
      <c r="D280" s="167"/>
      <c r="E280" s="163"/>
      <c r="F280" s="164"/>
      <c r="G280" s="164"/>
      <c r="H280" s="172"/>
      <c r="I280" s="23"/>
      <c r="J280" s="171"/>
      <c r="K280" s="171"/>
      <c r="L280" s="166"/>
      <c r="M280" s="166"/>
      <c r="N280" s="166"/>
      <c r="O280" s="166"/>
      <c r="P280" s="158">
        <f t="shared" si="5"/>
        <v>1</v>
      </c>
      <c r="Q280" s="159">
        <f t="shared" si="6"/>
        <v>1900</v>
      </c>
      <c r="R280" s="159" t="str">
        <f t="shared" si="7"/>
        <v>Jan</v>
      </c>
      <c r="S280" s="160"/>
      <c r="T280" s="40"/>
      <c r="U280" s="40"/>
      <c r="V280" s="40"/>
      <c r="W280" s="40"/>
      <c r="X280" s="40"/>
      <c r="Y280" s="40"/>
      <c r="Z280" s="40"/>
    </row>
    <row r="281" spans="1:26" ht="14.25" customHeight="1">
      <c r="A281" s="40"/>
      <c r="B281" s="40"/>
      <c r="C281" s="40"/>
      <c r="D281" s="167"/>
      <c r="E281" s="163"/>
      <c r="F281" s="164"/>
      <c r="G281" s="164"/>
      <c r="H281" s="172"/>
      <c r="I281" s="23"/>
      <c r="J281" s="171"/>
      <c r="K281" s="171"/>
      <c r="L281" s="166"/>
      <c r="M281" s="166"/>
      <c r="N281" s="166"/>
      <c r="O281" s="166"/>
      <c r="P281" s="158">
        <f t="shared" si="5"/>
        <v>1</v>
      </c>
      <c r="Q281" s="159">
        <f t="shared" si="6"/>
        <v>1900</v>
      </c>
      <c r="R281" s="159" t="str">
        <f t="shared" si="7"/>
        <v>Jan</v>
      </c>
      <c r="S281" s="160"/>
      <c r="T281" s="40"/>
      <c r="U281" s="40"/>
      <c r="V281" s="40"/>
      <c r="W281" s="40"/>
      <c r="X281" s="40"/>
      <c r="Y281" s="40"/>
      <c r="Z281" s="40"/>
    </row>
    <row r="282" spans="1:26" ht="14.25" customHeight="1">
      <c r="A282" s="40"/>
      <c r="B282" s="40"/>
      <c r="C282" s="40"/>
      <c r="D282" s="167"/>
      <c r="E282" s="163"/>
      <c r="F282" s="164"/>
      <c r="G282" s="164"/>
      <c r="H282" s="172"/>
      <c r="I282" s="23"/>
      <c r="J282" s="171"/>
      <c r="K282" s="171"/>
      <c r="L282" s="166"/>
      <c r="M282" s="166"/>
      <c r="N282" s="166"/>
      <c r="O282" s="166"/>
      <c r="P282" s="158">
        <f t="shared" si="5"/>
        <v>1</v>
      </c>
      <c r="Q282" s="159">
        <f t="shared" si="6"/>
        <v>1900</v>
      </c>
      <c r="R282" s="159" t="str">
        <f t="shared" si="7"/>
        <v>Jan</v>
      </c>
      <c r="S282" s="160"/>
      <c r="T282" s="40"/>
      <c r="U282" s="40"/>
      <c r="V282" s="40"/>
      <c r="W282" s="40"/>
      <c r="X282" s="40"/>
      <c r="Y282" s="40"/>
      <c r="Z282" s="40"/>
    </row>
    <row r="283" spans="1:26" ht="14.25" customHeight="1">
      <c r="A283" s="40"/>
      <c r="B283" s="40"/>
      <c r="C283" s="40"/>
      <c r="D283" s="167"/>
      <c r="E283" s="163"/>
      <c r="F283" s="164"/>
      <c r="G283" s="164"/>
      <c r="H283" s="172"/>
      <c r="I283" s="23"/>
      <c r="J283" s="171"/>
      <c r="K283" s="171"/>
      <c r="L283" s="166"/>
      <c r="M283" s="166"/>
      <c r="N283" s="166"/>
      <c r="O283" s="166"/>
      <c r="P283" s="158">
        <f t="shared" si="5"/>
        <v>1</v>
      </c>
      <c r="Q283" s="159">
        <f t="shared" si="6"/>
        <v>1900</v>
      </c>
      <c r="R283" s="159" t="str">
        <f t="shared" si="7"/>
        <v>Jan</v>
      </c>
      <c r="S283" s="160"/>
      <c r="T283" s="40"/>
      <c r="U283" s="40"/>
      <c r="V283" s="40"/>
      <c r="W283" s="40"/>
      <c r="X283" s="40"/>
      <c r="Y283" s="40"/>
      <c r="Z283" s="40"/>
    </row>
    <row r="284" spans="1:26" ht="14.25" customHeight="1">
      <c r="A284" s="40"/>
      <c r="B284" s="40"/>
      <c r="C284" s="40"/>
      <c r="D284" s="167"/>
      <c r="E284" s="163"/>
      <c r="F284" s="164"/>
      <c r="G284" s="164"/>
      <c r="H284" s="172"/>
      <c r="I284" s="23"/>
      <c r="J284" s="171"/>
      <c r="K284" s="171"/>
      <c r="L284" s="166"/>
      <c r="M284" s="166"/>
      <c r="N284" s="166"/>
      <c r="O284" s="166"/>
      <c r="P284" s="158">
        <f t="shared" si="5"/>
        <v>1</v>
      </c>
      <c r="Q284" s="159">
        <f t="shared" si="6"/>
        <v>1900</v>
      </c>
      <c r="R284" s="159" t="str">
        <f t="shared" si="7"/>
        <v>Jan</v>
      </c>
      <c r="S284" s="160"/>
      <c r="T284" s="40"/>
      <c r="U284" s="40"/>
      <c r="V284" s="40"/>
      <c r="W284" s="40"/>
      <c r="X284" s="40"/>
      <c r="Y284" s="40"/>
      <c r="Z284" s="40"/>
    </row>
    <row r="285" spans="1:26" ht="14.25" customHeight="1">
      <c r="A285" s="40"/>
      <c r="B285" s="40"/>
      <c r="C285" s="40"/>
      <c r="D285" s="167"/>
      <c r="E285" s="163"/>
      <c r="F285" s="164"/>
      <c r="G285" s="164"/>
      <c r="H285" s="172"/>
      <c r="I285" s="23"/>
      <c r="J285" s="171"/>
      <c r="K285" s="171"/>
      <c r="L285" s="166"/>
      <c r="M285" s="166"/>
      <c r="N285" s="166"/>
      <c r="O285" s="166"/>
      <c r="P285" s="158">
        <f t="shared" si="5"/>
        <v>1</v>
      </c>
      <c r="Q285" s="159">
        <f t="shared" si="6"/>
        <v>1900</v>
      </c>
      <c r="R285" s="159" t="str">
        <f t="shared" si="7"/>
        <v>Jan</v>
      </c>
      <c r="S285" s="160"/>
      <c r="T285" s="40"/>
      <c r="U285" s="40"/>
      <c r="V285" s="40"/>
      <c r="W285" s="40"/>
      <c r="X285" s="40"/>
      <c r="Y285" s="40"/>
      <c r="Z285" s="40"/>
    </row>
    <row r="286" spans="1:26" ht="14.25" customHeight="1">
      <c r="A286" s="40"/>
      <c r="B286" s="40"/>
      <c r="C286" s="40"/>
      <c r="D286" s="167"/>
      <c r="E286" s="163"/>
      <c r="F286" s="164"/>
      <c r="G286" s="164"/>
      <c r="H286" s="172"/>
      <c r="I286" s="23"/>
      <c r="J286" s="171"/>
      <c r="K286" s="171"/>
      <c r="L286" s="166"/>
      <c r="M286" s="166"/>
      <c r="N286" s="166"/>
      <c r="O286" s="166"/>
      <c r="P286" s="158">
        <f t="shared" si="5"/>
        <v>1</v>
      </c>
      <c r="Q286" s="159">
        <f t="shared" si="6"/>
        <v>1900</v>
      </c>
      <c r="R286" s="159" t="str">
        <f t="shared" si="7"/>
        <v>Jan</v>
      </c>
      <c r="S286" s="160"/>
      <c r="T286" s="40"/>
      <c r="U286" s="40"/>
      <c r="V286" s="40"/>
      <c r="W286" s="40"/>
      <c r="X286" s="40"/>
      <c r="Y286" s="40"/>
      <c r="Z286" s="40"/>
    </row>
    <row r="287" spans="1:26" ht="14.25" customHeight="1">
      <c r="A287" s="40"/>
      <c r="B287" s="40"/>
      <c r="C287" s="40"/>
      <c r="D287" s="167"/>
      <c r="E287" s="163"/>
      <c r="F287" s="164"/>
      <c r="G287" s="164"/>
      <c r="H287" s="172"/>
      <c r="I287" s="23"/>
      <c r="J287" s="171"/>
      <c r="K287" s="171"/>
      <c r="L287" s="166"/>
      <c r="M287" s="166"/>
      <c r="N287" s="166"/>
      <c r="O287" s="166"/>
      <c r="P287" s="158">
        <f t="shared" si="5"/>
        <v>1</v>
      </c>
      <c r="Q287" s="159">
        <f t="shared" si="6"/>
        <v>1900</v>
      </c>
      <c r="R287" s="159" t="str">
        <f t="shared" si="7"/>
        <v>Jan</v>
      </c>
      <c r="S287" s="160"/>
      <c r="T287" s="40"/>
      <c r="U287" s="40"/>
      <c r="V287" s="40"/>
      <c r="W287" s="40"/>
      <c r="X287" s="40"/>
      <c r="Y287" s="40"/>
      <c r="Z287" s="40"/>
    </row>
    <row r="288" spans="1:26" ht="14.25" customHeight="1">
      <c r="A288" s="40"/>
      <c r="B288" s="40"/>
      <c r="C288" s="40"/>
      <c r="D288" s="167"/>
      <c r="E288" s="163"/>
      <c r="F288" s="164"/>
      <c r="G288" s="164"/>
      <c r="H288" s="172"/>
      <c r="I288" s="23"/>
      <c r="J288" s="171"/>
      <c r="K288" s="171"/>
      <c r="L288" s="166"/>
      <c r="M288" s="166"/>
      <c r="N288" s="166"/>
      <c r="O288" s="166"/>
      <c r="P288" s="158">
        <f t="shared" si="5"/>
        <v>1</v>
      </c>
      <c r="Q288" s="159">
        <f t="shared" si="6"/>
        <v>1900</v>
      </c>
      <c r="R288" s="159" t="str">
        <f t="shared" si="7"/>
        <v>Jan</v>
      </c>
      <c r="S288" s="160"/>
      <c r="T288" s="40"/>
      <c r="U288" s="40"/>
      <c r="V288" s="40"/>
      <c r="W288" s="40"/>
      <c r="X288" s="40"/>
      <c r="Y288" s="40"/>
      <c r="Z288" s="40"/>
    </row>
    <row r="289" spans="1:26" ht="14.25" customHeight="1">
      <c r="A289" s="40"/>
      <c r="B289" s="40"/>
      <c r="C289" s="40"/>
      <c r="D289" s="167"/>
      <c r="E289" s="163"/>
      <c r="F289" s="164"/>
      <c r="G289" s="164"/>
      <c r="H289" s="172"/>
      <c r="I289" s="23"/>
      <c r="J289" s="171"/>
      <c r="K289" s="171"/>
      <c r="L289" s="166"/>
      <c r="M289" s="166"/>
      <c r="N289" s="166"/>
      <c r="O289" s="166"/>
      <c r="P289" s="158">
        <f t="shared" si="5"/>
        <v>1</v>
      </c>
      <c r="Q289" s="159">
        <f t="shared" si="6"/>
        <v>1900</v>
      </c>
      <c r="R289" s="159" t="str">
        <f t="shared" si="7"/>
        <v>Jan</v>
      </c>
      <c r="S289" s="160"/>
      <c r="T289" s="40"/>
      <c r="U289" s="40"/>
      <c r="V289" s="40"/>
      <c r="W289" s="40"/>
      <c r="X289" s="40"/>
      <c r="Y289" s="40"/>
      <c r="Z289" s="40"/>
    </row>
    <row r="290" spans="1:26" ht="14.25" customHeight="1">
      <c r="A290" s="40"/>
      <c r="B290" s="40"/>
      <c r="C290" s="40"/>
      <c r="D290" s="167"/>
      <c r="E290" s="163"/>
      <c r="F290" s="164"/>
      <c r="G290" s="164"/>
      <c r="H290" s="172"/>
      <c r="I290" s="23"/>
      <c r="J290" s="171"/>
      <c r="K290" s="171"/>
      <c r="L290" s="166"/>
      <c r="M290" s="166"/>
      <c r="N290" s="166"/>
      <c r="O290" s="166"/>
      <c r="P290" s="158">
        <f t="shared" si="5"/>
        <v>1</v>
      </c>
      <c r="Q290" s="159">
        <f t="shared" si="6"/>
        <v>1900</v>
      </c>
      <c r="R290" s="159" t="str">
        <f t="shared" si="7"/>
        <v>Jan</v>
      </c>
      <c r="S290" s="160"/>
      <c r="T290" s="40"/>
      <c r="U290" s="40"/>
      <c r="V290" s="40"/>
      <c r="W290" s="40"/>
      <c r="X290" s="40"/>
      <c r="Y290" s="40"/>
      <c r="Z290" s="40"/>
    </row>
    <row r="291" spans="1:26" ht="14.25" customHeight="1">
      <c r="A291" s="40"/>
      <c r="B291" s="40"/>
      <c r="C291" s="40"/>
      <c r="D291" s="167"/>
      <c r="E291" s="163"/>
      <c r="F291" s="164"/>
      <c r="G291" s="164"/>
      <c r="H291" s="172"/>
      <c r="I291" s="23"/>
      <c r="J291" s="171"/>
      <c r="K291" s="171"/>
      <c r="L291" s="166"/>
      <c r="M291" s="166"/>
      <c r="N291" s="166"/>
      <c r="O291" s="166"/>
      <c r="P291" s="158">
        <f t="shared" si="5"/>
        <v>1</v>
      </c>
      <c r="Q291" s="159">
        <f t="shared" si="6"/>
        <v>1900</v>
      </c>
      <c r="R291" s="159" t="str">
        <f t="shared" si="7"/>
        <v>Jan</v>
      </c>
      <c r="S291" s="160"/>
      <c r="T291" s="40"/>
      <c r="U291" s="40"/>
      <c r="V291" s="40"/>
      <c r="W291" s="40"/>
      <c r="X291" s="40"/>
      <c r="Y291" s="40"/>
      <c r="Z291" s="40"/>
    </row>
    <row r="292" spans="1:26" ht="14.25" customHeight="1">
      <c r="A292" s="40"/>
      <c r="B292" s="40"/>
      <c r="C292" s="40"/>
      <c r="D292" s="167"/>
      <c r="E292" s="163"/>
      <c r="F292" s="164"/>
      <c r="G292" s="164"/>
      <c r="H292" s="172"/>
      <c r="I292" s="23"/>
      <c r="J292" s="171"/>
      <c r="K292" s="171"/>
      <c r="L292" s="166"/>
      <c r="M292" s="166"/>
      <c r="N292" s="166"/>
      <c r="O292" s="166"/>
      <c r="P292" s="158">
        <f t="shared" si="5"/>
        <v>1</v>
      </c>
      <c r="Q292" s="159">
        <f t="shared" si="6"/>
        <v>1900</v>
      </c>
      <c r="R292" s="159" t="str">
        <f t="shared" si="7"/>
        <v>Jan</v>
      </c>
      <c r="S292" s="160"/>
      <c r="T292" s="40"/>
      <c r="U292" s="40"/>
      <c r="V292" s="40"/>
      <c r="W292" s="40"/>
      <c r="X292" s="40"/>
      <c r="Y292" s="40"/>
      <c r="Z292" s="40"/>
    </row>
    <row r="293" spans="1:26" ht="14.25" customHeight="1">
      <c r="A293" s="40"/>
      <c r="B293" s="40"/>
      <c r="C293" s="40"/>
      <c r="D293" s="167"/>
      <c r="E293" s="163"/>
      <c r="F293" s="164"/>
      <c r="G293" s="164"/>
      <c r="H293" s="172"/>
      <c r="I293" s="23"/>
      <c r="J293" s="171"/>
      <c r="K293" s="171"/>
      <c r="L293" s="166"/>
      <c r="M293" s="166"/>
      <c r="N293" s="166"/>
      <c r="O293" s="166"/>
      <c r="P293" s="158">
        <f t="shared" si="5"/>
        <v>1</v>
      </c>
      <c r="Q293" s="159">
        <f t="shared" si="6"/>
        <v>1900</v>
      </c>
      <c r="R293" s="159" t="str">
        <f t="shared" si="7"/>
        <v>Jan</v>
      </c>
      <c r="S293" s="160"/>
      <c r="T293" s="40"/>
      <c r="U293" s="40"/>
      <c r="V293" s="40"/>
      <c r="W293" s="40"/>
      <c r="X293" s="40"/>
      <c r="Y293" s="40"/>
      <c r="Z293" s="40"/>
    </row>
    <row r="294" spans="1:26" ht="14.25" customHeight="1">
      <c r="A294" s="40"/>
      <c r="B294" s="40"/>
      <c r="C294" s="40"/>
      <c r="D294" s="162"/>
      <c r="E294" s="163"/>
      <c r="F294" s="164"/>
      <c r="G294" s="164"/>
      <c r="H294" s="40"/>
      <c r="I294" s="23"/>
      <c r="J294" s="165"/>
      <c r="K294" s="165"/>
      <c r="L294" s="166"/>
      <c r="M294" s="166"/>
      <c r="N294" s="166"/>
      <c r="O294" s="166"/>
      <c r="P294" s="158">
        <f t="shared" si="5"/>
        <v>1</v>
      </c>
      <c r="Q294" s="159">
        <f t="shared" si="6"/>
        <v>1900</v>
      </c>
      <c r="R294" s="159" t="str">
        <f t="shared" si="7"/>
        <v>Jan</v>
      </c>
      <c r="S294" s="160"/>
      <c r="T294" s="40"/>
      <c r="U294" s="40"/>
      <c r="V294" s="40"/>
      <c r="W294" s="40"/>
      <c r="X294" s="40"/>
      <c r="Y294" s="40"/>
      <c r="Z294" s="40"/>
    </row>
    <row r="295" spans="1:26" ht="14.25" customHeight="1">
      <c r="A295" s="40"/>
      <c r="B295" s="40"/>
      <c r="C295" s="40"/>
      <c r="D295" s="167"/>
      <c r="E295" s="163"/>
      <c r="F295" s="164"/>
      <c r="G295" s="164"/>
      <c r="H295" s="40"/>
      <c r="I295" s="23"/>
      <c r="J295" s="165"/>
      <c r="K295" s="165"/>
      <c r="L295" s="166"/>
      <c r="M295" s="166"/>
      <c r="N295" s="166"/>
      <c r="O295" s="166"/>
      <c r="P295" s="158">
        <f t="shared" si="5"/>
        <v>1</v>
      </c>
      <c r="Q295" s="159">
        <f t="shared" si="6"/>
        <v>1900</v>
      </c>
      <c r="R295" s="159" t="str">
        <f t="shared" si="7"/>
        <v>Jan</v>
      </c>
      <c r="S295" s="160"/>
      <c r="T295" s="40"/>
      <c r="U295" s="40"/>
      <c r="V295" s="40"/>
      <c r="W295" s="40"/>
      <c r="X295" s="40"/>
      <c r="Y295" s="40"/>
      <c r="Z295" s="40"/>
    </row>
    <row r="296" spans="1:26" ht="14.25" customHeight="1">
      <c r="A296" s="40"/>
      <c r="B296" s="40"/>
      <c r="C296" s="40"/>
      <c r="D296" s="162"/>
      <c r="E296" s="163"/>
      <c r="F296" s="164"/>
      <c r="G296" s="164"/>
      <c r="H296" s="40"/>
      <c r="I296" s="23"/>
      <c r="J296" s="165"/>
      <c r="K296" s="165"/>
      <c r="L296" s="166"/>
      <c r="M296" s="166"/>
      <c r="N296" s="166"/>
      <c r="O296" s="166"/>
      <c r="P296" s="158">
        <f t="shared" si="5"/>
        <v>1</v>
      </c>
      <c r="Q296" s="159">
        <f t="shared" si="6"/>
        <v>1900</v>
      </c>
      <c r="R296" s="159" t="str">
        <f t="shared" si="7"/>
        <v>Jan</v>
      </c>
      <c r="S296" s="160"/>
      <c r="T296" s="40"/>
      <c r="U296" s="40"/>
      <c r="V296" s="40"/>
      <c r="W296" s="40"/>
      <c r="X296" s="40"/>
      <c r="Y296" s="40"/>
      <c r="Z296" s="40"/>
    </row>
    <row r="297" spans="1:26" ht="14.25" customHeight="1">
      <c r="A297" s="40"/>
      <c r="B297" s="40"/>
      <c r="C297" s="40"/>
      <c r="D297" s="167"/>
      <c r="E297" s="163"/>
      <c r="F297" s="164"/>
      <c r="G297" s="164"/>
      <c r="H297" s="40"/>
      <c r="I297" s="23"/>
      <c r="J297" s="165"/>
      <c r="K297" s="165"/>
      <c r="L297" s="166"/>
      <c r="M297" s="166"/>
      <c r="N297" s="166"/>
      <c r="O297" s="166"/>
      <c r="P297" s="158">
        <f t="shared" si="5"/>
        <v>1</v>
      </c>
      <c r="Q297" s="159">
        <f t="shared" si="6"/>
        <v>1900</v>
      </c>
      <c r="R297" s="159" t="str">
        <f t="shared" si="7"/>
        <v>Jan</v>
      </c>
      <c r="S297" s="160"/>
      <c r="T297" s="40"/>
      <c r="U297" s="40"/>
      <c r="V297" s="40"/>
      <c r="W297" s="40"/>
      <c r="X297" s="40"/>
      <c r="Y297" s="40"/>
      <c r="Z297" s="40"/>
    </row>
    <row r="298" spans="1:26" ht="14.25" customHeight="1">
      <c r="A298" s="40"/>
      <c r="B298" s="40"/>
      <c r="C298" s="40"/>
      <c r="D298" s="167"/>
      <c r="E298" s="163"/>
      <c r="F298" s="164"/>
      <c r="G298" s="164"/>
      <c r="H298" s="40"/>
      <c r="I298" s="23"/>
      <c r="J298" s="165"/>
      <c r="K298" s="165"/>
      <c r="L298" s="166"/>
      <c r="M298" s="166"/>
      <c r="N298" s="166"/>
      <c r="O298" s="166"/>
      <c r="P298" s="158">
        <f t="shared" si="5"/>
        <v>1</v>
      </c>
      <c r="Q298" s="159">
        <f t="shared" si="6"/>
        <v>1900</v>
      </c>
      <c r="R298" s="159" t="str">
        <f t="shared" si="7"/>
        <v>Jan</v>
      </c>
      <c r="S298" s="160"/>
      <c r="T298" s="40"/>
      <c r="U298" s="40"/>
      <c r="V298" s="40"/>
      <c r="W298" s="40"/>
      <c r="X298" s="40"/>
      <c r="Y298" s="40"/>
      <c r="Z298" s="40"/>
    </row>
    <row r="299" spans="1:26" ht="14.25" customHeight="1">
      <c r="A299" s="40"/>
      <c r="B299" s="40"/>
      <c r="C299" s="40"/>
      <c r="D299" s="162"/>
      <c r="E299" s="163"/>
      <c r="F299" s="164"/>
      <c r="G299" s="164"/>
      <c r="H299" s="40"/>
      <c r="I299" s="23"/>
      <c r="J299" s="165"/>
      <c r="K299" s="165"/>
      <c r="L299" s="166"/>
      <c r="M299" s="166"/>
      <c r="N299" s="166"/>
      <c r="O299" s="166"/>
      <c r="P299" s="158">
        <f t="shared" si="5"/>
        <v>1</v>
      </c>
      <c r="Q299" s="159">
        <f t="shared" si="6"/>
        <v>1900</v>
      </c>
      <c r="R299" s="159" t="str">
        <f t="shared" si="7"/>
        <v>Jan</v>
      </c>
      <c r="S299" s="160"/>
      <c r="T299" s="40"/>
      <c r="U299" s="40"/>
      <c r="V299" s="40"/>
      <c r="W299" s="40"/>
      <c r="X299" s="40"/>
      <c r="Y299" s="40"/>
      <c r="Z299" s="40"/>
    </row>
    <row r="300" spans="1:26" ht="14.25" customHeight="1">
      <c r="A300" s="40"/>
      <c r="B300" s="40"/>
      <c r="C300" s="40"/>
      <c r="D300" s="162"/>
      <c r="E300" s="163"/>
      <c r="F300" s="164"/>
      <c r="G300" s="164"/>
      <c r="H300" s="40"/>
      <c r="I300" s="23"/>
      <c r="J300" s="165"/>
      <c r="K300" s="165"/>
      <c r="L300" s="166"/>
      <c r="M300" s="166"/>
      <c r="N300" s="166"/>
      <c r="O300" s="166"/>
      <c r="P300" s="158">
        <f t="shared" si="5"/>
        <v>1</v>
      </c>
      <c r="Q300" s="159">
        <f t="shared" si="6"/>
        <v>1900</v>
      </c>
      <c r="R300" s="159" t="str">
        <f t="shared" si="7"/>
        <v>Jan</v>
      </c>
      <c r="S300" s="160"/>
      <c r="T300" s="40"/>
      <c r="U300" s="40"/>
      <c r="V300" s="40"/>
      <c r="W300" s="40"/>
      <c r="X300" s="40"/>
      <c r="Y300" s="40"/>
      <c r="Z300" s="40"/>
    </row>
    <row r="301" spans="1:26" ht="14.25" customHeight="1">
      <c r="A301" s="40"/>
      <c r="B301" s="40"/>
      <c r="C301" s="40"/>
      <c r="D301" s="162"/>
      <c r="E301" s="163"/>
      <c r="F301" s="164"/>
      <c r="G301" s="164"/>
      <c r="H301" s="40"/>
      <c r="I301" s="23"/>
      <c r="J301" s="165"/>
      <c r="K301" s="165"/>
      <c r="L301" s="166"/>
      <c r="M301" s="166"/>
      <c r="N301" s="166"/>
      <c r="O301" s="166"/>
      <c r="P301" s="158">
        <f t="shared" si="5"/>
        <v>1</v>
      </c>
      <c r="Q301" s="159">
        <f t="shared" si="6"/>
        <v>1900</v>
      </c>
      <c r="R301" s="159" t="str">
        <f t="shared" si="7"/>
        <v>Jan</v>
      </c>
      <c r="S301" s="160"/>
      <c r="T301" s="40"/>
      <c r="U301" s="40"/>
      <c r="V301" s="40"/>
      <c r="W301" s="40"/>
      <c r="X301" s="40"/>
      <c r="Y301" s="40"/>
      <c r="Z301" s="40"/>
    </row>
    <row r="302" spans="1:26" ht="14.25" customHeight="1">
      <c r="A302" s="40"/>
      <c r="B302" s="40"/>
      <c r="C302" s="40"/>
      <c r="D302" s="162"/>
      <c r="E302" s="163"/>
      <c r="F302" s="164"/>
      <c r="G302" s="164"/>
      <c r="H302" s="40"/>
      <c r="I302" s="23"/>
      <c r="J302" s="165"/>
      <c r="K302" s="165"/>
      <c r="L302" s="166"/>
      <c r="M302" s="166"/>
      <c r="N302" s="166"/>
      <c r="O302" s="166"/>
      <c r="P302" s="158">
        <f t="shared" si="5"/>
        <v>1</v>
      </c>
      <c r="Q302" s="159">
        <f t="shared" si="6"/>
        <v>1900</v>
      </c>
      <c r="R302" s="159" t="str">
        <f t="shared" si="7"/>
        <v>Jan</v>
      </c>
      <c r="S302" s="160"/>
      <c r="T302" s="40"/>
      <c r="U302" s="40"/>
      <c r="V302" s="40"/>
      <c r="W302" s="40"/>
      <c r="X302" s="40"/>
      <c r="Y302" s="40"/>
      <c r="Z302" s="40"/>
    </row>
    <row r="303" spans="1:26" ht="14.25" customHeight="1">
      <c r="A303" s="40"/>
      <c r="B303" s="40"/>
      <c r="C303" s="40"/>
      <c r="D303" s="162"/>
      <c r="E303" s="163"/>
      <c r="F303" s="164"/>
      <c r="G303" s="164"/>
      <c r="H303" s="40"/>
      <c r="I303" s="23"/>
      <c r="J303" s="165"/>
      <c r="K303" s="165"/>
      <c r="L303" s="166"/>
      <c r="M303" s="166"/>
      <c r="N303" s="166"/>
      <c r="O303" s="166"/>
      <c r="P303" s="158">
        <f t="shared" si="5"/>
        <v>1</v>
      </c>
      <c r="Q303" s="159">
        <f t="shared" si="6"/>
        <v>1900</v>
      </c>
      <c r="R303" s="159" t="str">
        <f t="shared" si="7"/>
        <v>Jan</v>
      </c>
      <c r="S303" s="160"/>
      <c r="T303" s="40"/>
      <c r="U303" s="40"/>
      <c r="V303" s="40"/>
      <c r="W303" s="40"/>
      <c r="X303" s="40"/>
      <c r="Y303" s="40"/>
      <c r="Z303" s="40"/>
    </row>
    <row r="304" spans="1:26" ht="14.25" customHeight="1">
      <c r="A304" s="40"/>
      <c r="B304" s="40"/>
      <c r="C304" s="40"/>
      <c r="D304" s="162"/>
      <c r="E304" s="163"/>
      <c r="F304" s="164"/>
      <c r="G304" s="164"/>
      <c r="H304" s="40"/>
      <c r="I304" s="23"/>
      <c r="J304" s="165"/>
      <c r="K304" s="165"/>
      <c r="L304" s="166"/>
      <c r="M304" s="166"/>
      <c r="N304" s="166"/>
      <c r="O304" s="166"/>
      <c r="P304" s="158">
        <f t="shared" si="5"/>
        <v>1</v>
      </c>
      <c r="Q304" s="159">
        <f t="shared" si="6"/>
        <v>1900</v>
      </c>
      <c r="R304" s="159" t="str">
        <f t="shared" si="7"/>
        <v>Jan</v>
      </c>
      <c r="S304" s="160"/>
      <c r="T304" s="40"/>
      <c r="U304" s="40"/>
      <c r="V304" s="40"/>
      <c r="W304" s="40"/>
      <c r="X304" s="40"/>
      <c r="Y304" s="40"/>
      <c r="Z304" s="40"/>
    </row>
    <row r="305" spans="1:26" ht="14.25" customHeight="1">
      <c r="A305" s="40"/>
      <c r="B305" s="40"/>
      <c r="C305" s="40"/>
      <c r="D305" s="162"/>
      <c r="E305" s="163"/>
      <c r="F305" s="164"/>
      <c r="G305" s="164"/>
      <c r="H305" s="40"/>
      <c r="I305" s="23"/>
      <c r="J305" s="165"/>
      <c r="K305" s="165"/>
      <c r="L305" s="166"/>
      <c r="M305" s="166"/>
      <c r="N305" s="166"/>
      <c r="O305" s="166"/>
      <c r="P305" s="158">
        <f t="shared" ref="P305:P559" si="8">MONTH(E305)</f>
        <v>1</v>
      </c>
      <c r="Q305" s="159">
        <f t="shared" ref="Q305:Q559" si="9">YEAR(E305)</f>
        <v>1900</v>
      </c>
      <c r="R305" s="159" t="str">
        <f t="shared" ref="R305:R559" si="10">CHOOSE(P305,"Jan","Feb","Mar","Apr","May","Jun","Jul","Aug","Sep","Oct","Nov","Dec")</f>
        <v>Jan</v>
      </c>
      <c r="S305" s="160"/>
      <c r="T305" s="40"/>
      <c r="U305" s="40"/>
      <c r="V305" s="40"/>
      <c r="W305" s="40"/>
      <c r="X305" s="40"/>
      <c r="Y305" s="40"/>
      <c r="Z305" s="40"/>
    </row>
    <row r="306" spans="1:26" ht="14.25" customHeight="1">
      <c r="A306" s="40"/>
      <c r="B306" s="40"/>
      <c r="C306" s="40"/>
      <c r="D306" s="162"/>
      <c r="E306" s="163"/>
      <c r="F306" s="164"/>
      <c r="G306" s="164"/>
      <c r="H306" s="40"/>
      <c r="I306" s="23"/>
      <c r="J306" s="165"/>
      <c r="K306" s="165"/>
      <c r="L306" s="166"/>
      <c r="M306" s="166"/>
      <c r="N306" s="166"/>
      <c r="O306" s="166"/>
      <c r="P306" s="158">
        <f t="shared" si="8"/>
        <v>1</v>
      </c>
      <c r="Q306" s="159">
        <f t="shared" si="9"/>
        <v>1900</v>
      </c>
      <c r="R306" s="159" t="str">
        <f t="shared" si="10"/>
        <v>Jan</v>
      </c>
      <c r="S306" s="160"/>
      <c r="T306" s="40"/>
      <c r="U306" s="40"/>
      <c r="V306" s="40"/>
      <c r="W306" s="40"/>
      <c r="X306" s="40"/>
      <c r="Y306" s="40"/>
      <c r="Z306" s="40"/>
    </row>
    <row r="307" spans="1:26" ht="14.25" customHeight="1">
      <c r="A307" s="40"/>
      <c r="B307" s="40"/>
      <c r="C307" s="40"/>
      <c r="D307" s="162"/>
      <c r="E307" s="163"/>
      <c r="F307" s="164"/>
      <c r="G307" s="164"/>
      <c r="H307" s="40"/>
      <c r="I307" s="23"/>
      <c r="J307" s="165"/>
      <c r="K307" s="165"/>
      <c r="L307" s="166"/>
      <c r="M307" s="166"/>
      <c r="N307" s="166"/>
      <c r="O307" s="166"/>
      <c r="P307" s="158">
        <f t="shared" si="8"/>
        <v>1</v>
      </c>
      <c r="Q307" s="159">
        <f t="shared" si="9"/>
        <v>1900</v>
      </c>
      <c r="R307" s="159" t="str">
        <f t="shared" si="10"/>
        <v>Jan</v>
      </c>
      <c r="S307" s="160"/>
      <c r="T307" s="40"/>
      <c r="U307" s="40"/>
      <c r="V307" s="40"/>
      <c r="W307" s="40"/>
      <c r="X307" s="40"/>
      <c r="Y307" s="40"/>
      <c r="Z307" s="40"/>
    </row>
    <row r="308" spans="1:26" ht="14.25" customHeight="1">
      <c r="A308" s="40"/>
      <c r="B308" s="40"/>
      <c r="C308" s="40"/>
      <c r="D308" s="162"/>
      <c r="E308" s="163"/>
      <c r="F308" s="164"/>
      <c r="G308" s="164"/>
      <c r="H308" s="40"/>
      <c r="I308" s="23"/>
      <c r="J308" s="165"/>
      <c r="K308" s="165"/>
      <c r="L308" s="166"/>
      <c r="M308" s="166"/>
      <c r="N308" s="166"/>
      <c r="O308" s="166"/>
      <c r="P308" s="158">
        <f t="shared" si="8"/>
        <v>1</v>
      </c>
      <c r="Q308" s="159">
        <f t="shared" si="9"/>
        <v>1900</v>
      </c>
      <c r="R308" s="159" t="str">
        <f t="shared" si="10"/>
        <v>Jan</v>
      </c>
      <c r="S308" s="160"/>
      <c r="T308" s="40"/>
      <c r="U308" s="40"/>
      <c r="V308" s="40"/>
      <c r="W308" s="40"/>
      <c r="X308" s="40"/>
      <c r="Y308" s="40"/>
      <c r="Z308" s="40"/>
    </row>
    <row r="309" spans="1:26" ht="14.25" customHeight="1">
      <c r="A309" s="40"/>
      <c r="B309" s="40"/>
      <c r="C309" s="40"/>
      <c r="D309" s="162"/>
      <c r="E309" s="163"/>
      <c r="F309" s="164"/>
      <c r="G309" s="164"/>
      <c r="H309" s="40"/>
      <c r="I309" s="23"/>
      <c r="J309" s="165"/>
      <c r="K309" s="165"/>
      <c r="L309" s="166"/>
      <c r="M309" s="166"/>
      <c r="N309" s="166"/>
      <c r="O309" s="166"/>
      <c r="P309" s="158">
        <f t="shared" si="8"/>
        <v>1</v>
      </c>
      <c r="Q309" s="159">
        <f t="shared" si="9"/>
        <v>1900</v>
      </c>
      <c r="R309" s="159" t="str">
        <f t="shared" si="10"/>
        <v>Jan</v>
      </c>
      <c r="S309" s="160"/>
      <c r="T309" s="40"/>
      <c r="U309" s="40"/>
      <c r="V309" s="40"/>
      <c r="W309" s="40"/>
      <c r="X309" s="40"/>
      <c r="Y309" s="40"/>
      <c r="Z309" s="40"/>
    </row>
    <row r="310" spans="1:26" ht="14.25" customHeight="1">
      <c r="A310" s="40"/>
      <c r="B310" s="40"/>
      <c r="C310" s="40"/>
      <c r="D310" s="162"/>
      <c r="E310" s="163"/>
      <c r="F310" s="164"/>
      <c r="G310" s="164"/>
      <c r="H310" s="40"/>
      <c r="I310" s="23"/>
      <c r="J310" s="165"/>
      <c r="K310" s="165"/>
      <c r="L310" s="166"/>
      <c r="M310" s="166"/>
      <c r="N310" s="166"/>
      <c r="O310" s="166"/>
      <c r="P310" s="158">
        <f t="shared" si="8"/>
        <v>1</v>
      </c>
      <c r="Q310" s="159">
        <f t="shared" si="9"/>
        <v>1900</v>
      </c>
      <c r="R310" s="159" t="str">
        <f t="shared" si="10"/>
        <v>Jan</v>
      </c>
      <c r="S310" s="160"/>
      <c r="T310" s="40"/>
      <c r="U310" s="40"/>
      <c r="V310" s="40"/>
      <c r="W310" s="40"/>
      <c r="X310" s="40"/>
      <c r="Y310" s="40"/>
      <c r="Z310" s="40"/>
    </row>
    <row r="311" spans="1:26" ht="14.25" customHeight="1">
      <c r="A311" s="40"/>
      <c r="B311" s="40"/>
      <c r="C311" s="40"/>
      <c r="D311" s="162"/>
      <c r="E311" s="163"/>
      <c r="F311" s="164"/>
      <c r="G311" s="164"/>
      <c r="H311" s="40"/>
      <c r="I311" s="23"/>
      <c r="J311" s="165"/>
      <c r="K311" s="165"/>
      <c r="L311" s="166"/>
      <c r="M311" s="166"/>
      <c r="N311" s="166"/>
      <c r="O311" s="166"/>
      <c r="P311" s="158">
        <f t="shared" si="8"/>
        <v>1</v>
      </c>
      <c r="Q311" s="159">
        <f t="shared" si="9"/>
        <v>1900</v>
      </c>
      <c r="R311" s="159" t="str">
        <f t="shared" si="10"/>
        <v>Jan</v>
      </c>
      <c r="S311" s="160"/>
      <c r="T311" s="40"/>
      <c r="U311" s="40"/>
      <c r="V311" s="40"/>
      <c r="W311" s="40"/>
      <c r="X311" s="40"/>
      <c r="Y311" s="40"/>
      <c r="Z311" s="40"/>
    </row>
    <row r="312" spans="1:26" ht="14.25" customHeight="1">
      <c r="A312" s="40"/>
      <c r="B312" s="40"/>
      <c r="C312" s="40"/>
      <c r="D312" s="162"/>
      <c r="E312" s="163"/>
      <c r="F312" s="164"/>
      <c r="G312" s="164"/>
      <c r="H312" s="40"/>
      <c r="I312" s="23"/>
      <c r="J312" s="165"/>
      <c r="K312" s="165"/>
      <c r="L312" s="166"/>
      <c r="M312" s="166"/>
      <c r="N312" s="166"/>
      <c r="O312" s="166"/>
      <c r="P312" s="158">
        <f t="shared" si="8"/>
        <v>1</v>
      </c>
      <c r="Q312" s="159">
        <f t="shared" si="9"/>
        <v>1900</v>
      </c>
      <c r="R312" s="159" t="str">
        <f t="shared" si="10"/>
        <v>Jan</v>
      </c>
      <c r="S312" s="160"/>
      <c r="T312" s="40"/>
      <c r="U312" s="40"/>
      <c r="V312" s="40"/>
      <c r="W312" s="40"/>
      <c r="X312" s="40"/>
      <c r="Y312" s="40"/>
      <c r="Z312" s="40"/>
    </row>
    <row r="313" spans="1:26" ht="14.25" customHeight="1">
      <c r="A313" s="40"/>
      <c r="B313" s="40"/>
      <c r="C313" s="40"/>
      <c r="D313" s="162"/>
      <c r="E313" s="163"/>
      <c r="F313" s="164"/>
      <c r="G313" s="164"/>
      <c r="H313" s="40"/>
      <c r="I313" s="23"/>
      <c r="J313" s="165"/>
      <c r="K313" s="165"/>
      <c r="L313" s="166"/>
      <c r="M313" s="166"/>
      <c r="N313" s="166"/>
      <c r="O313" s="166"/>
      <c r="P313" s="158">
        <f t="shared" si="8"/>
        <v>1</v>
      </c>
      <c r="Q313" s="159">
        <f t="shared" si="9"/>
        <v>1900</v>
      </c>
      <c r="R313" s="159" t="str">
        <f t="shared" si="10"/>
        <v>Jan</v>
      </c>
      <c r="S313" s="160"/>
      <c r="T313" s="40"/>
      <c r="U313" s="40"/>
      <c r="V313" s="40"/>
      <c r="W313" s="40"/>
      <c r="X313" s="40"/>
      <c r="Y313" s="40"/>
      <c r="Z313" s="40"/>
    </row>
    <row r="314" spans="1:26" ht="14.25" customHeight="1">
      <c r="A314" s="40"/>
      <c r="B314" s="40"/>
      <c r="C314" s="40"/>
      <c r="D314" s="162"/>
      <c r="E314" s="163"/>
      <c r="F314" s="164"/>
      <c r="G314" s="164"/>
      <c r="H314" s="40"/>
      <c r="I314" s="23"/>
      <c r="J314" s="165"/>
      <c r="K314" s="165"/>
      <c r="L314" s="166"/>
      <c r="M314" s="166"/>
      <c r="N314" s="166"/>
      <c r="O314" s="166"/>
      <c r="P314" s="158">
        <f t="shared" si="8"/>
        <v>1</v>
      </c>
      <c r="Q314" s="159">
        <f t="shared" si="9"/>
        <v>1900</v>
      </c>
      <c r="R314" s="159" t="str">
        <f t="shared" si="10"/>
        <v>Jan</v>
      </c>
      <c r="S314" s="160"/>
      <c r="T314" s="40"/>
      <c r="U314" s="40"/>
      <c r="V314" s="40"/>
      <c r="W314" s="40"/>
      <c r="X314" s="40"/>
      <c r="Y314" s="40"/>
      <c r="Z314" s="40"/>
    </row>
    <row r="315" spans="1:26" ht="14.25" customHeight="1">
      <c r="A315" s="40"/>
      <c r="B315" s="40"/>
      <c r="C315" s="40"/>
      <c r="D315" s="162"/>
      <c r="E315" s="163"/>
      <c r="F315" s="164"/>
      <c r="G315" s="164"/>
      <c r="H315" s="40"/>
      <c r="I315" s="23"/>
      <c r="J315" s="165"/>
      <c r="K315" s="165"/>
      <c r="L315" s="166"/>
      <c r="M315" s="166"/>
      <c r="N315" s="166"/>
      <c r="O315" s="166"/>
      <c r="P315" s="158">
        <f t="shared" si="8"/>
        <v>1</v>
      </c>
      <c r="Q315" s="159">
        <f t="shared" si="9"/>
        <v>1900</v>
      </c>
      <c r="R315" s="159" t="str">
        <f t="shared" si="10"/>
        <v>Jan</v>
      </c>
      <c r="S315" s="160"/>
      <c r="T315" s="40"/>
      <c r="U315" s="40"/>
      <c r="V315" s="40"/>
      <c r="W315" s="40"/>
      <c r="X315" s="40"/>
      <c r="Y315" s="40"/>
      <c r="Z315" s="40"/>
    </row>
    <row r="316" spans="1:26" ht="14.25" customHeight="1">
      <c r="A316" s="40"/>
      <c r="B316" s="40"/>
      <c r="C316" s="40"/>
      <c r="D316" s="162"/>
      <c r="E316" s="163"/>
      <c r="F316" s="164"/>
      <c r="G316" s="164"/>
      <c r="H316" s="40"/>
      <c r="I316" s="23"/>
      <c r="J316" s="165"/>
      <c r="K316" s="165"/>
      <c r="L316" s="166"/>
      <c r="M316" s="166"/>
      <c r="N316" s="166"/>
      <c r="O316" s="166"/>
      <c r="P316" s="158">
        <f t="shared" si="8"/>
        <v>1</v>
      </c>
      <c r="Q316" s="159">
        <f t="shared" si="9"/>
        <v>1900</v>
      </c>
      <c r="R316" s="159" t="str">
        <f t="shared" si="10"/>
        <v>Jan</v>
      </c>
      <c r="S316" s="160"/>
      <c r="T316" s="40"/>
      <c r="U316" s="40"/>
      <c r="V316" s="40"/>
      <c r="W316" s="40"/>
      <c r="X316" s="40"/>
      <c r="Y316" s="40"/>
      <c r="Z316" s="40"/>
    </row>
    <row r="317" spans="1:26" ht="14.25" customHeight="1">
      <c r="A317" s="40"/>
      <c r="B317" s="40"/>
      <c r="C317" s="40"/>
      <c r="D317" s="162"/>
      <c r="E317" s="163"/>
      <c r="F317" s="164"/>
      <c r="G317" s="164"/>
      <c r="H317" s="40"/>
      <c r="I317" s="23"/>
      <c r="J317" s="165"/>
      <c r="K317" s="165"/>
      <c r="L317" s="166"/>
      <c r="M317" s="166"/>
      <c r="N317" s="166"/>
      <c r="O317" s="166"/>
      <c r="P317" s="158">
        <f t="shared" si="8"/>
        <v>1</v>
      </c>
      <c r="Q317" s="159">
        <f t="shared" si="9"/>
        <v>1900</v>
      </c>
      <c r="R317" s="159" t="str">
        <f t="shared" si="10"/>
        <v>Jan</v>
      </c>
      <c r="S317" s="160"/>
      <c r="T317" s="40"/>
      <c r="U317" s="40"/>
      <c r="V317" s="40"/>
      <c r="W317" s="40"/>
      <c r="X317" s="40"/>
      <c r="Y317" s="40"/>
      <c r="Z317" s="40"/>
    </row>
    <row r="318" spans="1:26" ht="14.25" customHeight="1">
      <c r="A318" s="40"/>
      <c r="B318" s="40"/>
      <c r="C318" s="40"/>
      <c r="D318" s="167"/>
      <c r="E318" s="163"/>
      <c r="F318" s="164"/>
      <c r="G318" s="164"/>
      <c r="H318" s="40"/>
      <c r="I318" s="23"/>
      <c r="J318" s="165"/>
      <c r="K318" s="165"/>
      <c r="L318" s="166"/>
      <c r="M318" s="166"/>
      <c r="N318" s="166"/>
      <c r="O318" s="166"/>
      <c r="P318" s="158">
        <f t="shared" si="8"/>
        <v>1</v>
      </c>
      <c r="Q318" s="159">
        <f t="shared" si="9"/>
        <v>1900</v>
      </c>
      <c r="R318" s="159" t="str">
        <f t="shared" si="10"/>
        <v>Jan</v>
      </c>
      <c r="S318" s="160"/>
      <c r="T318" s="40"/>
      <c r="U318" s="40"/>
      <c r="V318" s="40"/>
      <c r="W318" s="40"/>
      <c r="X318" s="40"/>
      <c r="Y318" s="40"/>
      <c r="Z318" s="40"/>
    </row>
    <row r="319" spans="1:26" ht="14.25" customHeight="1">
      <c r="A319" s="40"/>
      <c r="B319" s="40"/>
      <c r="C319" s="40"/>
      <c r="D319" s="167"/>
      <c r="E319" s="163"/>
      <c r="F319" s="164"/>
      <c r="G319" s="164"/>
      <c r="H319" s="40"/>
      <c r="I319" s="23"/>
      <c r="J319" s="165"/>
      <c r="K319" s="165"/>
      <c r="L319" s="166"/>
      <c r="M319" s="166"/>
      <c r="N319" s="166"/>
      <c r="O319" s="166"/>
      <c r="P319" s="158">
        <f t="shared" si="8"/>
        <v>1</v>
      </c>
      <c r="Q319" s="159">
        <f t="shared" si="9"/>
        <v>1900</v>
      </c>
      <c r="R319" s="159" t="str">
        <f t="shared" si="10"/>
        <v>Jan</v>
      </c>
      <c r="S319" s="160"/>
      <c r="T319" s="40"/>
      <c r="U319" s="40"/>
      <c r="V319" s="40"/>
      <c r="W319" s="40"/>
      <c r="X319" s="40"/>
      <c r="Y319" s="40"/>
      <c r="Z319" s="40"/>
    </row>
    <row r="320" spans="1:26" ht="14.25" customHeight="1">
      <c r="A320" s="40"/>
      <c r="B320" s="40"/>
      <c r="C320" s="40"/>
      <c r="D320" s="167"/>
      <c r="E320" s="163"/>
      <c r="F320" s="164"/>
      <c r="G320" s="164"/>
      <c r="H320" s="40"/>
      <c r="I320" s="23"/>
      <c r="J320" s="165"/>
      <c r="K320" s="165"/>
      <c r="L320" s="166"/>
      <c r="M320" s="166"/>
      <c r="N320" s="166"/>
      <c r="O320" s="166"/>
      <c r="P320" s="158">
        <f t="shared" si="8"/>
        <v>1</v>
      </c>
      <c r="Q320" s="159">
        <f t="shared" si="9"/>
        <v>1900</v>
      </c>
      <c r="R320" s="159" t="str">
        <f t="shared" si="10"/>
        <v>Jan</v>
      </c>
      <c r="S320" s="160"/>
      <c r="T320" s="40"/>
      <c r="U320" s="40"/>
      <c r="V320" s="40"/>
      <c r="W320" s="40"/>
      <c r="X320" s="40"/>
      <c r="Y320" s="40"/>
      <c r="Z320" s="40"/>
    </row>
    <row r="321" spans="1:26" ht="14.25" customHeight="1">
      <c r="A321" s="40"/>
      <c r="B321" s="40"/>
      <c r="C321" s="40"/>
      <c r="D321" s="167"/>
      <c r="E321" s="163"/>
      <c r="F321" s="164"/>
      <c r="G321" s="164"/>
      <c r="H321" s="40"/>
      <c r="I321" s="23"/>
      <c r="J321" s="165"/>
      <c r="K321" s="165"/>
      <c r="L321" s="166"/>
      <c r="M321" s="166"/>
      <c r="N321" s="166"/>
      <c r="O321" s="166"/>
      <c r="P321" s="158">
        <f t="shared" si="8"/>
        <v>1</v>
      </c>
      <c r="Q321" s="159">
        <f t="shared" si="9"/>
        <v>1900</v>
      </c>
      <c r="R321" s="159" t="str">
        <f t="shared" si="10"/>
        <v>Jan</v>
      </c>
      <c r="S321" s="160"/>
      <c r="T321" s="40"/>
      <c r="U321" s="40"/>
      <c r="V321" s="40"/>
      <c r="W321" s="40"/>
      <c r="X321" s="40"/>
      <c r="Y321" s="40"/>
      <c r="Z321" s="40"/>
    </row>
    <row r="322" spans="1:26" ht="14.25" customHeight="1">
      <c r="A322" s="40"/>
      <c r="B322" s="40"/>
      <c r="C322" s="40"/>
      <c r="D322" s="162"/>
      <c r="E322" s="163"/>
      <c r="F322" s="164"/>
      <c r="G322" s="164"/>
      <c r="H322" s="40"/>
      <c r="I322" s="23"/>
      <c r="J322" s="165"/>
      <c r="K322" s="165"/>
      <c r="L322" s="166"/>
      <c r="M322" s="166"/>
      <c r="N322" s="166"/>
      <c r="O322" s="166"/>
      <c r="P322" s="158">
        <f t="shared" si="8"/>
        <v>1</v>
      </c>
      <c r="Q322" s="159">
        <f t="shared" si="9"/>
        <v>1900</v>
      </c>
      <c r="R322" s="159" t="str">
        <f t="shared" si="10"/>
        <v>Jan</v>
      </c>
      <c r="S322" s="160"/>
      <c r="T322" s="40"/>
      <c r="U322" s="40"/>
      <c r="V322" s="40"/>
      <c r="W322" s="40"/>
      <c r="X322" s="40"/>
      <c r="Y322" s="40"/>
      <c r="Z322" s="40"/>
    </row>
    <row r="323" spans="1:26" ht="14.25" customHeight="1">
      <c r="A323" s="40"/>
      <c r="B323" s="40"/>
      <c r="C323" s="40"/>
      <c r="D323" s="162"/>
      <c r="E323" s="163"/>
      <c r="F323" s="164"/>
      <c r="G323" s="164"/>
      <c r="H323" s="40"/>
      <c r="I323" s="23"/>
      <c r="J323" s="165"/>
      <c r="K323" s="165"/>
      <c r="L323" s="166"/>
      <c r="M323" s="166"/>
      <c r="N323" s="166"/>
      <c r="O323" s="166"/>
      <c r="P323" s="158">
        <f t="shared" si="8"/>
        <v>1</v>
      </c>
      <c r="Q323" s="159">
        <f t="shared" si="9"/>
        <v>1900</v>
      </c>
      <c r="R323" s="159" t="str">
        <f t="shared" si="10"/>
        <v>Jan</v>
      </c>
      <c r="S323" s="160"/>
      <c r="T323" s="40"/>
      <c r="U323" s="40"/>
      <c r="V323" s="40"/>
      <c r="W323" s="40"/>
      <c r="X323" s="40"/>
      <c r="Y323" s="40"/>
      <c r="Z323" s="40"/>
    </row>
    <row r="324" spans="1:26" ht="14.25" customHeight="1">
      <c r="A324" s="40"/>
      <c r="B324" s="40"/>
      <c r="C324" s="40"/>
      <c r="D324" s="162"/>
      <c r="E324" s="163"/>
      <c r="F324" s="164"/>
      <c r="G324" s="164"/>
      <c r="H324" s="40"/>
      <c r="I324" s="23"/>
      <c r="J324" s="165"/>
      <c r="K324" s="165"/>
      <c r="L324" s="166"/>
      <c r="M324" s="166"/>
      <c r="N324" s="166"/>
      <c r="O324" s="166"/>
      <c r="P324" s="158">
        <f t="shared" si="8"/>
        <v>1</v>
      </c>
      <c r="Q324" s="159">
        <f t="shared" si="9"/>
        <v>1900</v>
      </c>
      <c r="R324" s="159" t="str">
        <f t="shared" si="10"/>
        <v>Jan</v>
      </c>
      <c r="S324" s="160"/>
      <c r="T324" s="40"/>
      <c r="U324" s="40"/>
      <c r="V324" s="40"/>
      <c r="W324" s="40"/>
      <c r="X324" s="40"/>
      <c r="Y324" s="40"/>
      <c r="Z324" s="40"/>
    </row>
    <row r="325" spans="1:26" ht="14.25" customHeight="1">
      <c r="A325" s="40"/>
      <c r="B325" s="40"/>
      <c r="C325" s="40"/>
      <c r="D325" s="162"/>
      <c r="E325" s="163"/>
      <c r="F325" s="164"/>
      <c r="G325" s="164"/>
      <c r="H325" s="40"/>
      <c r="I325" s="23"/>
      <c r="J325" s="165"/>
      <c r="K325" s="165"/>
      <c r="L325" s="166"/>
      <c r="M325" s="166"/>
      <c r="N325" s="166"/>
      <c r="O325" s="166"/>
      <c r="P325" s="158">
        <f t="shared" si="8"/>
        <v>1</v>
      </c>
      <c r="Q325" s="159">
        <f t="shared" si="9"/>
        <v>1900</v>
      </c>
      <c r="R325" s="159" t="str">
        <f t="shared" si="10"/>
        <v>Jan</v>
      </c>
      <c r="S325" s="160"/>
      <c r="T325" s="40"/>
      <c r="U325" s="40"/>
      <c r="V325" s="40"/>
      <c r="W325" s="40"/>
      <c r="X325" s="40"/>
      <c r="Y325" s="40"/>
      <c r="Z325" s="40"/>
    </row>
    <row r="326" spans="1:26" ht="14.25" customHeight="1">
      <c r="A326" s="40"/>
      <c r="B326" s="40"/>
      <c r="C326" s="40"/>
      <c r="D326" s="162"/>
      <c r="E326" s="163"/>
      <c r="F326" s="164"/>
      <c r="G326" s="164"/>
      <c r="H326" s="40"/>
      <c r="I326" s="23"/>
      <c r="J326" s="165"/>
      <c r="K326" s="165"/>
      <c r="L326" s="166"/>
      <c r="M326" s="166"/>
      <c r="N326" s="166"/>
      <c r="O326" s="166"/>
      <c r="P326" s="158">
        <f t="shared" si="8"/>
        <v>1</v>
      </c>
      <c r="Q326" s="159">
        <f t="shared" si="9"/>
        <v>1900</v>
      </c>
      <c r="R326" s="159" t="str">
        <f t="shared" si="10"/>
        <v>Jan</v>
      </c>
      <c r="S326" s="160"/>
      <c r="T326" s="40"/>
      <c r="U326" s="40"/>
      <c r="V326" s="40"/>
      <c r="W326" s="40"/>
      <c r="X326" s="40"/>
      <c r="Y326" s="40"/>
      <c r="Z326" s="40"/>
    </row>
    <row r="327" spans="1:26" ht="14.25" customHeight="1">
      <c r="A327" s="40"/>
      <c r="B327" s="40"/>
      <c r="C327" s="40"/>
      <c r="D327" s="162"/>
      <c r="E327" s="163"/>
      <c r="F327" s="164"/>
      <c r="G327" s="164"/>
      <c r="H327" s="40"/>
      <c r="I327" s="23"/>
      <c r="J327" s="165"/>
      <c r="K327" s="165"/>
      <c r="L327" s="166"/>
      <c r="M327" s="166"/>
      <c r="N327" s="166"/>
      <c r="O327" s="166"/>
      <c r="P327" s="158">
        <f t="shared" si="8"/>
        <v>1</v>
      </c>
      <c r="Q327" s="159">
        <f t="shared" si="9"/>
        <v>1900</v>
      </c>
      <c r="R327" s="159" t="str">
        <f t="shared" si="10"/>
        <v>Jan</v>
      </c>
      <c r="S327" s="160"/>
      <c r="T327" s="40"/>
      <c r="U327" s="40"/>
      <c r="V327" s="40"/>
      <c r="W327" s="40"/>
      <c r="X327" s="40"/>
      <c r="Y327" s="40"/>
      <c r="Z327" s="40"/>
    </row>
    <row r="328" spans="1:26" ht="14.25" customHeight="1">
      <c r="A328" s="40"/>
      <c r="B328" s="40"/>
      <c r="C328" s="40"/>
      <c r="D328" s="162"/>
      <c r="E328" s="163"/>
      <c r="F328" s="164"/>
      <c r="G328" s="164"/>
      <c r="H328" s="40"/>
      <c r="I328" s="23"/>
      <c r="J328" s="165"/>
      <c r="K328" s="165"/>
      <c r="L328" s="166"/>
      <c r="M328" s="166"/>
      <c r="N328" s="166"/>
      <c r="O328" s="166"/>
      <c r="P328" s="158">
        <f t="shared" si="8"/>
        <v>1</v>
      </c>
      <c r="Q328" s="159">
        <f t="shared" si="9"/>
        <v>1900</v>
      </c>
      <c r="R328" s="159" t="str">
        <f t="shared" si="10"/>
        <v>Jan</v>
      </c>
      <c r="S328" s="160"/>
      <c r="T328" s="40"/>
      <c r="U328" s="40"/>
      <c r="V328" s="40"/>
      <c r="W328" s="40"/>
      <c r="X328" s="40"/>
      <c r="Y328" s="40"/>
      <c r="Z328" s="40"/>
    </row>
    <row r="329" spans="1:26" ht="14.25" customHeight="1">
      <c r="A329" s="40"/>
      <c r="B329" s="40"/>
      <c r="C329" s="40"/>
      <c r="D329" s="162"/>
      <c r="E329" s="163"/>
      <c r="F329" s="164"/>
      <c r="G329" s="164"/>
      <c r="H329" s="40"/>
      <c r="I329" s="23"/>
      <c r="J329" s="165"/>
      <c r="K329" s="165"/>
      <c r="L329" s="166"/>
      <c r="M329" s="166"/>
      <c r="N329" s="166"/>
      <c r="O329" s="166"/>
      <c r="P329" s="158">
        <f t="shared" si="8"/>
        <v>1</v>
      </c>
      <c r="Q329" s="159">
        <f t="shared" si="9"/>
        <v>1900</v>
      </c>
      <c r="R329" s="159" t="str">
        <f t="shared" si="10"/>
        <v>Jan</v>
      </c>
      <c r="S329" s="160"/>
      <c r="T329" s="40"/>
      <c r="U329" s="40"/>
      <c r="V329" s="40"/>
      <c r="W329" s="40"/>
      <c r="X329" s="40"/>
      <c r="Y329" s="40"/>
      <c r="Z329" s="40"/>
    </row>
    <row r="330" spans="1:26" ht="14.25" customHeight="1">
      <c r="A330" s="40"/>
      <c r="B330" s="40"/>
      <c r="C330" s="40"/>
      <c r="D330" s="162"/>
      <c r="E330" s="163"/>
      <c r="F330" s="164"/>
      <c r="G330" s="164"/>
      <c r="H330" s="40"/>
      <c r="I330" s="23"/>
      <c r="J330" s="165"/>
      <c r="K330" s="165"/>
      <c r="L330" s="166"/>
      <c r="M330" s="166"/>
      <c r="N330" s="166"/>
      <c r="O330" s="166"/>
      <c r="P330" s="158">
        <f t="shared" si="8"/>
        <v>1</v>
      </c>
      <c r="Q330" s="159">
        <f t="shared" si="9"/>
        <v>1900</v>
      </c>
      <c r="R330" s="159" t="str">
        <f t="shared" si="10"/>
        <v>Jan</v>
      </c>
      <c r="S330" s="160"/>
      <c r="T330" s="40"/>
      <c r="U330" s="40"/>
      <c r="V330" s="40"/>
      <c r="W330" s="40"/>
      <c r="X330" s="40"/>
      <c r="Y330" s="40"/>
      <c r="Z330" s="40"/>
    </row>
    <row r="331" spans="1:26" ht="14.25" customHeight="1">
      <c r="A331" s="40"/>
      <c r="B331" s="40"/>
      <c r="C331" s="40"/>
      <c r="D331" s="162"/>
      <c r="E331" s="163"/>
      <c r="F331" s="164"/>
      <c r="G331" s="164"/>
      <c r="H331" s="40"/>
      <c r="I331" s="23"/>
      <c r="J331" s="165"/>
      <c r="K331" s="165"/>
      <c r="L331" s="166"/>
      <c r="M331" s="166"/>
      <c r="N331" s="166"/>
      <c r="O331" s="166"/>
      <c r="P331" s="158">
        <f t="shared" si="8"/>
        <v>1</v>
      </c>
      <c r="Q331" s="159">
        <f t="shared" si="9"/>
        <v>1900</v>
      </c>
      <c r="R331" s="159" t="str">
        <f t="shared" si="10"/>
        <v>Jan</v>
      </c>
      <c r="S331" s="160"/>
      <c r="T331" s="40"/>
      <c r="U331" s="40"/>
      <c r="V331" s="40"/>
      <c r="W331" s="40"/>
      <c r="X331" s="40"/>
      <c r="Y331" s="40"/>
      <c r="Z331" s="40"/>
    </row>
    <row r="332" spans="1:26" ht="14.25" customHeight="1">
      <c r="A332" s="40"/>
      <c r="B332" s="40"/>
      <c r="C332" s="40"/>
      <c r="D332" s="162"/>
      <c r="E332" s="163"/>
      <c r="F332" s="164"/>
      <c r="G332" s="164"/>
      <c r="H332" s="40"/>
      <c r="I332" s="23"/>
      <c r="J332" s="165"/>
      <c r="K332" s="165"/>
      <c r="L332" s="166"/>
      <c r="M332" s="166"/>
      <c r="N332" s="166"/>
      <c r="O332" s="166"/>
      <c r="P332" s="158">
        <f t="shared" si="8"/>
        <v>1</v>
      </c>
      <c r="Q332" s="159">
        <f t="shared" si="9"/>
        <v>1900</v>
      </c>
      <c r="R332" s="159" t="str">
        <f t="shared" si="10"/>
        <v>Jan</v>
      </c>
      <c r="S332" s="160"/>
      <c r="T332" s="40"/>
      <c r="U332" s="40"/>
      <c r="V332" s="40"/>
      <c r="W332" s="40"/>
      <c r="X332" s="40"/>
      <c r="Y332" s="40"/>
      <c r="Z332" s="40"/>
    </row>
    <row r="333" spans="1:26" ht="14.25" customHeight="1">
      <c r="A333" s="40"/>
      <c r="B333" s="40"/>
      <c r="C333" s="40"/>
      <c r="D333" s="162"/>
      <c r="E333" s="163"/>
      <c r="F333" s="164"/>
      <c r="G333" s="164"/>
      <c r="H333" s="40"/>
      <c r="I333" s="23"/>
      <c r="J333" s="165"/>
      <c r="K333" s="165"/>
      <c r="L333" s="166"/>
      <c r="M333" s="166"/>
      <c r="N333" s="166"/>
      <c r="O333" s="166"/>
      <c r="P333" s="158">
        <f t="shared" si="8"/>
        <v>1</v>
      </c>
      <c r="Q333" s="159">
        <f t="shared" si="9"/>
        <v>1900</v>
      </c>
      <c r="R333" s="159" t="str">
        <f t="shared" si="10"/>
        <v>Jan</v>
      </c>
      <c r="S333" s="160"/>
      <c r="T333" s="40"/>
      <c r="U333" s="40"/>
      <c r="V333" s="40"/>
      <c r="W333" s="40"/>
      <c r="X333" s="40"/>
      <c r="Y333" s="40"/>
      <c r="Z333" s="40"/>
    </row>
    <row r="334" spans="1:26" ht="14.25" customHeight="1">
      <c r="A334" s="40"/>
      <c r="B334" s="40"/>
      <c r="C334" s="40"/>
      <c r="D334" s="162"/>
      <c r="E334" s="163"/>
      <c r="F334" s="164"/>
      <c r="G334" s="164"/>
      <c r="H334" s="40"/>
      <c r="I334" s="23"/>
      <c r="J334" s="165"/>
      <c r="K334" s="165"/>
      <c r="L334" s="166"/>
      <c r="M334" s="166"/>
      <c r="N334" s="166"/>
      <c r="O334" s="166"/>
      <c r="P334" s="158">
        <f t="shared" si="8"/>
        <v>1</v>
      </c>
      <c r="Q334" s="159">
        <f t="shared" si="9"/>
        <v>1900</v>
      </c>
      <c r="R334" s="159" t="str">
        <f t="shared" si="10"/>
        <v>Jan</v>
      </c>
      <c r="S334" s="160"/>
      <c r="T334" s="40"/>
      <c r="U334" s="40"/>
      <c r="V334" s="40"/>
      <c r="W334" s="40"/>
      <c r="X334" s="40"/>
      <c r="Y334" s="40"/>
      <c r="Z334" s="40"/>
    </row>
    <row r="335" spans="1:26" ht="14.25" customHeight="1">
      <c r="A335" s="40"/>
      <c r="B335" s="40"/>
      <c r="C335" s="40"/>
      <c r="D335" s="162"/>
      <c r="E335" s="163"/>
      <c r="F335" s="164"/>
      <c r="G335" s="164"/>
      <c r="H335" s="40"/>
      <c r="I335" s="23"/>
      <c r="J335" s="165"/>
      <c r="K335" s="165"/>
      <c r="L335" s="166"/>
      <c r="M335" s="166"/>
      <c r="N335" s="166"/>
      <c r="O335" s="166"/>
      <c r="P335" s="158">
        <f t="shared" si="8"/>
        <v>1</v>
      </c>
      <c r="Q335" s="159">
        <f t="shared" si="9"/>
        <v>1900</v>
      </c>
      <c r="R335" s="159" t="str">
        <f t="shared" si="10"/>
        <v>Jan</v>
      </c>
      <c r="S335" s="160"/>
      <c r="T335" s="40"/>
      <c r="U335" s="40"/>
      <c r="V335" s="40"/>
      <c r="W335" s="40"/>
      <c r="X335" s="40"/>
      <c r="Y335" s="40"/>
      <c r="Z335" s="40"/>
    </row>
    <row r="336" spans="1:26" ht="14.25" customHeight="1">
      <c r="A336" s="40"/>
      <c r="B336" s="40"/>
      <c r="C336" s="40"/>
      <c r="D336" s="162"/>
      <c r="E336" s="163"/>
      <c r="F336" s="164"/>
      <c r="G336" s="164"/>
      <c r="H336" s="40"/>
      <c r="I336" s="23"/>
      <c r="J336" s="165"/>
      <c r="K336" s="165"/>
      <c r="L336" s="166"/>
      <c r="M336" s="166"/>
      <c r="N336" s="166"/>
      <c r="O336" s="166"/>
      <c r="P336" s="158">
        <f t="shared" si="8"/>
        <v>1</v>
      </c>
      <c r="Q336" s="159">
        <f t="shared" si="9"/>
        <v>1900</v>
      </c>
      <c r="R336" s="159" t="str">
        <f t="shared" si="10"/>
        <v>Jan</v>
      </c>
      <c r="S336" s="160"/>
      <c r="T336" s="40"/>
      <c r="U336" s="40"/>
      <c r="V336" s="40"/>
      <c r="W336" s="40"/>
      <c r="X336" s="40"/>
      <c r="Y336" s="40"/>
      <c r="Z336" s="40"/>
    </row>
    <row r="337" spans="1:26" ht="14.25" customHeight="1">
      <c r="A337" s="40"/>
      <c r="B337" s="40"/>
      <c r="C337" s="40"/>
      <c r="D337" s="162"/>
      <c r="E337" s="163"/>
      <c r="F337" s="164"/>
      <c r="G337" s="164"/>
      <c r="H337" s="40"/>
      <c r="I337" s="23"/>
      <c r="J337" s="165"/>
      <c r="K337" s="165"/>
      <c r="L337" s="166"/>
      <c r="M337" s="166"/>
      <c r="N337" s="166"/>
      <c r="O337" s="166"/>
      <c r="P337" s="158">
        <f t="shared" si="8"/>
        <v>1</v>
      </c>
      <c r="Q337" s="159">
        <f t="shared" si="9"/>
        <v>1900</v>
      </c>
      <c r="R337" s="159" t="str">
        <f t="shared" si="10"/>
        <v>Jan</v>
      </c>
      <c r="S337" s="160"/>
      <c r="T337" s="40"/>
      <c r="U337" s="40"/>
      <c r="V337" s="40"/>
      <c r="W337" s="40"/>
      <c r="X337" s="40"/>
      <c r="Y337" s="40"/>
      <c r="Z337" s="40"/>
    </row>
    <row r="338" spans="1:26" ht="14.25" customHeight="1">
      <c r="A338" s="40"/>
      <c r="B338" s="40"/>
      <c r="C338" s="40"/>
      <c r="D338" s="162"/>
      <c r="E338" s="163"/>
      <c r="F338" s="164"/>
      <c r="G338" s="164"/>
      <c r="H338" s="40"/>
      <c r="I338" s="23"/>
      <c r="J338" s="165"/>
      <c r="K338" s="165"/>
      <c r="L338" s="166"/>
      <c r="M338" s="166"/>
      <c r="N338" s="166"/>
      <c r="O338" s="166"/>
      <c r="P338" s="158">
        <f t="shared" si="8"/>
        <v>1</v>
      </c>
      <c r="Q338" s="159">
        <f t="shared" si="9"/>
        <v>1900</v>
      </c>
      <c r="R338" s="159" t="str">
        <f t="shared" si="10"/>
        <v>Jan</v>
      </c>
      <c r="S338" s="160"/>
      <c r="T338" s="40"/>
      <c r="U338" s="40"/>
      <c r="V338" s="40"/>
      <c r="W338" s="40"/>
      <c r="X338" s="40"/>
      <c r="Y338" s="40"/>
      <c r="Z338" s="40"/>
    </row>
    <row r="339" spans="1:26" ht="14.25" customHeight="1">
      <c r="A339" s="40"/>
      <c r="B339" s="40"/>
      <c r="C339" s="40"/>
      <c r="D339" s="162"/>
      <c r="E339" s="163"/>
      <c r="F339" s="164"/>
      <c r="G339" s="164"/>
      <c r="H339" s="40"/>
      <c r="I339" s="23"/>
      <c r="J339" s="165"/>
      <c r="K339" s="165"/>
      <c r="L339" s="166"/>
      <c r="M339" s="166"/>
      <c r="N339" s="166"/>
      <c r="O339" s="166"/>
      <c r="P339" s="158">
        <f t="shared" si="8"/>
        <v>1</v>
      </c>
      <c r="Q339" s="159">
        <f t="shared" si="9"/>
        <v>1900</v>
      </c>
      <c r="R339" s="159" t="str">
        <f t="shared" si="10"/>
        <v>Jan</v>
      </c>
      <c r="S339" s="160"/>
      <c r="T339" s="40"/>
      <c r="U339" s="40"/>
      <c r="V339" s="40"/>
      <c r="W339" s="40"/>
      <c r="X339" s="40"/>
      <c r="Y339" s="40"/>
      <c r="Z339" s="40"/>
    </row>
    <row r="340" spans="1:26" ht="14.25" customHeight="1">
      <c r="A340" s="40"/>
      <c r="B340" s="40"/>
      <c r="C340" s="40"/>
      <c r="D340" s="162"/>
      <c r="E340" s="163"/>
      <c r="F340" s="164"/>
      <c r="G340" s="164"/>
      <c r="H340" s="40"/>
      <c r="I340" s="23"/>
      <c r="J340" s="165"/>
      <c r="K340" s="165"/>
      <c r="L340" s="166"/>
      <c r="M340" s="166"/>
      <c r="N340" s="166"/>
      <c r="O340" s="166"/>
      <c r="P340" s="158">
        <f t="shared" si="8"/>
        <v>1</v>
      </c>
      <c r="Q340" s="159">
        <f t="shared" si="9"/>
        <v>1900</v>
      </c>
      <c r="R340" s="159" t="str">
        <f t="shared" si="10"/>
        <v>Jan</v>
      </c>
      <c r="S340" s="160"/>
      <c r="T340" s="40"/>
      <c r="U340" s="40"/>
      <c r="V340" s="40"/>
      <c r="W340" s="40"/>
      <c r="X340" s="40"/>
      <c r="Y340" s="40"/>
      <c r="Z340" s="40"/>
    </row>
    <row r="341" spans="1:26" ht="14.25" customHeight="1">
      <c r="A341" s="40"/>
      <c r="B341" s="40"/>
      <c r="C341" s="40"/>
      <c r="D341" s="162"/>
      <c r="E341" s="163"/>
      <c r="F341" s="164"/>
      <c r="G341" s="164"/>
      <c r="H341" s="40"/>
      <c r="I341" s="23"/>
      <c r="J341" s="165"/>
      <c r="K341" s="165"/>
      <c r="L341" s="166"/>
      <c r="M341" s="166"/>
      <c r="N341" s="166"/>
      <c r="O341" s="166"/>
      <c r="P341" s="158">
        <f t="shared" si="8"/>
        <v>1</v>
      </c>
      <c r="Q341" s="159">
        <f t="shared" si="9"/>
        <v>1900</v>
      </c>
      <c r="R341" s="159" t="str">
        <f t="shared" si="10"/>
        <v>Jan</v>
      </c>
      <c r="S341" s="160"/>
      <c r="T341" s="40"/>
      <c r="U341" s="40"/>
      <c r="V341" s="40"/>
      <c r="W341" s="40"/>
      <c r="X341" s="40"/>
      <c r="Y341" s="40"/>
      <c r="Z341" s="40"/>
    </row>
    <row r="342" spans="1:26" ht="14.25" customHeight="1">
      <c r="A342" s="40"/>
      <c r="B342" s="40"/>
      <c r="C342" s="40"/>
      <c r="D342" s="167"/>
      <c r="E342" s="163"/>
      <c r="F342" s="164"/>
      <c r="G342" s="164"/>
      <c r="H342" s="40"/>
      <c r="I342" s="23"/>
      <c r="J342" s="165"/>
      <c r="K342" s="165"/>
      <c r="L342" s="166"/>
      <c r="M342" s="166"/>
      <c r="N342" s="166"/>
      <c r="O342" s="166"/>
      <c r="P342" s="158">
        <f t="shared" si="8"/>
        <v>1</v>
      </c>
      <c r="Q342" s="159">
        <f t="shared" si="9"/>
        <v>1900</v>
      </c>
      <c r="R342" s="159" t="str">
        <f t="shared" si="10"/>
        <v>Jan</v>
      </c>
      <c r="S342" s="160"/>
      <c r="T342" s="40"/>
      <c r="U342" s="40"/>
      <c r="V342" s="40"/>
      <c r="W342" s="40"/>
      <c r="X342" s="40"/>
      <c r="Y342" s="40"/>
      <c r="Z342" s="40"/>
    </row>
    <row r="343" spans="1:26" ht="14.25" customHeight="1">
      <c r="A343" s="40"/>
      <c r="B343" s="40"/>
      <c r="C343" s="40"/>
      <c r="D343" s="167"/>
      <c r="E343" s="163"/>
      <c r="F343" s="164"/>
      <c r="G343" s="164"/>
      <c r="H343" s="40"/>
      <c r="I343" s="23"/>
      <c r="J343" s="165"/>
      <c r="K343" s="165"/>
      <c r="L343" s="166"/>
      <c r="M343" s="166"/>
      <c r="N343" s="166"/>
      <c r="O343" s="166"/>
      <c r="P343" s="158">
        <f t="shared" si="8"/>
        <v>1</v>
      </c>
      <c r="Q343" s="159">
        <f t="shared" si="9"/>
        <v>1900</v>
      </c>
      <c r="R343" s="159" t="str">
        <f t="shared" si="10"/>
        <v>Jan</v>
      </c>
      <c r="S343" s="160"/>
      <c r="T343" s="40"/>
      <c r="U343" s="40"/>
      <c r="V343" s="40"/>
      <c r="W343" s="40"/>
      <c r="X343" s="40"/>
      <c r="Y343" s="40"/>
      <c r="Z343" s="40"/>
    </row>
    <row r="344" spans="1:26" ht="14.25" customHeight="1">
      <c r="A344" s="40"/>
      <c r="B344" s="40"/>
      <c r="C344" s="40"/>
      <c r="D344" s="167"/>
      <c r="E344" s="163"/>
      <c r="F344" s="164"/>
      <c r="G344" s="164"/>
      <c r="H344" s="40"/>
      <c r="I344" s="23"/>
      <c r="J344" s="165"/>
      <c r="K344" s="165"/>
      <c r="L344" s="166"/>
      <c r="M344" s="166"/>
      <c r="N344" s="166"/>
      <c r="O344" s="166"/>
      <c r="P344" s="158">
        <f t="shared" si="8"/>
        <v>1</v>
      </c>
      <c r="Q344" s="159">
        <f t="shared" si="9"/>
        <v>1900</v>
      </c>
      <c r="R344" s="159" t="str">
        <f t="shared" si="10"/>
        <v>Jan</v>
      </c>
      <c r="S344" s="160"/>
      <c r="T344" s="40"/>
      <c r="U344" s="40"/>
      <c r="V344" s="40"/>
      <c r="W344" s="40"/>
      <c r="X344" s="40"/>
      <c r="Y344" s="40"/>
      <c r="Z344" s="40"/>
    </row>
    <row r="345" spans="1:26" ht="14.25" customHeight="1">
      <c r="A345" s="40"/>
      <c r="B345" s="40"/>
      <c r="C345" s="40"/>
      <c r="D345" s="167"/>
      <c r="E345" s="163"/>
      <c r="F345" s="164"/>
      <c r="G345" s="164"/>
      <c r="H345" s="40"/>
      <c r="I345" s="23"/>
      <c r="J345" s="165"/>
      <c r="K345" s="165"/>
      <c r="L345" s="166"/>
      <c r="M345" s="166"/>
      <c r="N345" s="166"/>
      <c r="O345" s="166"/>
      <c r="P345" s="158">
        <f t="shared" si="8"/>
        <v>1</v>
      </c>
      <c r="Q345" s="159">
        <f t="shared" si="9"/>
        <v>1900</v>
      </c>
      <c r="R345" s="159" t="str">
        <f t="shared" si="10"/>
        <v>Jan</v>
      </c>
      <c r="S345" s="160"/>
      <c r="T345" s="40"/>
      <c r="U345" s="40"/>
      <c r="V345" s="40"/>
      <c r="W345" s="40"/>
      <c r="X345" s="40"/>
      <c r="Y345" s="40"/>
      <c r="Z345" s="40"/>
    </row>
    <row r="346" spans="1:26" ht="14.25" customHeight="1">
      <c r="A346" s="40"/>
      <c r="B346" s="40"/>
      <c r="C346" s="40"/>
      <c r="D346" s="162"/>
      <c r="E346" s="163"/>
      <c r="F346" s="164"/>
      <c r="G346" s="164"/>
      <c r="H346" s="40"/>
      <c r="I346" s="23"/>
      <c r="J346" s="165"/>
      <c r="K346" s="165"/>
      <c r="L346" s="166"/>
      <c r="M346" s="166"/>
      <c r="N346" s="166"/>
      <c r="O346" s="166"/>
      <c r="P346" s="158">
        <f t="shared" si="8"/>
        <v>1</v>
      </c>
      <c r="Q346" s="159">
        <f t="shared" si="9"/>
        <v>1900</v>
      </c>
      <c r="R346" s="159" t="str">
        <f t="shared" si="10"/>
        <v>Jan</v>
      </c>
      <c r="S346" s="160"/>
      <c r="T346" s="40"/>
      <c r="U346" s="40"/>
      <c r="V346" s="40"/>
      <c r="W346" s="40"/>
      <c r="X346" s="40"/>
      <c r="Y346" s="40"/>
      <c r="Z346" s="40"/>
    </row>
    <row r="347" spans="1:26" ht="14.25" customHeight="1">
      <c r="A347" s="40"/>
      <c r="B347" s="40"/>
      <c r="C347" s="40"/>
      <c r="D347" s="162"/>
      <c r="E347" s="163"/>
      <c r="F347" s="164"/>
      <c r="G347" s="164"/>
      <c r="H347" s="40"/>
      <c r="I347" s="23"/>
      <c r="J347" s="165"/>
      <c r="K347" s="165"/>
      <c r="L347" s="166"/>
      <c r="M347" s="166"/>
      <c r="N347" s="166"/>
      <c r="O347" s="166"/>
      <c r="P347" s="158">
        <f t="shared" si="8"/>
        <v>1</v>
      </c>
      <c r="Q347" s="159">
        <f t="shared" si="9"/>
        <v>1900</v>
      </c>
      <c r="R347" s="159" t="str">
        <f t="shared" si="10"/>
        <v>Jan</v>
      </c>
      <c r="S347" s="160"/>
      <c r="T347" s="40"/>
      <c r="U347" s="40"/>
      <c r="V347" s="40"/>
      <c r="W347" s="40"/>
      <c r="X347" s="40"/>
      <c r="Y347" s="40"/>
      <c r="Z347" s="40"/>
    </row>
    <row r="348" spans="1:26" ht="14.25" customHeight="1">
      <c r="A348" s="40"/>
      <c r="B348" s="40"/>
      <c r="C348" s="40"/>
      <c r="D348" s="162"/>
      <c r="E348" s="163"/>
      <c r="F348" s="164"/>
      <c r="G348" s="164"/>
      <c r="H348" s="40"/>
      <c r="I348" s="23"/>
      <c r="J348" s="165"/>
      <c r="K348" s="165"/>
      <c r="L348" s="166"/>
      <c r="M348" s="166"/>
      <c r="N348" s="166"/>
      <c r="O348" s="166"/>
      <c r="P348" s="158">
        <f t="shared" si="8"/>
        <v>1</v>
      </c>
      <c r="Q348" s="159">
        <f t="shared" si="9"/>
        <v>1900</v>
      </c>
      <c r="R348" s="159" t="str">
        <f t="shared" si="10"/>
        <v>Jan</v>
      </c>
      <c r="S348" s="160"/>
      <c r="T348" s="40"/>
      <c r="U348" s="40"/>
      <c r="V348" s="40"/>
      <c r="W348" s="40"/>
      <c r="X348" s="40"/>
      <c r="Y348" s="40"/>
      <c r="Z348" s="40"/>
    </row>
    <row r="349" spans="1:26" ht="14.25" customHeight="1">
      <c r="A349" s="40"/>
      <c r="B349" s="40"/>
      <c r="C349" s="40"/>
      <c r="D349" s="162"/>
      <c r="E349" s="163"/>
      <c r="F349" s="164"/>
      <c r="G349" s="164"/>
      <c r="H349" s="40"/>
      <c r="I349" s="23"/>
      <c r="J349" s="165"/>
      <c r="K349" s="165"/>
      <c r="L349" s="166"/>
      <c r="M349" s="166"/>
      <c r="N349" s="166"/>
      <c r="O349" s="166"/>
      <c r="P349" s="158">
        <f t="shared" si="8"/>
        <v>1</v>
      </c>
      <c r="Q349" s="159">
        <f t="shared" si="9"/>
        <v>1900</v>
      </c>
      <c r="R349" s="159" t="str">
        <f t="shared" si="10"/>
        <v>Jan</v>
      </c>
      <c r="S349" s="160"/>
      <c r="T349" s="40"/>
      <c r="U349" s="40"/>
      <c r="V349" s="40"/>
      <c r="W349" s="40"/>
      <c r="X349" s="40"/>
      <c r="Y349" s="40"/>
      <c r="Z349" s="40"/>
    </row>
    <row r="350" spans="1:26" ht="14.25" customHeight="1">
      <c r="A350" s="40"/>
      <c r="B350" s="40"/>
      <c r="C350" s="40"/>
      <c r="D350" s="162"/>
      <c r="E350" s="163"/>
      <c r="F350" s="164"/>
      <c r="G350" s="164"/>
      <c r="H350" s="40"/>
      <c r="I350" s="23"/>
      <c r="J350" s="165"/>
      <c r="K350" s="165"/>
      <c r="L350" s="166"/>
      <c r="M350" s="166"/>
      <c r="N350" s="166"/>
      <c r="O350" s="166"/>
      <c r="P350" s="158">
        <f t="shared" si="8"/>
        <v>1</v>
      </c>
      <c r="Q350" s="159">
        <f t="shared" si="9"/>
        <v>1900</v>
      </c>
      <c r="R350" s="159" t="str">
        <f t="shared" si="10"/>
        <v>Jan</v>
      </c>
      <c r="S350" s="160"/>
      <c r="T350" s="40"/>
      <c r="U350" s="40"/>
      <c r="V350" s="40"/>
      <c r="W350" s="40"/>
      <c r="X350" s="40"/>
      <c r="Y350" s="40"/>
      <c r="Z350" s="40"/>
    </row>
    <row r="351" spans="1:26" ht="14.25" customHeight="1">
      <c r="A351" s="40"/>
      <c r="B351" s="40"/>
      <c r="C351" s="40"/>
      <c r="D351" s="162"/>
      <c r="E351" s="163"/>
      <c r="F351" s="164"/>
      <c r="G351" s="164"/>
      <c r="H351" s="40"/>
      <c r="I351" s="23"/>
      <c r="J351" s="165"/>
      <c r="K351" s="165"/>
      <c r="L351" s="166"/>
      <c r="M351" s="166"/>
      <c r="N351" s="166"/>
      <c r="O351" s="166"/>
      <c r="P351" s="158">
        <f t="shared" si="8"/>
        <v>1</v>
      </c>
      <c r="Q351" s="159">
        <f t="shared" si="9"/>
        <v>1900</v>
      </c>
      <c r="R351" s="159" t="str">
        <f t="shared" si="10"/>
        <v>Jan</v>
      </c>
      <c r="S351" s="160"/>
      <c r="T351" s="40"/>
      <c r="U351" s="40"/>
      <c r="V351" s="40"/>
      <c r="W351" s="40"/>
      <c r="X351" s="40"/>
      <c r="Y351" s="40"/>
      <c r="Z351" s="40"/>
    </row>
    <row r="352" spans="1:26" ht="14.25" customHeight="1">
      <c r="A352" s="40"/>
      <c r="B352" s="40"/>
      <c r="C352" s="40"/>
      <c r="D352" s="162"/>
      <c r="E352" s="163"/>
      <c r="F352" s="164"/>
      <c r="G352" s="164"/>
      <c r="H352" s="40"/>
      <c r="I352" s="23"/>
      <c r="J352" s="165"/>
      <c r="K352" s="165"/>
      <c r="L352" s="166"/>
      <c r="M352" s="166"/>
      <c r="N352" s="166"/>
      <c r="O352" s="166"/>
      <c r="P352" s="158">
        <f t="shared" si="8"/>
        <v>1</v>
      </c>
      <c r="Q352" s="159">
        <f t="shared" si="9"/>
        <v>1900</v>
      </c>
      <c r="R352" s="159" t="str">
        <f t="shared" si="10"/>
        <v>Jan</v>
      </c>
      <c r="S352" s="160"/>
      <c r="T352" s="40"/>
      <c r="U352" s="40"/>
      <c r="V352" s="40"/>
      <c r="W352" s="40"/>
      <c r="X352" s="40"/>
      <c r="Y352" s="40"/>
      <c r="Z352" s="40"/>
    </row>
    <row r="353" spans="1:26" ht="14.25" customHeight="1">
      <c r="A353" s="40"/>
      <c r="B353" s="40"/>
      <c r="C353" s="40"/>
      <c r="D353" s="162"/>
      <c r="E353" s="163"/>
      <c r="F353" s="164"/>
      <c r="G353" s="164"/>
      <c r="H353" s="40"/>
      <c r="I353" s="23"/>
      <c r="J353" s="165"/>
      <c r="K353" s="165"/>
      <c r="L353" s="166"/>
      <c r="M353" s="166"/>
      <c r="N353" s="166"/>
      <c r="O353" s="166"/>
      <c r="P353" s="158">
        <f t="shared" si="8"/>
        <v>1</v>
      </c>
      <c r="Q353" s="159">
        <f t="shared" si="9"/>
        <v>1900</v>
      </c>
      <c r="R353" s="159" t="str">
        <f t="shared" si="10"/>
        <v>Jan</v>
      </c>
      <c r="S353" s="160"/>
      <c r="T353" s="40"/>
      <c r="U353" s="40"/>
      <c r="V353" s="40"/>
      <c r="W353" s="40"/>
      <c r="X353" s="40"/>
      <c r="Y353" s="40"/>
      <c r="Z353" s="40"/>
    </row>
    <row r="354" spans="1:26" ht="14.25" customHeight="1">
      <c r="A354" s="40"/>
      <c r="B354" s="40"/>
      <c r="C354" s="40"/>
      <c r="D354" s="162"/>
      <c r="E354" s="163"/>
      <c r="F354" s="164"/>
      <c r="G354" s="164"/>
      <c r="H354" s="40"/>
      <c r="I354" s="23"/>
      <c r="J354" s="165"/>
      <c r="K354" s="165"/>
      <c r="L354" s="166"/>
      <c r="M354" s="166"/>
      <c r="N354" s="166"/>
      <c r="O354" s="166"/>
      <c r="P354" s="158">
        <f t="shared" si="8"/>
        <v>1</v>
      </c>
      <c r="Q354" s="159">
        <f t="shared" si="9"/>
        <v>1900</v>
      </c>
      <c r="R354" s="159" t="str">
        <f t="shared" si="10"/>
        <v>Jan</v>
      </c>
      <c r="S354" s="160"/>
      <c r="T354" s="40"/>
      <c r="U354" s="40"/>
      <c r="V354" s="40"/>
      <c r="W354" s="40"/>
      <c r="X354" s="40"/>
      <c r="Y354" s="40"/>
      <c r="Z354" s="40"/>
    </row>
    <row r="355" spans="1:26" ht="14.25" customHeight="1">
      <c r="A355" s="40"/>
      <c r="B355" s="40"/>
      <c r="C355" s="40"/>
      <c r="D355" s="162"/>
      <c r="E355" s="163"/>
      <c r="F355" s="164"/>
      <c r="G355" s="164"/>
      <c r="H355" s="40"/>
      <c r="I355" s="23"/>
      <c r="J355" s="165"/>
      <c r="K355" s="165"/>
      <c r="L355" s="166"/>
      <c r="M355" s="166"/>
      <c r="N355" s="166"/>
      <c r="O355" s="166"/>
      <c r="P355" s="158">
        <f t="shared" si="8"/>
        <v>1</v>
      </c>
      <c r="Q355" s="159">
        <f t="shared" si="9"/>
        <v>1900</v>
      </c>
      <c r="R355" s="159" t="str">
        <f t="shared" si="10"/>
        <v>Jan</v>
      </c>
      <c r="S355" s="160"/>
      <c r="T355" s="40"/>
      <c r="U355" s="40"/>
      <c r="V355" s="40"/>
      <c r="W355" s="40"/>
      <c r="X355" s="40"/>
      <c r="Y355" s="40"/>
      <c r="Z355" s="40"/>
    </row>
    <row r="356" spans="1:26" ht="14.25" customHeight="1">
      <c r="A356" s="40"/>
      <c r="B356" s="40"/>
      <c r="C356" s="40"/>
      <c r="D356" s="162"/>
      <c r="E356" s="163"/>
      <c r="F356" s="164"/>
      <c r="G356" s="164"/>
      <c r="H356" s="40"/>
      <c r="I356" s="23"/>
      <c r="J356" s="165"/>
      <c r="K356" s="165"/>
      <c r="L356" s="166"/>
      <c r="M356" s="166"/>
      <c r="N356" s="166"/>
      <c r="O356" s="166"/>
      <c r="P356" s="158">
        <f t="shared" si="8"/>
        <v>1</v>
      </c>
      <c r="Q356" s="159">
        <f t="shared" si="9"/>
        <v>1900</v>
      </c>
      <c r="R356" s="159" t="str">
        <f t="shared" si="10"/>
        <v>Jan</v>
      </c>
      <c r="S356" s="160"/>
      <c r="T356" s="40"/>
      <c r="U356" s="40"/>
      <c r="V356" s="40"/>
      <c r="W356" s="40"/>
      <c r="X356" s="40"/>
      <c r="Y356" s="40"/>
      <c r="Z356" s="40"/>
    </row>
    <row r="357" spans="1:26" ht="14.25" customHeight="1">
      <c r="A357" s="40"/>
      <c r="B357" s="40"/>
      <c r="C357" s="40"/>
      <c r="D357" s="162"/>
      <c r="E357" s="163"/>
      <c r="F357" s="164"/>
      <c r="G357" s="164"/>
      <c r="H357" s="40"/>
      <c r="I357" s="23"/>
      <c r="J357" s="165"/>
      <c r="K357" s="165"/>
      <c r="L357" s="166"/>
      <c r="M357" s="166"/>
      <c r="N357" s="166"/>
      <c r="O357" s="166"/>
      <c r="P357" s="158">
        <f t="shared" si="8"/>
        <v>1</v>
      </c>
      <c r="Q357" s="159">
        <f t="shared" si="9"/>
        <v>1900</v>
      </c>
      <c r="R357" s="159" t="str">
        <f t="shared" si="10"/>
        <v>Jan</v>
      </c>
      <c r="S357" s="160"/>
      <c r="T357" s="40"/>
      <c r="U357" s="40"/>
      <c r="V357" s="40"/>
      <c r="W357" s="40"/>
      <c r="X357" s="40"/>
      <c r="Y357" s="40"/>
      <c r="Z357" s="40"/>
    </row>
    <row r="358" spans="1:26" ht="14.25" customHeight="1">
      <c r="A358" s="40"/>
      <c r="B358" s="40"/>
      <c r="C358" s="40"/>
      <c r="D358" s="162"/>
      <c r="E358" s="163"/>
      <c r="F358" s="164"/>
      <c r="G358" s="164"/>
      <c r="H358" s="40"/>
      <c r="I358" s="23"/>
      <c r="J358" s="165"/>
      <c r="K358" s="165"/>
      <c r="L358" s="166"/>
      <c r="M358" s="166"/>
      <c r="N358" s="166"/>
      <c r="O358" s="166"/>
      <c r="P358" s="158">
        <f t="shared" si="8"/>
        <v>1</v>
      </c>
      <c r="Q358" s="159">
        <f t="shared" si="9"/>
        <v>1900</v>
      </c>
      <c r="R358" s="159" t="str">
        <f t="shared" si="10"/>
        <v>Jan</v>
      </c>
      <c r="S358" s="160"/>
      <c r="T358" s="40"/>
      <c r="U358" s="40"/>
      <c r="V358" s="40"/>
      <c r="W358" s="40"/>
      <c r="X358" s="40"/>
      <c r="Y358" s="40"/>
      <c r="Z358" s="40"/>
    </row>
    <row r="359" spans="1:26" ht="14.25" customHeight="1">
      <c r="A359" s="40"/>
      <c r="B359" s="40"/>
      <c r="C359" s="40"/>
      <c r="D359" s="162"/>
      <c r="E359" s="163"/>
      <c r="F359" s="164"/>
      <c r="G359" s="164"/>
      <c r="H359" s="40"/>
      <c r="I359" s="23"/>
      <c r="J359" s="165"/>
      <c r="K359" s="165"/>
      <c r="L359" s="166"/>
      <c r="M359" s="166"/>
      <c r="N359" s="166"/>
      <c r="O359" s="166"/>
      <c r="P359" s="158">
        <f t="shared" si="8"/>
        <v>1</v>
      </c>
      <c r="Q359" s="159">
        <f t="shared" si="9"/>
        <v>1900</v>
      </c>
      <c r="R359" s="159" t="str">
        <f t="shared" si="10"/>
        <v>Jan</v>
      </c>
      <c r="S359" s="160"/>
      <c r="T359" s="40"/>
      <c r="U359" s="40"/>
      <c r="V359" s="40"/>
      <c r="W359" s="40"/>
      <c r="X359" s="40"/>
      <c r="Y359" s="40"/>
      <c r="Z359" s="40"/>
    </row>
    <row r="360" spans="1:26" ht="14.25" customHeight="1">
      <c r="A360" s="40"/>
      <c r="B360" s="40"/>
      <c r="C360" s="40"/>
      <c r="D360" s="162"/>
      <c r="E360" s="163"/>
      <c r="F360" s="164"/>
      <c r="G360" s="164"/>
      <c r="H360" s="40"/>
      <c r="I360" s="23"/>
      <c r="J360" s="165"/>
      <c r="K360" s="165"/>
      <c r="L360" s="166"/>
      <c r="M360" s="166"/>
      <c r="N360" s="166"/>
      <c r="O360" s="166"/>
      <c r="P360" s="158">
        <f t="shared" si="8"/>
        <v>1</v>
      </c>
      <c r="Q360" s="159">
        <f t="shared" si="9"/>
        <v>1900</v>
      </c>
      <c r="R360" s="159" t="str">
        <f t="shared" si="10"/>
        <v>Jan</v>
      </c>
      <c r="S360" s="160"/>
      <c r="T360" s="40"/>
      <c r="U360" s="40"/>
      <c r="V360" s="40"/>
      <c r="W360" s="40"/>
      <c r="X360" s="40"/>
      <c r="Y360" s="40"/>
      <c r="Z360" s="40"/>
    </row>
    <row r="361" spans="1:26" ht="14.25" customHeight="1">
      <c r="A361" s="40"/>
      <c r="B361" s="40"/>
      <c r="C361" s="40"/>
      <c r="D361" s="162"/>
      <c r="E361" s="163"/>
      <c r="F361" s="164"/>
      <c r="G361" s="164"/>
      <c r="H361" s="40"/>
      <c r="I361" s="23"/>
      <c r="J361" s="165"/>
      <c r="K361" s="165"/>
      <c r="L361" s="166"/>
      <c r="M361" s="166"/>
      <c r="N361" s="166"/>
      <c r="O361" s="166"/>
      <c r="P361" s="158">
        <f t="shared" si="8"/>
        <v>1</v>
      </c>
      <c r="Q361" s="159">
        <f t="shared" si="9"/>
        <v>1900</v>
      </c>
      <c r="R361" s="159" t="str">
        <f t="shared" si="10"/>
        <v>Jan</v>
      </c>
      <c r="S361" s="160"/>
      <c r="T361" s="40"/>
      <c r="U361" s="40"/>
      <c r="V361" s="40"/>
      <c r="W361" s="40"/>
      <c r="X361" s="40"/>
      <c r="Y361" s="40"/>
      <c r="Z361" s="40"/>
    </row>
    <row r="362" spans="1:26" ht="14.25" customHeight="1">
      <c r="A362" s="40"/>
      <c r="B362" s="40"/>
      <c r="C362" s="40"/>
      <c r="D362" s="162"/>
      <c r="E362" s="163"/>
      <c r="F362" s="164"/>
      <c r="G362" s="164"/>
      <c r="H362" s="40"/>
      <c r="I362" s="23"/>
      <c r="J362" s="165"/>
      <c r="K362" s="165"/>
      <c r="L362" s="166"/>
      <c r="M362" s="166"/>
      <c r="N362" s="166"/>
      <c r="O362" s="166"/>
      <c r="P362" s="158">
        <f t="shared" si="8"/>
        <v>1</v>
      </c>
      <c r="Q362" s="159">
        <f t="shared" si="9"/>
        <v>1900</v>
      </c>
      <c r="R362" s="159" t="str">
        <f t="shared" si="10"/>
        <v>Jan</v>
      </c>
      <c r="S362" s="160"/>
      <c r="T362" s="40"/>
      <c r="U362" s="40"/>
      <c r="V362" s="40"/>
      <c r="W362" s="40"/>
      <c r="X362" s="40"/>
      <c r="Y362" s="40"/>
      <c r="Z362" s="40"/>
    </row>
    <row r="363" spans="1:26" ht="14.25" customHeight="1">
      <c r="A363" s="40"/>
      <c r="B363" s="40"/>
      <c r="C363" s="40"/>
      <c r="D363" s="162"/>
      <c r="E363" s="163"/>
      <c r="F363" s="164"/>
      <c r="G363" s="164"/>
      <c r="H363" s="40"/>
      <c r="I363" s="23"/>
      <c r="J363" s="165"/>
      <c r="K363" s="165"/>
      <c r="L363" s="166"/>
      <c r="M363" s="166"/>
      <c r="N363" s="166"/>
      <c r="O363" s="166"/>
      <c r="P363" s="158">
        <f t="shared" si="8"/>
        <v>1</v>
      </c>
      <c r="Q363" s="159">
        <f t="shared" si="9"/>
        <v>1900</v>
      </c>
      <c r="R363" s="159" t="str">
        <f t="shared" si="10"/>
        <v>Jan</v>
      </c>
      <c r="S363" s="160"/>
      <c r="T363" s="40"/>
      <c r="U363" s="40"/>
      <c r="V363" s="40"/>
      <c r="W363" s="40"/>
      <c r="X363" s="40"/>
      <c r="Y363" s="40"/>
      <c r="Z363" s="40"/>
    </row>
    <row r="364" spans="1:26" ht="14.25" customHeight="1">
      <c r="A364" s="40"/>
      <c r="B364" s="40"/>
      <c r="C364" s="40"/>
      <c r="D364" s="162"/>
      <c r="E364" s="163"/>
      <c r="F364" s="164"/>
      <c r="G364" s="164"/>
      <c r="H364" s="40"/>
      <c r="I364" s="23"/>
      <c r="J364" s="165"/>
      <c r="K364" s="165"/>
      <c r="L364" s="166"/>
      <c r="M364" s="166"/>
      <c r="N364" s="166"/>
      <c r="O364" s="166"/>
      <c r="P364" s="158">
        <f t="shared" si="8"/>
        <v>1</v>
      </c>
      <c r="Q364" s="159">
        <f t="shared" si="9"/>
        <v>1900</v>
      </c>
      <c r="R364" s="159" t="str">
        <f t="shared" si="10"/>
        <v>Jan</v>
      </c>
      <c r="S364" s="160"/>
      <c r="T364" s="40"/>
      <c r="U364" s="40"/>
      <c r="V364" s="40"/>
      <c r="W364" s="40"/>
      <c r="X364" s="40"/>
      <c r="Y364" s="40"/>
      <c r="Z364" s="40"/>
    </row>
    <row r="365" spans="1:26" ht="14.25" customHeight="1">
      <c r="A365" s="40"/>
      <c r="B365" s="40"/>
      <c r="C365" s="40"/>
      <c r="D365" s="162"/>
      <c r="E365" s="163"/>
      <c r="F365" s="164"/>
      <c r="G365" s="164"/>
      <c r="H365" s="40"/>
      <c r="I365" s="23"/>
      <c r="J365" s="165"/>
      <c r="K365" s="165"/>
      <c r="L365" s="166"/>
      <c r="M365" s="166"/>
      <c r="N365" s="166"/>
      <c r="O365" s="166"/>
      <c r="P365" s="158">
        <f t="shared" si="8"/>
        <v>1</v>
      </c>
      <c r="Q365" s="159">
        <f t="shared" si="9"/>
        <v>1900</v>
      </c>
      <c r="R365" s="159" t="str">
        <f t="shared" si="10"/>
        <v>Jan</v>
      </c>
      <c r="S365" s="160"/>
      <c r="T365" s="40"/>
      <c r="U365" s="40"/>
      <c r="V365" s="40"/>
      <c r="W365" s="40"/>
      <c r="X365" s="40"/>
      <c r="Y365" s="40"/>
      <c r="Z365" s="40"/>
    </row>
    <row r="366" spans="1:26" ht="14.25" customHeight="1">
      <c r="A366" s="40"/>
      <c r="B366" s="40"/>
      <c r="C366" s="40"/>
      <c r="D366" s="162"/>
      <c r="E366" s="163"/>
      <c r="F366" s="164"/>
      <c r="G366" s="164"/>
      <c r="H366" s="40"/>
      <c r="I366" s="23"/>
      <c r="J366" s="165"/>
      <c r="K366" s="165"/>
      <c r="L366" s="166"/>
      <c r="M366" s="166"/>
      <c r="N366" s="166"/>
      <c r="O366" s="166"/>
      <c r="P366" s="158">
        <f t="shared" si="8"/>
        <v>1</v>
      </c>
      <c r="Q366" s="159">
        <f t="shared" si="9"/>
        <v>1900</v>
      </c>
      <c r="R366" s="159" t="str">
        <f t="shared" si="10"/>
        <v>Jan</v>
      </c>
      <c r="S366" s="160"/>
      <c r="T366" s="40"/>
      <c r="U366" s="40"/>
      <c r="V366" s="40"/>
      <c r="W366" s="40"/>
      <c r="X366" s="40"/>
      <c r="Y366" s="40"/>
      <c r="Z366" s="40"/>
    </row>
    <row r="367" spans="1:26" ht="14.25" customHeight="1">
      <c r="A367" s="40"/>
      <c r="B367" s="40"/>
      <c r="C367" s="40"/>
      <c r="D367" s="167"/>
      <c r="E367" s="163"/>
      <c r="F367" s="164"/>
      <c r="G367" s="164"/>
      <c r="H367" s="40"/>
      <c r="I367" s="23"/>
      <c r="J367" s="165"/>
      <c r="K367" s="165"/>
      <c r="L367" s="166"/>
      <c r="M367" s="166"/>
      <c r="N367" s="166"/>
      <c r="O367" s="166"/>
      <c r="P367" s="158">
        <f t="shared" si="8"/>
        <v>1</v>
      </c>
      <c r="Q367" s="159">
        <f t="shared" si="9"/>
        <v>1900</v>
      </c>
      <c r="R367" s="159" t="str">
        <f t="shared" si="10"/>
        <v>Jan</v>
      </c>
      <c r="S367" s="160"/>
      <c r="T367" s="40"/>
      <c r="U367" s="40"/>
      <c r="V367" s="40"/>
      <c r="W367" s="40"/>
      <c r="X367" s="40"/>
      <c r="Y367" s="40"/>
      <c r="Z367" s="40"/>
    </row>
    <row r="368" spans="1:26" ht="14.25" customHeight="1">
      <c r="A368" s="40"/>
      <c r="B368" s="40"/>
      <c r="C368" s="40"/>
      <c r="D368" s="162"/>
      <c r="E368" s="163"/>
      <c r="F368" s="164"/>
      <c r="G368" s="164"/>
      <c r="H368" s="40"/>
      <c r="I368" s="23"/>
      <c r="J368" s="165"/>
      <c r="K368" s="165"/>
      <c r="L368" s="166"/>
      <c r="M368" s="166"/>
      <c r="N368" s="166"/>
      <c r="O368" s="166"/>
      <c r="P368" s="158">
        <f t="shared" si="8"/>
        <v>1</v>
      </c>
      <c r="Q368" s="159">
        <f t="shared" si="9"/>
        <v>1900</v>
      </c>
      <c r="R368" s="159" t="str">
        <f t="shared" si="10"/>
        <v>Jan</v>
      </c>
      <c r="S368" s="160"/>
      <c r="T368" s="40"/>
      <c r="U368" s="40"/>
      <c r="V368" s="40"/>
      <c r="W368" s="40"/>
      <c r="X368" s="40"/>
      <c r="Y368" s="40"/>
      <c r="Z368" s="40"/>
    </row>
    <row r="369" spans="1:26" ht="14.25" customHeight="1">
      <c r="A369" s="40"/>
      <c r="B369" s="40"/>
      <c r="C369" s="40"/>
      <c r="D369" s="167"/>
      <c r="E369" s="163"/>
      <c r="F369" s="164"/>
      <c r="G369" s="164"/>
      <c r="H369" s="40"/>
      <c r="I369" s="23"/>
      <c r="J369" s="165"/>
      <c r="K369" s="165"/>
      <c r="L369" s="166"/>
      <c r="M369" s="166"/>
      <c r="N369" s="166"/>
      <c r="O369" s="166"/>
      <c r="P369" s="158">
        <f t="shared" si="8"/>
        <v>1</v>
      </c>
      <c r="Q369" s="159">
        <f t="shared" si="9"/>
        <v>1900</v>
      </c>
      <c r="R369" s="159" t="str">
        <f t="shared" si="10"/>
        <v>Jan</v>
      </c>
      <c r="S369" s="160"/>
      <c r="T369" s="40"/>
      <c r="U369" s="40"/>
      <c r="V369" s="40"/>
      <c r="W369" s="40"/>
      <c r="X369" s="40"/>
      <c r="Y369" s="40"/>
      <c r="Z369" s="40"/>
    </row>
    <row r="370" spans="1:26" ht="14.25" customHeight="1">
      <c r="A370" s="40"/>
      <c r="B370" s="40"/>
      <c r="C370" s="40"/>
      <c r="D370" s="167"/>
      <c r="E370" s="163"/>
      <c r="F370" s="164"/>
      <c r="G370" s="164"/>
      <c r="H370" s="40"/>
      <c r="I370" s="23"/>
      <c r="J370" s="165"/>
      <c r="K370" s="165"/>
      <c r="L370" s="166"/>
      <c r="M370" s="166"/>
      <c r="N370" s="166"/>
      <c r="O370" s="166"/>
      <c r="P370" s="158">
        <f t="shared" si="8"/>
        <v>1</v>
      </c>
      <c r="Q370" s="159">
        <f t="shared" si="9"/>
        <v>1900</v>
      </c>
      <c r="R370" s="159" t="str">
        <f t="shared" si="10"/>
        <v>Jan</v>
      </c>
      <c r="S370" s="160"/>
      <c r="T370" s="40"/>
      <c r="U370" s="40"/>
      <c r="V370" s="40"/>
      <c r="W370" s="40"/>
      <c r="X370" s="40"/>
      <c r="Y370" s="40"/>
      <c r="Z370" s="40"/>
    </row>
    <row r="371" spans="1:26" ht="14.25" customHeight="1">
      <c r="A371" s="40"/>
      <c r="B371" s="40"/>
      <c r="C371" s="40"/>
      <c r="D371" s="162"/>
      <c r="E371" s="163"/>
      <c r="F371" s="164"/>
      <c r="G371" s="164"/>
      <c r="H371" s="40"/>
      <c r="I371" s="23"/>
      <c r="J371" s="165"/>
      <c r="K371" s="165"/>
      <c r="L371" s="166"/>
      <c r="M371" s="166"/>
      <c r="N371" s="166"/>
      <c r="O371" s="166"/>
      <c r="P371" s="158">
        <f t="shared" si="8"/>
        <v>1</v>
      </c>
      <c r="Q371" s="159">
        <f t="shared" si="9"/>
        <v>1900</v>
      </c>
      <c r="R371" s="159" t="str">
        <f t="shared" si="10"/>
        <v>Jan</v>
      </c>
      <c r="S371" s="160"/>
      <c r="T371" s="40"/>
      <c r="U371" s="40"/>
      <c r="V371" s="40"/>
      <c r="W371" s="40"/>
      <c r="X371" s="40"/>
      <c r="Y371" s="40"/>
      <c r="Z371" s="40"/>
    </row>
    <row r="372" spans="1:26" ht="14.25" customHeight="1">
      <c r="A372" s="40"/>
      <c r="B372" s="40"/>
      <c r="C372" s="40"/>
      <c r="D372" s="162"/>
      <c r="E372" s="163"/>
      <c r="F372" s="164"/>
      <c r="G372" s="164"/>
      <c r="H372" s="40"/>
      <c r="I372" s="23"/>
      <c r="J372" s="165"/>
      <c r="K372" s="165"/>
      <c r="L372" s="166"/>
      <c r="M372" s="166"/>
      <c r="N372" s="166"/>
      <c r="O372" s="166"/>
      <c r="P372" s="158">
        <f t="shared" si="8"/>
        <v>1</v>
      </c>
      <c r="Q372" s="159">
        <f t="shared" si="9"/>
        <v>1900</v>
      </c>
      <c r="R372" s="159" t="str">
        <f t="shared" si="10"/>
        <v>Jan</v>
      </c>
      <c r="S372" s="160"/>
      <c r="T372" s="40"/>
      <c r="U372" s="40"/>
      <c r="V372" s="40"/>
      <c r="W372" s="40"/>
      <c r="X372" s="40"/>
      <c r="Y372" s="40"/>
      <c r="Z372" s="40"/>
    </row>
    <row r="373" spans="1:26" ht="14.25" customHeight="1">
      <c r="A373" s="40"/>
      <c r="B373" s="40"/>
      <c r="C373" s="40"/>
      <c r="D373" s="162"/>
      <c r="E373" s="163"/>
      <c r="F373" s="164"/>
      <c r="G373" s="164"/>
      <c r="H373" s="40"/>
      <c r="I373" s="23"/>
      <c r="J373" s="165"/>
      <c r="K373" s="165"/>
      <c r="L373" s="166"/>
      <c r="M373" s="166"/>
      <c r="N373" s="166"/>
      <c r="O373" s="166"/>
      <c r="P373" s="158">
        <f t="shared" si="8"/>
        <v>1</v>
      </c>
      <c r="Q373" s="159">
        <f t="shared" si="9"/>
        <v>1900</v>
      </c>
      <c r="R373" s="159" t="str">
        <f t="shared" si="10"/>
        <v>Jan</v>
      </c>
      <c r="S373" s="160"/>
      <c r="T373" s="40"/>
      <c r="U373" s="40"/>
      <c r="V373" s="40"/>
      <c r="W373" s="40"/>
      <c r="X373" s="40"/>
      <c r="Y373" s="40"/>
      <c r="Z373" s="40"/>
    </row>
    <row r="374" spans="1:26" ht="14.25" customHeight="1">
      <c r="A374" s="40"/>
      <c r="B374" s="40"/>
      <c r="C374" s="40"/>
      <c r="D374" s="162"/>
      <c r="E374" s="163"/>
      <c r="F374" s="164"/>
      <c r="G374" s="164"/>
      <c r="H374" s="40"/>
      <c r="I374" s="23"/>
      <c r="J374" s="165"/>
      <c r="K374" s="165"/>
      <c r="L374" s="166"/>
      <c r="M374" s="166"/>
      <c r="N374" s="166"/>
      <c r="O374" s="166"/>
      <c r="P374" s="158">
        <f t="shared" si="8"/>
        <v>1</v>
      </c>
      <c r="Q374" s="159">
        <f t="shared" si="9"/>
        <v>1900</v>
      </c>
      <c r="R374" s="159" t="str">
        <f t="shared" si="10"/>
        <v>Jan</v>
      </c>
      <c r="S374" s="160"/>
      <c r="T374" s="40"/>
      <c r="U374" s="40"/>
      <c r="V374" s="40"/>
      <c r="W374" s="40"/>
      <c r="X374" s="40"/>
      <c r="Y374" s="40"/>
      <c r="Z374" s="40"/>
    </row>
    <row r="375" spans="1:26" ht="14.25" customHeight="1">
      <c r="A375" s="40"/>
      <c r="B375" s="40"/>
      <c r="C375" s="40"/>
      <c r="D375" s="162"/>
      <c r="E375" s="163"/>
      <c r="F375" s="164"/>
      <c r="G375" s="164"/>
      <c r="H375" s="40"/>
      <c r="I375" s="23"/>
      <c r="J375" s="165"/>
      <c r="K375" s="165"/>
      <c r="L375" s="166"/>
      <c r="M375" s="166"/>
      <c r="N375" s="166"/>
      <c r="O375" s="166"/>
      <c r="P375" s="158">
        <f t="shared" si="8"/>
        <v>1</v>
      </c>
      <c r="Q375" s="159">
        <f t="shared" si="9"/>
        <v>1900</v>
      </c>
      <c r="R375" s="159" t="str">
        <f t="shared" si="10"/>
        <v>Jan</v>
      </c>
      <c r="S375" s="160"/>
      <c r="T375" s="40"/>
      <c r="U375" s="40"/>
      <c r="V375" s="40"/>
      <c r="W375" s="40"/>
      <c r="X375" s="40"/>
      <c r="Y375" s="40"/>
      <c r="Z375" s="40"/>
    </row>
    <row r="376" spans="1:26" ht="14.25" customHeight="1">
      <c r="A376" s="40"/>
      <c r="B376" s="40"/>
      <c r="C376" s="40"/>
      <c r="D376" s="162"/>
      <c r="E376" s="163"/>
      <c r="F376" s="164"/>
      <c r="G376" s="164"/>
      <c r="H376" s="40"/>
      <c r="I376" s="23"/>
      <c r="J376" s="165"/>
      <c r="K376" s="165"/>
      <c r="L376" s="166"/>
      <c r="M376" s="166"/>
      <c r="N376" s="166"/>
      <c r="O376" s="166"/>
      <c r="P376" s="158">
        <f t="shared" si="8"/>
        <v>1</v>
      </c>
      <c r="Q376" s="159">
        <f t="shared" si="9"/>
        <v>1900</v>
      </c>
      <c r="R376" s="159" t="str">
        <f t="shared" si="10"/>
        <v>Jan</v>
      </c>
      <c r="S376" s="160"/>
      <c r="T376" s="40"/>
      <c r="U376" s="40"/>
      <c r="V376" s="40"/>
      <c r="W376" s="40"/>
      <c r="X376" s="40"/>
      <c r="Y376" s="40"/>
      <c r="Z376" s="40"/>
    </row>
    <row r="377" spans="1:26" ht="14.25" customHeight="1">
      <c r="A377" s="40"/>
      <c r="B377" s="40"/>
      <c r="C377" s="40"/>
      <c r="D377" s="162"/>
      <c r="E377" s="163"/>
      <c r="F377" s="164"/>
      <c r="G377" s="164"/>
      <c r="H377" s="40"/>
      <c r="I377" s="23"/>
      <c r="J377" s="165"/>
      <c r="K377" s="165"/>
      <c r="L377" s="166"/>
      <c r="M377" s="166"/>
      <c r="N377" s="166"/>
      <c r="O377" s="166"/>
      <c r="P377" s="158">
        <f t="shared" si="8"/>
        <v>1</v>
      </c>
      <c r="Q377" s="159">
        <f t="shared" si="9"/>
        <v>1900</v>
      </c>
      <c r="R377" s="159" t="str">
        <f t="shared" si="10"/>
        <v>Jan</v>
      </c>
      <c r="S377" s="160"/>
      <c r="T377" s="40"/>
      <c r="U377" s="40"/>
      <c r="V377" s="40"/>
      <c r="W377" s="40"/>
      <c r="X377" s="40"/>
      <c r="Y377" s="40"/>
      <c r="Z377" s="40"/>
    </row>
    <row r="378" spans="1:26" ht="14.25" customHeight="1">
      <c r="A378" s="40"/>
      <c r="B378" s="40"/>
      <c r="C378" s="40"/>
      <c r="D378" s="162"/>
      <c r="E378" s="163"/>
      <c r="F378" s="164"/>
      <c r="G378" s="164"/>
      <c r="H378" s="40"/>
      <c r="I378" s="23"/>
      <c r="J378" s="165"/>
      <c r="K378" s="165"/>
      <c r="L378" s="166"/>
      <c r="M378" s="166"/>
      <c r="N378" s="166"/>
      <c r="O378" s="166"/>
      <c r="P378" s="158">
        <f t="shared" si="8"/>
        <v>1</v>
      </c>
      <c r="Q378" s="159">
        <f t="shared" si="9"/>
        <v>1900</v>
      </c>
      <c r="R378" s="159" t="str">
        <f t="shared" si="10"/>
        <v>Jan</v>
      </c>
      <c r="S378" s="160"/>
      <c r="T378" s="40"/>
      <c r="U378" s="40"/>
      <c r="V378" s="40"/>
      <c r="W378" s="40"/>
      <c r="X378" s="40"/>
      <c r="Y378" s="40"/>
      <c r="Z378" s="40"/>
    </row>
    <row r="379" spans="1:26" ht="14.25" customHeight="1">
      <c r="A379" s="40"/>
      <c r="B379" s="40"/>
      <c r="C379" s="40"/>
      <c r="D379" s="162"/>
      <c r="E379" s="163"/>
      <c r="F379" s="164"/>
      <c r="G379" s="164"/>
      <c r="H379" s="40"/>
      <c r="I379" s="23"/>
      <c r="J379" s="165"/>
      <c r="K379" s="165"/>
      <c r="L379" s="166"/>
      <c r="M379" s="166"/>
      <c r="N379" s="166"/>
      <c r="O379" s="166"/>
      <c r="P379" s="158">
        <f t="shared" si="8"/>
        <v>1</v>
      </c>
      <c r="Q379" s="159">
        <f t="shared" si="9"/>
        <v>1900</v>
      </c>
      <c r="R379" s="159" t="str">
        <f t="shared" si="10"/>
        <v>Jan</v>
      </c>
      <c r="S379" s="160"/>
      <c r="T379" s="40"/>
      <c r="U379" s="40"/>
      <c r="V379" s="40"/>
      <c r="W379" s="40"/>
      <c r="X379" s="40"/>
      <c r="Y379" s="40"/>
      <c r="Z379" s="40"/>
    </row>
    <row r="380" spans="1:26" ht="14.25" customHeight="1">
      <c r="A380" s="40"/>
      <c r="B380" s="40"/>
      <c r="C380" s="40"/>
      <c r="D380" s="162"/>
      <c r="E380" s="163"/>
      <c r="F380" s="164"/>
      <c r="G380" s="164"/>
      <c r="H380" s="40"/>
      <c r="I380" s="23"/>
      <c r="J380" s="165"/>
      <c r="K380" s="165"/>
      <c r="L380" s="166"/>
      <c r="M380" s="166"/>
      <c r="N380" s="166"/>
      <c r="O380" s="166"/>
      <c r="P380" s="158">
        <f t="shared" si="8"/>
        <v>1</v>
      </c>
      <c r="Q380" s="159">
        <f t="shared" si="9"/>
        <v>1900</v>
      </c>
      <c r="R380" s="159" t="str">
        <f t="shared" si="10"/>
        <v>Jan</v>
      </c>
      <c r="S380" s="160"/>
      <c r="T380" s="40"/>
      <c r="U380" s="40"/>
      <c r="V380" s="40"/>
      <c r="W380" s="40"/>
      <c r="X380" s="40"/>
      <c r="Y380" s="40"/>
      <c r="Z380" s="40"/>
    </row>
    <row r="381" spans="1:26" ht="14.25" customHeight="1">
      <c r="A381" s="40"/>
      <c r="B381" s="40"/>
      <c r="C381" s="40"/>
      <c r="D381" s="162"/>
      <c r="E381" s="163"/>
      <c r="F381" s="164"/>
      <c r="G381" s="164"/>
      <c r="H381" s="40"/>
      <c r="I381" s="23"/>
      <c r="J381" s="165"/>
      <c r="K381" s="165"/>
      <c r="L381" s="166"/>
      <c r="M381" s="166"/>
      <c r="N381" s="166"/>
      <c r="O381" s="166"/>
      <c r="P381" s="158">
        <f t="shared" si="8"/>
        <v>1</v>
      </c>
      <c r="Q381" s="159">
        <f t="shared" si="9"/>
        <v>1900</v>
      </c>
      <c r="R381" s="159" t="str">
        <f t="shared" si="10"/>
        <v>Jan</v>
      </c>
      <c r="S381" s="160"/>
      <c r="T381" s="40"/>
      <c r="U381" s="40"/>
      <c r="V381" s="40"/>
      <c r="W381" s="40"/>
      <c r="X381" s="40"/>
      <c r="Y381" s="40"/>
      <c r="Z381" s="40"/>
    </row>
    <row r="382" spans="1:26" ht="14.25" customHeight="1">
      <c r="A382" s="40"/>
      <c r="B382" s="40"/>
      <c r="C382" s="40"/>
      <c r="D382" s="162"/>
      <c r="E382" s="163"/>
      <c r="F382" s="164"/>
      <c r="G382" s="164"/>
      <c r="H382" s="40"/>
      <c r="I382" s="23"/>
      <c r="J382" s="165"/>
      <c r="K382" s="165"/>
      <c r="L382" s="166"/>
      <c r="M382" s="166"/>
      <c r="N382" s="166"/>
      <c r="O382" s="166"/>
      <c r="P382" s="158">
        <f t="shared" si="8"/>
        <v>1</v>
      </c>
      <c r="Q382" s="159">
        <f t="shared" si="9"/>
        <v>1900</v>
      </c>
      <c r="R382" s="159" t="str">
        <f t="shared" si="10"/>
        <v>Jan</v>
      </c>
      <c r="S382" s="160"/>
      <c r="T382" s="40"/>
      <c r="U382" s="40"/>
      <c r="V382" s="40"/>
      <c r="W382" s="40"/>
      <c r="X382" s="40"/>
      <c r="Y382" s="40"/>
      <c r="Z382" s="40"/>
    </row>
    <row r="383" spans="1:26" ht="14.25" customHeight="1">
      <c r="A383" s="40"/>
      <c r="B383" s="40"/>
      <c r="C383" s="40"/>
      <c r="D383" s="162"/>
      <c r="E383" s="163"/>
      <c r="F383" s="164"/>
      <c r="G383" s="164"/>
      <c r="H383" s="40"/>
      <c r="I383" s="23"/>
      <c r="J383" s="165"/>
      <c r="K383" s="165"/>
      <c r="L383" s="166"/>
      <c r="M383" s="166"/>
      <c r="N383" s="166"/>
      <c r="O383" s="166"/>
      <c r="P383" s="158">
        <f t="shared" si="8"/>
        <v>1</v>
      </c>
      <c r="Q383" s="159">
        <f t="shared" si="9"/>
        <v>1900</v>
      </c>
      <c r="R383" s="159" t="str">
        <f t="shared" si="10"/>
        <v>Jan</v>
      </c>
      <c r="S383" s="160"/>
      <c r="T383" s="40"/>
      <c r="U383" s="40"/>
      <c r="V383" s="40"/>
      <c r="W383" s="40"/>
      <c r="X383" s="40"/>
      <c r="Y383" s="40"/>
      <c r="Z383" s="40"/>
    </row>
    <row r="384" spans="1:26" ht="14.25" customHeight="1">
      <c r="A384" s="40"/>
      <c r="B384" s="40"/>
      <c r="C384" s="40"/>
      <c r="D384" s="162"/>
      <c r="E384" s="163"/>
      <c r="F384" s="164"/>
      <c r="G384" s="164"/>
      <c r="H384" s="40"/>
      <c r="I384" s="23"/>
      <c r="J384" s="165"/>
      <c r="K384" s="165"/>
      <c r="L384" s="166"/>
      <c r="M384" s="166"/>
      <c r="N384" s="166"/>
      <c r="O384" s="166"/>
      <c r="P384" s="158">
        <f t="shared" si="8"/>
        <v>1</v>
      </c>
      <c r="Q384" s="159">
        <f t="shared" si="9"/>
        <v>1900</v>
      </c>
      <c r="R384" s="159" t="str">
        <f t="shared" si="10"/>
        <v>Jan</v>
      </c>
      <c r="S384" s="160"/>
      <c r="T384" s="40"/>
      <c r="U384" s="40"/>
      <c r="V384" s="40"/>
      <c r="W384" s="40"/>
      <c r="X384" s="40"/>
      <c r="Y384" s="40"/>
      <c r="Z384" s="40"/>
    </row>
    <row r="385" spans="1:26" ht="14.25" customHeight="1">
      <c r="A385" s="40"/>
      <c r="B385" s="40"/>
      <c r="C385" s="40"/>
      <c r="D385" s="162"/>
      <c r="E385" s="163"/>
      <c r="F385" s="164"/>
      <c r="G385" s="164"/>
      <c r="H385" s="40"/>
      <c r="I385" s="23"/>
      <c r="J385" s="165"/>
      <c r="K385" s="165"/>
      <c r="L385" s="166"/>
      <c r="M385" s="166"/>
      <c r="N385" s="166"/>
      <c r="O385" s="166"/>
      <c r="P385" s="158">
        <f t="shared" si="8"/>
        <v>1</v>
      </c>
      <c r="Q385" s="159">
        <f t="shared" si="9"/>
        <v>1900</v>
      </c>
      <c r="R385" s="159" t="str">
        <f t="shared" si="10"/>
        <v>Jan</v>
      </c>
      <c r="S385" s="160"/>
      <c r="T385" s="40"/>
      <c r="U385" s="40"/>
      <c r="V385" s="40"/>
      <c r="W385" s="40"/>
      <c r="X385" s="40"/>
      <c r="Y385" s="40"/>
      <c r="Z385" s="40"/>
    </row>
    <row r="386" spans="1:26" ht="14.25" customHeight="1">
      <c r="A386" s="40"/>
      <c r="B386" s="40"/>
      <c r="C386" s="40"/>
      <c r="D386" s="162"/>
      <c r="E386" s="163"/>
      <c r="F386" s="164"/>
      <c r="G386" s="164"/>
      <c r="H386" s="40"/>
      <c r="I386" s="23"/>
      <c r="J386" s="165"/>
      <c r="K386" s="165"/>
      <c r="L386" s="166"/>
      <c r="M386" s="166"/>
      <c r="N386" s="166"/>
      <c r="O386" s="166"/>
      <c r="P386" s="158">
        <f t="shared" si="8"/>
        <v>1</v>
      </c>
      <c r="Q386" s="159">
        <f t="shared" si="9"/>
        <v>1900</v>
      </c>
      <c r="R386" s="159" t="str">
        <f t="shared" si="10"/>
        <v>Jan</v>
      </c>
      <c r="S386" s="160"/>
      <c r="T386" s="40"/>
      <c r="U386" s="40"/>
      <c r="V386" s="40"/>
      <c r="W386" s="40"/>
      <c r="X386" s="40"/>
      <c r="Y386" s="40"/>
      <c r="Z386" s="40"/>
    </row>
    <row r="387" spans="1:26" ht="14.25" customHeight="1">
      <c r="A387" s="40"/>
      <c r="B387" s="40"/>
      <c r="C387" s="40"/>
      <c r="D387" s="162"/>
      <c r="E387" s="163"/>
      <c r="F387" s="164"/>
      <c r="G387" s="164"/>
      <c r="H387" s="40"/>
      <c r="I387" s="23"/>
      <c r="J387" s="165"/>
      <c r="K387" s="165"/>
      <c r="L387" s="166"/>
      <c r="M387" s="166"/>
      <c r="N387" s="166"/>
      <c r="O387" s="166"/>
      <c r="P387" s="158">
        <f t="shared" si="8"/>
        <v>1</v>
      </c>
      <c r="Q387" s="159">
        <f t="shared" si="9"/>
        <v>1900</v>
      </c>
      <c r="R387" s="159" t="str">
        <f t="shared" si="10"/>
        <v>Jan</v>
      </c>
      <c r="S387" s="160"/>
      <c r="T387" s="40"/>
      <c r="U387" s="40"/>
      <c r="V387" s="40"/>
      <c r="W387" s="40"/>
      <c r="X387" s="40"/>
      <c r="Y387" s="40"/>
      <c r="Z387" s="40"/>
    </row>
    <row r="388" spans="1:26" ht="14.25" customHeight="1">
      <c r="A388" s="40"/>
      <c r="B388" s="40"/>
      <c r="C388" s="40"/>
      <c r="D388" s="162"/>
      <c r="E388" s="163"/>
      <c r="F388" s="164"/>
      <c r="G388" s="164"/>
      <c r="H388" s="40"/>
      <c r="I388" s="23"/>
      <c r="J388" s="165"/>
      <c r="K388" s="165"/>
      <c r="L388" s="166"/>
      <c r="M388" s="166"/>
      <c r="N388" s="166"/>
      <c r="O388" s="166"/>
      <c r="P388" s="158">
        <f t="shared" si="8"/>
        <v>1</v>
      </c>
      <c r="Q388" s="159">
        <f t="shared" si="9"/>
        <v>1900</v>
      </c>
      <c r="R388" s="159" t="str">
        <f t="shared" si="10"/>
        <v>Jan</v>
      </c>
      <c r="S388" s="160"/>
      <c r="T388" s="40"/>
      <c r="U388" s="40"/>
      <c r="V388" s="40"/>
      <c r="W388" s="40"/>
      <c r="X388" s="40"/>
      <c r="Y388" s="40"/>
      <c r="Z388" s="40"/>
    </row>
    <row r="389" spans="1:26" ht="14.25" customHeight="1">
      <c r="A389" s="40"/>
      <c r="B389" s="40"/>
      <c r="C389" s="40"/>
      <c r="D389" s="162"/>
      <c r="E389" s="163"/>
      <c r="F389" s="164"/>
      <c r="G389" s="164"/>
      <c r="H389" s="40"/>
      <c r="I389" s="23"/>
      <c r="J389" s="165"/>
      <c r="K389" s="165"/>
      <c r="L389" s="166"/>
      <c r="M389" s="166"/>
      <c r="N389" s="166"/>
      <c r="O389" s="166"/>
      <c r="P389" s="158">
        <f t="shared" si="8"/>
        <v>1</v>
      </c>
      <c r="Q389" s="159">
        <f t="shared" si="9"/>
        <v>1900</v>
      </c>
      <c r="R389" s="159" t="str">
        <f t="shared" si="10"/>
        <v>Jan</v>
      </c>
      <c r="S389" s="160"/>
      <c r="T389" s="40"/>
      <c r="U389" s="40"/>
      <c r="V389" s="40"/>
      <c r="W389" s="40"/>
      <c r="X389" s="40"/>
      <c r="Y389" s="40"/>
      <c r="Z389" s="40"/>
    </row>
    <row r="390" spans="1:26" ht="14.25" customHeight="1">
      <c r="A390" s="40"/>
      <c r="B390" s="40"/>
      <c r="C390" s="40"/>
      <c r="D390" s="162"/>
      <c r="E390" s="163"/>
      <c r="F390" s="164"/>
      <c r="G390" s="164"/>
      <c r="H390" s="40"/>
      <c r="I390" s="23"/>
      <c r="J390" s="165"/>
      <c r="K390" s="165"/>
      <c r="L390" s="166"/>
      <c r="M390" s="166"/>
      <c r="N390" s="166"/>
      <c r="O390" s="166"/>
      <c r="P390" s="158">
        <f t="shared" si="8"/>
        <v>1</v>
      </c>
      <c r="Q390" s="159">
        <f t="shared" si="9"/>
        <v>1900</v>
      </c>
      <c r="R390" s="159" t="str">
        <f t="shared" si="10"/>
        <v>Jan</v>
      </c>
      <c r="S390" s="160"/>
      <c r="T390" s="40"/>
      <c r="U390" s="40"/>
      <c r="V390" s="40"/>
      <c r="W390" s="40"/>
      <c r="X390" s="40"/>
      <c r="Y390" s="40"/>
      <c r="Z390" s="40"/>
    </row>
    <row r="391" spans="1:26" ht="14.25" customHeight="1">
      <c r="A391" s="40"/>
      <c r="B391" s="40"/>
      <c r="C391" s="40"/>
      <c r="D391" s="167"/>
      <c r="E391" s="163"/>
      <c r="F391" s="164"/>
      <c r="G391" s="164"/>
      <c r="H391" s="40"/>
      <c r="I391" s="23"/>
      <c r="J391" s="165"/>
      <c r="K391" s="165"/>
      <c r="L391" s="166"/>
      <c r="M391" s="166"/>
      <c r="N391" s="166"/>
      <c r="O391" s="166"/>
      <c r="P391" s="158">
        <f t="shared" si="8"/>
        <v>1</v>
      </c>
      <c r="Q391" s="159">
        <f t="shared" si="9"/>
        <v>1900</v>
      </c>
      <c r="R391" s="159" t="str">
        <f t="shared" si="10"/>
        <v>Jan</v>
      </c>
      <c r="S391" s="160"/>
      <c r="T391" s="40"/>
      <c r="U391" s="40"/>
      <c r="V391" s="40"/>
      <c r="W391" s="40"/>
      <c r="X391" s="40"/>
      <c r="Y391" s="40"/>
      <c r="Z391" s="40"/>
    </row>
    <row r="392" spans="1:26" ht="14.25" customHeight="1">
      <c r="A392" s="40"/>
      <c r="B392" s="40"/>
      <c r="C392" s="40"/>
      <c r="D392" s="162"/>
      <c r="E392" s="163"/>
      <c r="F392" s="164"/>
      <c r="G392" s="164"/>
      <c r="H392" s="40"/>
      <c r="I392" s="23"/>
      <c r="J392" s="165"/>
      <c r="K392" s="165"/>
      <c r="L392" s="166"/>
      <c r="M392" s="166"/>
      <c r="N392" s="166"/>
      <c r="O392" s="166"/>
      <c r="P392" s="158">
        <f t="shared" si="8"/>
        <v>1</v>
      </c>
      <c r="Q392" s="159">
        <f t="shared" si="9"/>
        <v>1900</v>
      </c>
      <c r="R392" s="159" t="str">
        <f t="shared" si="10"/>
        <v>Jan</v>
      </c>
      <c r="S392" s="160"/>
      <c r="T392" s="40"/>
      <c r="U392" s="40"/>
      <c r="V392" s="40"/>
      <c r="W392" s="40"/>
      <c r="X392" s="40"/>
      <c r="Y392" s="40"/>
      <c r="Z392" s="40"/>
    </row>
    <row r="393" spans="1:26" ht="14.25" customHeight="1">
      <c r="A393" s="40"/>
      <c r="B393" s="40"/>
      <c r="C393" s="40"/>
      <c r="D393" s="167"/>
      <c r="E393" s="163"/>
      <c r="F393" s="164"/>
      <c r="G393" s="164"/>
      <c r="H393" s="40"/>
      <c r="I393" s="23"/>
      <c r="J393" s="165"/>
      <c r="K393" s="165"/>
      <c r="L393" s="166"/>
      <c r="M393" s="166"/>
      <c r="N393" s="166"/>
      <c r="O393" s="166"/>
      <c r="P393" s="158">
        <f t="shared" si="8"/>
        <v>1</v>
      </c>
      <c r="Q393" s="159">
        <f t="shared" si="9"/>
        <v>1900</v>
      </c>
      <c r="R393" s="159" t="str">
        <f t="shared" si="10"/>
        <v>Jan</v>
      </c>
      <c r="S393" s="160"/>
      <c r="T393" s="40"/>
      <c r="U393" s="40"/>
      <c r="V393" s="40"/>
      <c r="W393" s="40"/>
      <c r="X393" s="40"/>
      <c r="Y393" s="40"/>
      <c r="Z393" s="40"/>
    </row>
    <row r="394" spans="1:26" ht="14.25" customHeight="1">
      <c r="A394" s="40"/>
      <c r="B394" s="40"/>
      <c r="C394" s="40"/>
      <c r="D394" s="167"/>
      <c r="E394" s="163"/>
      <c r="F394" s="164"/>
      <c r="G394" s="164"/>
      <c r="H394" s="40"/>
      <c r="I394" s="23"/>
      <c r="J394" s="165"/>
      <c r="K394" s="165"/>
      <c r="L394" s="166"/>
      <c r="M394" s="166"/>
      <c r="N394" s="166"/>
      <c r="O394" s="166"/>
      <c r="P394" s="158">
        <f t="shared" si="8"/>
        <v>1</v>
      </c>
      <c r="Q394" s="159">
        <f t="shared" si="9"/>
        <v>1900</v>
      </c>
      <c r="R394" s="159" t="str">
        <f t="shared" si="10"/>
        <v>Jan</v>
      </c>
      <c r="S394" s="160"/>
      <c r="T394" s="40"/>
      <c r="U394" s="40"/>
      <c r="V394" s="40"/>
      <c r="W394" s="40"/>
      <c r="X394" s="40"/>
      <c r="Y394" s="40"/>
      <c r="Z394" s="40"/>
    </row>
    <row r="395" spans="1:26" ht="14.25" customHeight="1">
      <c r="A395" s="40"/>
      <c r="B395" s="40"/>
      <c r="C395" s="40"/>
      <c r="D395" s="162"/>
      <c r="E395" s="163"/>
      <c r="F395" s="164"/>
      <c r="G395" s="164"/>
      <c r="H395" s="40"/>
      <c r="I395" s="23"/>
      <c r="J395" s="165"/>
      <c r="K395" s="165"/>
      <c r="L395" s="166"/>
      <c r="M395" s="166"/>
      <c r="N395" s="166"/>
      <c r="O395" s="166"/>
      <c r="P395" s="158">
        <f t="shared" si="8"/>
        <v>1</v>
      </c>
      <c r="Q395" s="159">
        <f t="shared" si="9"/>
        <v>1900</v>
      </c>
      <c r="R395" s="159" t="str">
        <f t="shared" si="10"/>
        <v>Jan</v>
      </c>
      <c r="S395" s="160"/>
      <c r="T395" s="40"/>
      <c r="U395" s="40"/>
      <c r="V395" s="40"/>
      <c r="W395" s="40"/>
      <c r="X395" s="40"/>
      <c r="Y395" s="40"/>
      <c r="Z395" s="40"/>
    </row>
    <row r="396" spans="1:26" ht="14.25" customHeight="1">
      <c r="A396" s="40"/>
      <c r="B396" s="40"/>
      <c r="C396" s="40"/>
      <c r="D396" s="162"/>
      <c r="E396" s="163"/>
      <c r="F396" s="164"/>
      <c r="G396" s="164"/>
      <c r="H396" s="40"/>
      <c r="I396" s="23"/>
      <c r="J396" s="165"/>
      <c r="K396" s="165"/>
      <c r="L396" s="166"/>
      <c r="M396" s="166"/>
      <c r="N396" s="166"/>
      <c r="O396" s="166"/>
      <c r="P396" s="158">
        <f t="shared" si="8"/>
        <v>1</v>
      </c>
      <c r="Q396" s="159">
        <f t="shared" si="9"/>
        <v>1900</v>
      </c>
      <c r="R396" s="159" t="str">
        <f t="shared" si="10"/>
        <v>Jan</v>
      </c>
      <c r="S396" s="160"/>
      <c r="T396" s="40"/>
      <c r="U396" s="40"/>
      <c r="V396" s="40"/>
      <c r="W396" s="40"/>
      <c r="X396" s="40"/>
      <c r="Y396" s="40"/>
      <c r="Z396" s="40"/>
    </row>
    <row r="397" spans="1:26" ht="14.25" customHeight="1">
      <c r="A397" s="40"/>
      <c r="B397" s="40"/>
      <c r="C397" s="40"/>
      <c r="D397" s="162"/>
      <c r="E397" s="163"/>
      <c r="F397" s="164"/>
      <c r="G397" s="164"/>
      <c r="H397" s="40"/>
      <c r="I397" s="23"/>
      <c r="J397" s="165"/>
      <c r="K397" s="165"/>
      <c r="L397" s="166"/>
      <c r="M397" s="166"/>
      <c r="N397" s="166"/>
      <c r="O397" s="166"/>
      <c r="P397" s="158">
        <f t="shared" si="8"/>
        <v>1</v>
      </c>
      <c r="Q397" s="159">
        <f t="shared" si="9"/>
        <v>1900</v>
      </c>
      <c r="R397" s="159" t="str">
        <f t="shared" si="10"/>
        <v>Jan</v>
      </c>
      <c r="S397" s="160"/>
      <c r="T397" s="40"/>
      <c r="U397" s="40"/>
      <c r="V397" s="40"/>
      <c r="W397" s="40"/>
      <c r="X397" s="40"/>
      <c r="Y397" s="40"/>
      <c r="Z397" s="40"/>
    </row>
    <row r="398" spans="1:26" ht="14.25" customHeight="1">
      <c r="A398" s="40"/>
      <c r="B398" s="40"/>
      <c r="C398" s="40"/>
      <c r="D398" s="162"/>
      <c r="E398" s="163"/>
      <c r="F398" s="164"/>
      <c r="G398" s="164"/>
      <c r="H398" s="40"/>
      <c r="I398" s="23"/>
      <c r="J398" s="165"/>
      <c r="K398" s="165"/>
      <c r="L398" s="166"/>
      <c r="M398" s="166"/>
      <c r="N398" s="166"/>
      <c r="O398" s="166"/>
      <c r="P398" s="158">
        <f t="shared" si="8"/>
        <v>1</v>
      </c>
      <c r="Q398" s="159">
        <f t="shared" si="9"/>
        <v>1900</v>
      </c>
      <c r="R398" s="159" t="str">
        <f t="shared" si="10"/>
        <v>Jan</v>
      </c>
      <c r="S398" s="160"/>
      <c r="T398" s="40"/>
      <c r="U398" s="40"/>
      <c r="V398" s="40"/>
      <c r="W398" s="40"/>
      <c r="X398" s="40"/>
      <c r="Y398" s="40"/>
      <c r="Z398" s="40"/>
    </row>
    <row r="399" spans="1:26" ht="14.25" customHeight="1">
      <c r="A399" s="40"/>
      <c r="B399" s="40"/>
      <c r="C399" s="40"/>
      <c r="D399" s="162"/>
      <c r="E399" s="163"/>
      <c r="F399" s="164"/>
      <c r="G399" s="164"/>
      <c r="H399" s="40"/>
      <c r="I399" s="23"/>
      <c r="J399" s="165"/>
      <c r="K399" s="165"/>
      <c r="L399" s="166"/>
      <c r="M399" s="166"/>
      <c r="N399" s="166"/>
      <c r="O399" s="166"/>
      <c r="P399" s="158">
        <f t="shared" si="8"/>
        <v>1</v>
      </c>
      <c r="Q399" s="159">
        <f t="shared" si="9"/>
        <v>1900</v>
      </c>
      <c r="R399" s="159" t="str">
        <f t="shared" si="10"/>
        <v>Jan</v>
      </c>
      <c r="S399" s="160"/>
      <c r="T399" s="40"/>
      <c r="U399" s="40"/>
      <c r="V399" s="40"/>
      <c r="W399" s="40"/>
      <c r="X399" s="40"/>
      <c r="Y399" s="40"/>
      <c r="Z399" s="40"/>
    </row>
    <row r="400" spans="1:26" ht="14.25" customHeight="1">
      <c r="A400" s="40"/>
      <c r="B400" s="40"/>
      <c r="C400" s="40"/>
      <c r="D400" s="162"/>
      <c r="E400" s="163"/>
      <c r="F400" s="164"/>
      <c r="G400" s="164"/>
      <c r="H400" s="40"/>
      <c r="I400" s="23"/>
      <c r="J400" s="165"/>
      <c r="K400" s="165"/>
      <c r="L400" s="166"/>
      <c r="M400" s="166"/>
      <c r="N400" s="166"/>
      <c r="O400" s="166"/>
      <c r="P400" s="158">
        <f t="shared" si="8"/>
        <v>1</v>
      </c>
      <c r="Q400" s="159">
        <f t="shared" si="9"/>
        <v>1900</v>
      </c>
      <c r="R400" s="159" t="str">
        <f t="shared" si="10"/>
        <v>Jan</v>
      </c>
      <c r="S400" s="160"/>
      <c r="T400" s="40"/>
      <c r="U400" s="40"/>
      <c r="V400" s="40"/>
      <c r="W400" s="40"/>
      <c r="X400" s="40"/>
      <c r="Y400" s="40"/>
      <c r="Z400" s="40"/>
    </row>
    <row r="401" spans="1:26" ht="14.25" customHeight="1">
      <c r="A401" s="40"/>
      <c r="B401" s="40"/>
      <c r="C401" s="40"/>
      <c r="D401" s="162"/>
      <c r="E401" s="163"/>
      <c r="F401" s="164"/>
      <c r="G401" s="164"/>
      <c r="H401" s="40"/>
      <c r="I401" s="23"/>
      <c r="J401" s="165"/>
      <c r="K401" s="165"/>
      <c r="L401" s="166"/>
      <c r="M401" s="166"/>
      <c r="N401" s="166"/>
      <c r="O401" s="166"/>
      <c r="P401" s="158">
        <f t="shared" si="8"/>
        <v>1</v>
      </c>
      <c r="Q401" s="159">
        <f t="shared" si="9"/>
        <v>1900</v>
      </c>
      <c r="R401" s="159" t="str">
        <f t="shared" si="10"/>
        <v>Jan</v>
      </c>
      <c r="S401" s="160"/>
      <c r="T401" s="40"/>
      <c r="U401" s="40"/>
      <c r="V401" s="40"/>
      <c r="W401" s="40"/>
      <c r="X401" s="40"/>
      <c r="Y401" s="40"/>
      <c r="Z401" s="40"/>
    </row>
    <row r="402" spans="1:26" ht="14.25" customHeight="1">
      <c r="A402" s="40"/>
      <c r="B402" s="40"/>
      <c r="C402" s="40"/>
      <c r="D402" s="162"/>
      <c r="E402" s="163"/>
      <c r="F402" s="164"/>
      <c r="G402" s="164"/>
      <c r="H402" s="40"/>
      <c r="I402" s="23"/>
      <c r="J402" s="165"/>
      <c r="K402" s="165"/>
      <c r="L402" s="166"/>
      <c r="M402" s="166"/>
      <c r="N402" s="166"/>
      <c r="O402" s="166"/>
      <c r="P402" s="158">
        <f t="shared" si="8"/>
        <v>1</v>
      </c>
      <c r="Q402" s="159">
        <f t="shared" si="9"/>
        <v>1900</v>
      </c>
      <c r="R402" s="159" t="str">
        <f t="shared" si="10"/>
        <v>Jan</v>
      </c>
      <c r="S402" s="160"/>
      <c r="T402" s="40"/>
      <c r="U402" s="40"/>
      <c r="V402" s="40"/>
      <c r="W402" s="40"/>
      <c r="X402" s="40"/>
      <c r="Y402" s="40"/>
      <c r="Z402" s="40"/>
    </row>
    <row r="403" spans="1:26" ht="14.25" customHeight="1">
      <c r="A403" s="40"/>
      <c r="B403" s="40"/>
      <c r="C403" s="40"/>
      <c r="D403" s="162"/>
      <c r="E403" s="163"/>
      <c r="F403" s="164"/>
      <c r="G403" s="164"/>
      <c r="H403" s="40"/>
      <c r="I403" s="23"/>
      <c r="J403" s="165"/>
      <c r="K403" s="165"/>
      <c r="L403" s="166"/>
      <c r="M403" s="166"/>
      <c r="N403" s="166"/>
      <c r="O403" s="166"/>
      <c r="P403" s="158">
        <f t="shared" si="8"/>
        <v>1</v>
      </c>
      <c r="Q403" s="159">
        <f t="shared" si="9"/>
        <v>1900</v>
      </c>
      <c r="R403" s="159" t="str">
        <f t="shared" si="10"/>
        <v>Jan</v>
      </c>
      <c r="S403" s="160"/>
      <c r="T403" s="40"/>
      <c r="U403" s="40"/>
      <c r="V403" s="40"/>
      <c r="W403" s="40"/>
      <c r="X403" s="40"/>
      <c r="Y403" s="40"/>
      <c r="Z403" s="40"/>
    </row>
    <row r="404" spans="1:26" ht="14.25" customHeight="1">
      <c r="A404" s="40"/>
      <c r="B404" s="40"/>
      <c r="C404" s="40"/>
      <c r="D404" s="162"/>
      <c r="E404" s="163"/>
      <c r="F404" s="164"/>
      <c r="G404" s="164"/>
      <c r="H404" s="40"/>
      <c r="I404" s="23"/>
      <c r="J404" s="165"/>
      <c r="K404" s="165"/>
      <c r="L404" s="166"/>
      <c r="M404" s="166"/>
      <c r="N404" s="166"/>
      <c r="O404" s="166"/>
      <c r="P404" s="158">
        <f t="shared" si="8"/>
        <v>1</v>
      </c>
      <c r="Q404" s="159">
        <f t="shared" si="9"/>
        <v>1900</v>
      </c>
      <c r="R404" s="159" t="str">
        <f t="shared" si="10"/>
        <v>Jan</v>
      </c>
      <c r="S404" s="160"/>
      <c r="T404" s="40"/>
      <c r="U404" s="40"/>
      <c r="V404" s="40"/>
      <c r="W404" s="40"/>
      <c r="X404" s="40"/>
      <c r="Y404" s="40"/>
      <c r="Z404" s="40"/>
    </row>
    <row r="405" spans="1:26" ht="14.25" customHeight="1">
      <c r="A405" s="40"/>
      <c r="B405" s="40"/>
      <c r="C405" s="40"/>
      <c r="D405" s="162"/>
      <c r="E405" s="163"/>
      <c r="F405" s="164"/>
      <c r="G405" s="164"/>
      <c r="H405" s="40"/>
      <c r="I405" s="23"/>
      <c r="J405" s="165"/>
      <c r="K405" s="165"/>
      <c r="L405" s="166"/>
      <c r="M405" s="166"/>
      <c r="N405" s="166"/>
      <c r="O405" s="166"/>
      <c r="P405" s="158">
        <f t="shared" si="8"/>
        <v>1</v>
      </c>
      <c r="Q405" s="159">
        <f t="shared" si="9"/>
        <v>1900</v>
      </c>
      <c r="R405" s="159" t="str">
        <f t="shared" si="10"/>
        <v>Jan</v>
      </c>
      <c r="S405" s="160"/>
      <c r="T405" s="40"/>
      <c r="U405" s="40"/>
      <c r="V405" s="40"/>
      <c r="W405" s="40"/>
      <c r="X405" s="40"/>
      <c r="Y405" s="40"/>
      <c r="Z405" s="40"/>
    </row>
    <row r="406" spans="1:26" ht="14.25" customHeight="1">
      <c r="A406" s="40"/>
      <c r="B406" s="40"/>
      <c r="C406" s="40"/>
      <c r="D406" s="162"/>
      <c r="E406" s="163"/>
      <c r="F406" s="164"/>
      <c r="G406" s="164"/>
      <c r="H406" s="40"/>
      <c r="I406" s="23"/>
      <c r="J406" s="165"/>
      <c r="K406" s="165"/>
      <c r="L406" s="166"/>
      <c r="M406" s="166"/>
      <c r="N406" s="166"/>
      <c r="O406" s="166"/>
      <c r="P406" s="158">
        <f t="shared" si="8"/>
        <v>1</v>
      </c>
      <c r="Q406" s="159">
        <f t="shared" si="9"/>
        <v>1900</v>
      </c>
      <c r="R406" s="159" t="str">
        <f t="shared" si="10"/>
        <v>Jan</v>
      </c>
      <c r="S406" s="160"/>
      <c r="T406" s="40"/>
      <c r="U406" s="40"/>
      <c r="V406" s="40"/>
      <c r="W406" s="40"/>
      <c r="X406" s="40"/>
      <c r="Y406" s="40"/>
      <c r="Z406" s="40"/>
    </row>
    <row r="407" spans="1:26" ht="14.25" customHeight="1">
      <c r="A407" s="40"/>
      <c r="B407" s="40"/>
      <c r="C407" s="40"/>
      <c r="D407" s="162"/>
      <c r="E407" s="163"/>
      <c r="F407" s="164"/>
      <c r="G407" s="164"/>
      <c r="H407" s="40"/>
      <c r="I407" s="23"/>
      <c r="J407" s="165"/>
      <c r="K407" s="165"/>
      <c r="L407" s="166"/>
      <c r="M407" s="166"/>
      <c r="N407" s="166"/>
      <c r="O407" s="166"/>
      <c r="P407" s="158">
        <f t="shared" si="8"/>
        <v>1</v>
      </c>
      <c r="Q407" s="159">
        <f t="shared" si="9"/>
        <v>1900</v>
      </c>
      <c r="R407" s="159" t="str">
        <f t="shared" si="10"/>
        <v>Jan</v>
      </c>
      <c r="S407" s="160"/>
      <c r="T407" s="40"/>
      <c r="U407" s="40"/>
      <c r="V407" s="40"/>
      <c r="W407" s="40"/>
      <c r="X407" s="40"/>
      <c r="Y407" s="40"/>
      <c r="Z407" s="40"/>
    </row>
    <row r="408" spans="1:26" ht="14.25" customHeight="1">
      <c r="A408" s="40"/>
      <c r="B408" s="40"/>
      <c r="C408" s="40"/>
      <c r="D408" s="162"/>
      <c r="E408" s="163"/>
      <c r="F408" s="164"/>
      <c r="G408" s="164"/>
      <c r="H408" s="40"/>
      <c r="I408" s="23"/>
      <c r="J408" s="165"/>
      <c r="K408" s="165"/>
      <c r="L408" s="166"/>
      <c r="M408" s="166"/>
      <c r="N408" s="166"/>
      <c r="O408" s="166"/>
      <c r="P408" s="158">
        <f t="shared" si="8"/>
        <v>1</v>
      </c>
      <c r="Q408" s="159">
        <f t="shared" si="9"/>
        <v>1900</v>
      </c>
      <c r="R408" s="159" t="str">
        <f t="shared" si="10"/>
        <v>Jan</v>
      </c>
      <c r="S408" s="160"/>
      <c r="T408" s="40"/>
      <c r="U408" s="40"/>
      <c r="V408" s="40"/>
      <c r="W408" s="40"/>
      <c r="X408" s="40"/>
      <c r="Y408" s="40"/>
      <c r="Z408" s="40"/>
    </row>
    <row r="409" spans="1:26" ht="14.25" customHeight="1">
      <c r="A409" s="40"/>
      <c r="B409" s="40"/>
      <c r="C409" s="40"/>
      <c r="D409" s="162"/>
      <c r="E409" s="163"/>
      <c r="F409" s="164"/>
      <c r="G409" s="164"/>
      <c r="H409" s="40"/>
      <c r="I409" s="23"/>
      <c r="J409" s="165"/>
      <c r="K409" s="165"/>
      <c r="L409" s="166"/>
      <c r="M409" s="166"/>
      <c r="N409" s="166"/>
      <c r="O409" s="166"/>
      <c r="P409" s="158">
        <f t="shared" si="8"/>
        <v>1</v>
      </c>
      <c r="Q409" s="159">
        <f t="shared" si="9"/>
        <v>1900</v>
      </c>
      <c r="R409" s="159" t="str">
        <f t="shared" si="10"/>
        <v>Jan</v>
      </c>
      <c r="S409" s="160"/>
      <c r="T409" s="40"/>
      <c r="U409" s="40"/>
      <c r="V409" s="40"/>
      <c r="W409" s="40"/>
      <c r="X409" s="40"/>
      <c r="Y409" s="40"/>
      <c r="Z409" s="40"/>
    </row>
    <row r="410" spans="1:26" ht="14.25" customHeight="1">
      <c r="A410" s="40"/>
      <c r="B410" s="40"/>
      <c r="C410" s="40"/>
      <c r="D410" s="162"/>
      <c r="E410" s="163"/>
      <c r="F410" s="164"/>
      <c r="G410" s="164"/>
      <c r="H410" s="40"/>
      <c r="I410" s="23"/>
      <c r="J410" s="165"/>
      <c r="K410" s="165"/>
      <c r="L410" s="166"/>
      <c r="M410" s="166"/>
      <c r="N410" s="166"/>
      <c r="O410" s="166"/>
      <c r="P410" s="158">
        <f t="shared" si="8"/>
        <v>1</v>
      </c>
      <c r="Q410" s="159">
        <f t="shared" si="9"/>
        <v>1900</v>
      </c>
      <c r="R410" s="159" t="str">
        <f t="shared" si="10"/>
        <v>Jan</v>
      </c>
      <c r="S410" s="160"/>
      <c r="T410" s="40"/>
      <c r="U410" s="40"/>
      <c r="V410" s="40"/>
      <c r="W410" s="40"/>
      <c r="X410" s="40"/>
      <c r="Y410" s="40"/>
      <c r="Z410" s="40"/>
    </row>
    <row r="411" spans="1:26" ht="14.25" customHeight="1">
      <c r="A411" s="40"/>
      <c r="B411" s="40"/>
      <c r="C411" s="40"/>
      <c r="D411" s="162"/>
      <c r="E411" s="163"/>
      <c r="F411" s="164"/>
      <c r="G411" s="164"/>
      <c r="H411" s="40"/>
      <c r="I411" s="23"/>
      <c r="J411" s="165"/>
      <c r="K411" s="165"/>
      <c r="L411" s="166"/>
      <c r="M411" s="166"/>
      <c r="N411" s="166"/>
      <c r="O411" s="166"/>
      <c r="P411" s="158">
        <f t="shared" si="8"/>
        <v>1</v>
      </c>
      <c r="Q411" s="159">
        <f t="shared" si="9"/>
        <v>1900</v>
      </c>
      <c r="R411" s="159" t="str">
        <f t="shared" si="10"/>
        <v>Jan</v>
      </c>
      <c r="S411" s="160"/>
      <c r="T411" s="40"/>
      <c r="U411" s="40"/>
      <c r="V411" s="40"/>
      <c r="W411" s="40"/>
      <c r="X411" s="40"/>
      <c r="Y411" s="40"/>
      <c r="Z411" s="40"/>
    </row>
    <row r="412" spans="1:26" ht="14.25" customHeight="1">
      <c r="A412" s="40"/>
      <c r="B412" s="40"/>
      <c r="C412" s="40"/>
      <c r="D412" s="162"/>
      <c r="E412" s="163"/>
      <c r="F412" s="164"/>
      <c r="G412" s="164"/>
      <c r="H412" s="40"/>
      <c r="I412" s="23"/>
      <c r="J412" s="165"/>
      <c r="K412" s="165"/>
      <c r="L412" s="166"/>
      <c r="M412" s="166"/>
      <c r="N412" s="166"/>
      <c r="O412" s="166"/>
      <c r="P412" s="158">
        <f t="shared" si="8"/>
        <v>1</v>
      </c>
      <c r="Q412" s="159">
        <f t="shared" si="9"/>
        <v>1900</v>
      </c>
      <c r="R412" s="159" t="str">
        <f t="shared" si="10"/>
        <v>Jan</v>
      </c>
      <c r="S412" s="160"/>
      <c r="T412" s="40"/>
      <c r="U412" s="40"/>
      <c r="V412" s="40"/>
      <c r="W412" s="40"/>
      <c r="X412" s="40"/>
      <c r="Y412" s="40"/>
      <c r="Z412" s="40"/>
    </row>
    <row r="413" spans="1:26" ht="14.25" customHeight="1">
      <c r="A413" s="40"/>
      <c r="B413" s="40"/>
      <c r="C413" s="40"/>
      <c r="D413" s="162"/>
      <c r="E413" s="163"/>
      <c r="F413" s="164"/>
      <c r="G413" s="164"/>
      <c r="H413" s="40"/>
      <c r="I413" s="23"/>
      <c r="J413" s="165"/>
      <c r="K413" s="165"/>
      <c r="L413" s="166"/>
      <c r="M413" s="166"/>
      <c r="N413" s="166"/>
      <c r="O413" s="166"/>
      <c r="P413" s="158">
        <f t="shared" si="8"/>
        <v>1</v>
      </c>
      <c r="Q413" s="159">
        <f t="shared" si="9"/>
        <v>1900</v>
      </c>
      <c r="R413" s="159" t="str">
        <f t="shared" si="10"/>
        <v>Jan</v>
      </c>
      <c r="S413" s="160"/>
      <c r="T413" s="40"/>
      <c r="U413" s="40"/>
      <c r="V413" s="40"/>
      <c r="W413" s="40"/>
      <c r="X413" s="40"/>
      <c r="Y413" s="40"/>
      <c r="Z413" s="40"/>
    </row>
    <row r="414" spans="1:26" ht="14.25" customHeight="1">
      <c r="A414" s="40"/>
      <c r="B414" s="40"/>
      <c r="C414" s="40"/>
      <c r="D414" s="162"/>
      <c r="E414" s="163"/>
      <c r="F414" s="164"/>
      <c r="G414" s="164"/>
      <c r="H414" s="40"/>
      <c r="I414" s="23"/>
      <c r="J414" s="165"/>
      <c r="K414" s="165"/>
      <c r="L414" s="166"/>
      <c r="M414" s="166"/>
      <c r="N414" s="166"/>
      <c r="O414" s="166"/>
      <c r="P414" s="158">
        <f t="shared" si="8"/>
        <v>1</v>
      </c>
      <c r="Q414" s="159">
        <f t="shared" si="9"/>
        <v>1900</v>
      </c>
      <c r="R414" s="159" t="str">
        <f t="shared" si="10"/>
        <v>Jan</v>
      </c>
      <c r="S414" s="160"/>
      <c r="T414" s="40"/>
      <c r="U414" s="40"/>
      <c r="V414" s="40"/>
      <c r="W414" s="40"/>
      <c r="X414" s="40"/>
      <c r="Y414" s="40"/>
      <c r="Z414" s="40"/>
    </row>
    <row r="415" spans="1:26" ht="14.25" customHeight="1">
      <c r="A415" s="40"/>
      <c r="B415" s="40"/>
      <c r="C415" s="40"/>
      <c r="D415" s="162"/>
      <c r="E415" s="163"/>
      <c r="F415" s="164"/>
      <c r="G415" s="164"/>
      <c r="H415" s="40"/>
      <c r="I415" s="23"/>
      <c r="J415" s="165"/>
      <c r="K415" s="165"/>
      <c r="L415" s="166"/>
      <c r="M415" s="166"/>
      <c r="N415" s="166"/>
      <c r="O415" s="166"/>
      <c r="P415" s="158">
        <f t="shared" si="8"/>
        <v>1</v>
      </c>
      <c r="Q415" s="159">
        <f t="shared" si="9"/>
        <v>1900</v>
      </c>
      <c r="R415" s="159" t="str">
        <f t="shared" si="10"/>
        <v>Jan</v>
      </c>
      <c r="S415" s="160"/>
      <c r="T415" s="40"/>
      <c r="U415" s="40"/>
      <c r="V415" s="40"/>
      <c r="W415" s="40"/>
      <c r="X415" s="40"/>
      <c r="Y415" s="40"/>
      <c r="Z415" s="40"/>
    </row>
    <row r="416" spans="1:26" ht="14.25" customHeight="1">
      <c r="A416" s="40"/>
      <c r="B416" s="40"/>
      <c r="C416" s="40"/>
      <c r="D416" s="162"/>
      <c r="E416" s="163"/>
      <c r="F416" s="164"/>
      <c r="G416" s="164"/>
      <c r="H416" s="40"/>
      <c r="I416" s="23"/>
      <c r="J416" s="165"/>
      <c r="K416" s="165"/>
      <c r="L416" s="166"/>
      <c r="M416" s="166"/>
      <c r="N416" s="166"/>
      <c r="O416" s="166"/>
      <c r="P416" s="158">
        <f t="shared" si="8"/>
        <v>1</v>
      </c>
      <c r="Q416" s="159">
        <f t="shared" si="9"/>
        <v>1900</v>
      </c>
      <c r="R416" s="159" t="str">
        <f t="shared" si="10"/>
        <v>Jan</v>
      </c>
      <c r="S416" s="160"/>
      <c r="T416" s="40"/>
      <c r="U416" s="40"/>
      <c r="V416" s="40"/>
      <c r="W416" s="40"/>
      <c r="X416" s="40"/>
      <c r="Y416" s="40"/>
      <c r="Z416" s="40"/>
    </row>
    <row r="417" spans="1:26" ht="14.25" customHeight="1">
      <c r="A417" s="40"/>
      <c r="B417" s="40"/>
      <c r="C417" s="40"/>
      <c r="D417" s="162"/>
      <c r="E417" s="163"/>
      <c r="F417" s="164"/>
      <c r="G417" s="164"/>
      <c r="H417" s="40"/>
      <c r="I417" s="23"/>
      <c r="J417" s="165"/>
      <c r="K417" s="165"/>
      <c r="L417" s="166"/>
      <c r="M417" s="166"/>
      <c r="N417" s="166"/>
      <c r="O417" s="166"/>
      <c r="P417" s="158">
        <f t="shared" si="8"/>
        <v>1</v>
      </c>
      <c r="Q417" s="159">
        <f t="shared" si="9"/>
        <v>1900</v>
      </c>
      <c r="R417" s="159" t="str">
        <f t="shared" si="10"/>
        <v>Jan</v>
      </c>
      <c r="S417" s="160"/>
      <c r="T417" s="40"/>
      <c r="U417" s="40"/>
      <c r="V417" s="40"/>
      <c r="W417" s="40"/>
      <c r="X417" s="40"/>
      <c r="Y417" s="40"/>
      <c r="Z417" s="40"/>
    </row>
    <row r="418" spans="1:26" ht="14.25" customHeight="1">
      <c r="A418" s="40"/>
      <c r="B418" s="40"/>
      <c r="C418" s="40"/>
      <c r="D418" s="162"/>
      <c r="E418" s="163"/>
      <c r="F418" s="164"/>
      <c r="G418" s="164"/>
      <c r="H418" s="40"/>
      <c r="I418" s="23"/>
      <c r="J418" s="165"/>
      <c r="K418" s="165"/>
      <c r="L418" s="166"/>
      <c r="M418" s="166"/>
      <c r="N418" s="166"/>
      <c r="O418" s="166"/>
      <c r="P418" s="158">
        <f t="shared" si="8"/>
        <v>1</v>
      </c>
      <c r="Q418" s="159">
        <f t="shared" si="9"/>
        <v>1900</v>
      </c>
      <c r="R418" s="159" t="str">
        <f t="shared" si="10"/>
        <v>Jan</v>
      </c>
      <c r="S418" s="160"/>
      <c r="T418" s="40"/>
      <c r="U418" s="40"/>
      <c r="V418" s="40"/>
      <c r="W418" s="40"/>
      <c r="X418" s="40"/>
      <c r="Y418" s="40"/>
      <c r="Z418" s="40"/>
    </row>
    <row r="419" spans="1:26" ht="14.25" customHeight="1">
      <c r="A419" s="40"/>
      <c r="B419" s="40"/>
      <c r="C419" s="40"/>
      <c r="D419" s="162"/>
      <c r="E419" s="163"/>
      <c r="F419" s="164"/>
      <c r="G419" s="164"/>
      <c r="H419" s="40"/>
      <c r="I419" s="23"/>
      <c r="J419" s="165"/>
      <c r="K419" s="165"/>
      <c r="L419" s="166"/>
      <c r="M419" s="166"/>
      <c r="N419" s="166"/>
      <c r="O419" s="166"/>
      <c r="P419" s="158">
        <f t="shared" si="8"/>
        <v>1</v>
      </c>
      <c r="Q419" s="159">
        <f t="shared" si="9"/>
        <v>1900</v>
      </c>
      <c r="R419" s="159" t="str">
        <f t="shared" si="10"/>
        <v>Jan</v>
      </c>
      <c r="S419" s="160"/>
      <c r="T419" s="40"/>
      <c r="U419" s="40"/>
      <c r="V419" s="40"/>
      <c r="W419" s="40"/>
      <c r="X419" s="40"/>
      <c r="Y419" s="40"/>
      <c r="Z419" s="40"/>
    </row>
    <row r="420" spans="1:26" ht="14.25" customHeight="1">
      <c r="A420" s="40"/>
      <c r="B420" s="40"/>
      <c r="C420" s="40"/>
      <c r="D420" s="162"/>
      <c r="E420" s="163"/>
      <c r="F420" s="164"/>
      <c r="G420" s="164"/>
      <c r="H420" s="40"/>
      <c r="I420" s="23"/>
      <c r="J420" s="165"/>
      <c r="K420" s="165"/>
      <c r="L420" s="166"/>
      <c r="M420" s="166"/>
      <c r="N420" s="166"/>
      <c r="O420" s="166"/>
      <c r="P420" s="158">
        <f t="shared" si="8"/>
        <v>1</v>
      </c>
      <c r="Q420" s="159">
        <f t="shared" si="9"/>
        <v>1900</v>
      </c>
      <c r="R420" s="159" t="str">
        <f t="shared" si="10"/>
        <v>Jan</v>
      </c>
      <c r="S420" s="160"/>
      <c r="T420" s="40"/>
      <c r="U420" s="40"/>
      <c r="V420" s="40"/>
      <c r="W420" s="40"/>
      <c r="X420" s="40"/>
      <c r="Y420" s="40"/>
      <c r="Z420" s="40"/>
    </row>
    <row r="421" spans="1:26" ht="14.25" customHeight="1">
      <c r="A421" s="40"/>
      <c r="B421" s="40"/>
      <c r="C421" s="40"/>
      <c r="D421" s="162"/>
      <c r="E421" s="163"/>
      <c r="F421" s="164"/>
      <c r="G421" s="164"/>
      <c r="H421" s="40"/>
      <c r="I421" s="23"/>
      <c r="J421" s="165"/>
      <c r="K421" s="165"/>
      <c r="L421" s="166"/>
      <c r="M421" s="166"/>
      <c r="N421" s="166"/>
      <c r="O421" s="166"/>
      <c r="P421" s="158">
        <f t="shared" si="8"/>
        <v>1</v>
      </c>
      <c r="Q421" s="159">
        <f t="shared" si="9"/>
        <v>1900</v>
      </c>
      <c r="R421" s="159" t="str">
        <f t="shared" si="10"/>
        <v>Jan</v>
      </c>
      <c r="S421" s="160"/>
      <c r="T421" s="40"/>
      <c r="U421" s="40"/>
      <c r="V421" s="40"/>
      <c r="W421" s="40"/>
      <c r="X421" s="40"/>
      <c r="Y421" s="40"/>
      <c r="Z421" s="40"/>
    </row>
    <row r="422" spans="1:26" ht="14.25" customHeight="1">
      <c r="A422" s="40"/>
      <c r="B422" s="40"/>
      <c r="C422" s="40"/>
      <c r="D422" s="162"/>
      <c r="E422" s="163"/>
      <c r="F422" s="164"/>
      <c r="G422" s="164"/>
      <c r="H422" s="40"/>
      <c r="I422" s="23"/>
      <c r="J422" s="165"/>
      <c r="K422" s="165"/>
      <c r="L422" s="166"/>
      <c r="M422" s="166"/>
      <c r="N422" s="166"/>
      <c r="O422" s="166"/>
      <c r="P422" s="158">
        <f t="shared" si="8"/>
        <v>1</v>
      </c>
      <c r="Q422" s="159">
        <f t="shared" si="9"/>
        <v>1900</v>
      </c>
      <c r="R422" s="159" t="str">
        <f t="shared" si="10"/>
        <v>Jan</v>
      </c>
      <c r="S422" s="160"/>
      <c r="T422" s="40"/>
      <c r="U422" s="40"/>
      <c r="V422" s="40"/>
      <c r="W422" s="40"/>
      <c r="X422" s="40"/>
      <c r="Y422" s="40"/>
      <c r="Z422" s="40"/>
    </row>
    <row r="423" spans="1:26" ht="14.25" customHeight="1">
      <c r="A423" s="40"/>
      <c r="B423" s="40"/>
      <c r="C423" s="40"/>
      <c r="D423" s="162"/>
      <c r="E423" s="163"/>
      <c r="F423" s="164"/>
      <c r="G423" s="164"/>
      <c r="H423" s="40"/>
      <c r="I423" s="23"/>
      <c r="J423" s="165"/>
      <c r="K423" s="165"/>
      <c r="L423" s="166"/>
      <c r="M423" s="166"/>
      <c r="N423" s="166"/>
      <c r="O423" s="166"/>
      <c r="P423" s="158">
        <f t="shared" si="8"/>
        <v>1</v>
      </c>
      <c r="Q423" s="159">
        <f t="shared" si="9"/>
        <v>1900</v>
      </c>
      <c r="R423" s="159" t="str">
        <f t="shared" si="10"/>
        <v>Jan</v>
      </c>
      <c r="S423" s="160"/>
      <c r="T423" s="40"/>
      <c r="U423" s="40"/>
      <c r="V423" s="40"/>
      <c r="W423" s="40"/>
      <c r="X423" s="40"/>
      <c r="Y423" s="40"/>
      <c r="Z423" s="40"/>
    </row>
    <row r="424" spans="1:26" ht="14.25" customHeight="1">
      <c r="A424" s="40"/>
      <c r="B424" s="40"/>
      <c r="C424" s="40"/>
      <c r="D424" s="162"/>
      <c r="E424" s="163"/>
      <c r="F424" s="164"/>
      <c r="G424" s="164"/>
      <c r="H424" s="40"/>
      <c r="I424" s="23"/>
      <c r="J424" s="165"/>
      <c r="K424" s="165"/>
      <c r="L424" s="166"/>
      <c r="M424" s="166"/>
      <c r="N424" s="166"/>
      <c r="O424" s="166"/>
      <c r="P424" s="158">
        <f t="shared" si="8"/>
        <v>1</v>
      </c>
      <c r="Q424" s="159">
        <f t="shared" si="9"/>
        <v>1900</v>
      </c>
      <c r="R424" s="159" t="str">
        <f t="shared" si="10"/>
        <v>Jan</v>
      </c>
      <c r="S424" s="160"/>
      <c r="T424" s="40"/>
      <c r="U424" s="40"/>
      <c r="V424" s="40"/>
      <c r="W424" s="40"/>
      <c r="X424" s="40"/>
      <c r="Y424" s="40"/>
      <c r="Z424" s="40"/>
    </row>
    <row r="425" spans="1:26" ht="14.25" customHeight="1">
      <c r="A425" s="40"/>
      <c r="B425" s="40"/>
      <c r="C425" s="40"/>
      <c r="D425" s="162"/>
      <c r="E425" s="163"/>
      <c r="F425" s="164"/>
      <c r="G425" s="164"/>
      <c r="H425" s="40"/>
      <c r="I425" s="23"/>
      <c r="J425" s="165"/>
      <c r="K425" s="165"/>
      <c r="L425" s="166"/>
      <c r="M425" s="166"/>
      <c r="N425" s="166"/>
      <c r="O425" s="166"/>
      <c r="P425" s="158">
        <f t="shared" si="8"/>
        <v>1</v>
      </c>
      <c r="Q425" s="159">
        <f t="shared" si="9"/>
        <v>1900</v>
      </c>
      <c r="R425" s="159" t="str">
        <f t="shared" si="10"/>
        <v>Jan</v>
      </c>
      <c r="S425" s="160"/>
      <c r="T425" s="40"/>
      <c r="U425" s="40"/>
      <c r="V425" s="40"/>
      <c r="W425" s="40"/>
      <c r="X425" s="40"/>
      <c r="Y425" s="40"/>
      <c r="Z425" s="40"/>
    </row>
    <row r="426" spans="1:26" ht="14.25" customHeight="1">
      <c r="A426" s="40"/>
      <c r="B426" s="40"/>
      <c r="C426" s="40"/>
      <c r="D426" s="162"/>
      <c r="E426" s="163"/>
      <c r="F426" s="164"/>
      <c r="G426" s="164"/>
      <c r="H426" s="40"/>
      <c r="I426" s="23"/>
      <c r="J426" s="165"/>
      <c r="K426" s="165"/>
      <c r="L426" s="166"/>
      <c r="M426" s="166"/>
      <c r="N426" s="166"/>
      <c r="O426" s="166"/>
      <c r="P426" s="158">
        <f t="shared" si="8"/>
        <v>1</v>
      </c>
      <c r="Q426" s="159">
        <f t="shared" si="9"/>
        <v>1900</v>
      </c>
      <c r="R426" s="159" t="str">
        <f t="shared" si="10"/>
        <v>Jan</v>
      </c>
      <c r="S426" s="160"/>
      <c r="T426" s="40"/>
      <c r="U426" s="40"/>
      <c r="V426" s="40"/>
      <c r="W426" s="40"/>
      <c r="X426" s="40"/>
      <c r="Y426" s="40"/>
      <c r="Z426" s="40"/>
    </row>
    <row r="427" spans="1:26" ht="14.25" customHeight="1">
      <c r="A427" s="40"/>
      <c r="B427" s="40"/>
      <c r="C427" s="40"/>
      <c r="D427" s="162"/>
      <c r="E427" s="163"/>
      <c r="F427" s="164"/>
      <c r="G427" s="164"/>
      <c r="H427" s="40"/>
      <c r="I427" s="23"/>
      <c r="J427" s="165"/>
      <c r="K427" s="165"/>
      <c r="L427" s="166"/>
      <c r="M427" s="166"/>
      <c r="N427" s="166"/>
      <c r="O427" s="166"/>
      <c r="P427" s="158">
        <f t="shared" si="8"/>
        <v>1</v>
      </c>
      <c r="Q427" s="159">
        <f t="shared" si="9"/>
        <v>1900</v>
      </c>
      <c r="R427" s="159" t="str">
        <f t="shared" si="10"/>
        <v>Jan</v>
      </c>
      <c r="S427" s="160"/>
      <c r="T427" s="40"/>
      <c r="U427" s="40"/>
      <c r="V427" s="40"/>
      <c r="W427" s="40"/>
      <c r="X427" s="40"/>
      <c r="Y427" s="40"/>
      <c r="Z427" s="40"/>
    </row>
    <row r="428" spans="1:26" ht="14.25" customHeight="1">
      <c r="A428" s="40"/>
      <c r="B428" s="40"/>
      <c r="C428" s="40"/>
      <c r="D428" s="162"/>
      <c r="E428" s="163"/>
      <c r="F428" s="164"/>
      <c r="G428" s="164"/>
      <c r="H428" s="40"/>
      <c r="I428" s="23"/>
      <c r="J428" s="165"/>
      <c r="K428" s="165"/>
      <c r="L428" s="166"/>
      <c r="M428" s="166"/>
      <c r="N428" s="166"/>
      <c r="O428" s="166"/>
      <c r="P428" s="158">
        <f t="shared" si="8"/>
        <v>1</v>
      </c>
      <c r="Q428" s="159">
        <f t="shared" si="9"/>
        <v>1900</v>
      </c>
      <c r="R428" s="159" t="str">
        <f t="shared" si="10"/>
        <v>Jan</v>
      </c>
      <c r="S428" s="160"/>
      <c r="T428" s="40"/>
      <c r="U428" s="40"/>
      <c r="V428" s="40"/>
      <c r="W428" s="40"/>
      <c r="X428" s="40"/>
      <c r="Y428" s="40"/>
      <c r="Z428" s="40"/>
    </row>
    <row r="429" spans="1:26" ht="14.25" customHeight="1">
      <c r="A429" s="40"/>
      <c r="B429" s="40"/>
      <c r="C429" s="40"/>
      <c r="D429" s="162"/>
      <c r="E429" s="163"/>
      <c r="F429" s="164"/>
      <c r="G429" s="164"/>
      <c r="H429" s="40"/>
      <c r="I429" s="23"/>
      <c r="J429" s="165"/>
      <c r="K429" s="165"/>
      <c r="L429" s="166"/>
      <c r="M429" s="166"/>
      <c r="N429" s="166"/>
      <c r="O429" s="166"/>
      <c r="P429" s="158">
        <f t="shared" si="8"/>
        <v>1</v>
      </c>
      <c r="Q429" s="159">
        <f t="shared" si="9"/>
        <v>1900</v>
      </c>
      <c r="R429" s="159" t="str">
        <f t="shared" si="10"/>
        <v>Jan</v>
      </c>
      <c r="S429" s="160"/>
      <c r="T429" s="40"/>
      <c r="U429" s="40"/>
      <c r="V429" s="40"/>
      <c r="W429" s="40"/>
      <c r="X429" s="40"/>
      <c r="Y429" s="40"/>
      <c r="Z429" s="40"/>
    </row>
    <row r="430" spans="1:26" ht="14.25" customHeight="1">
      <c r="A430" s="40"/>
      <c r="B430" s="40"/>
      <c r="C430" s="40"/>
      <c r="D430" s="162"/>
      <c r="E430" s="163"/>
      <c r="F430" s="164"/>
      <c r="G430" s="164"/>
      <c r="H430" s="40"/>
      <c r="I430" s="23"/>
      <c r="J430" s="165"/>
      <c r="K430" s="165"/>
      <c r="L430" s="166"/>
      <c r="M430" s="166"/>
      <c r="N430" s="166"/>
      <c r="O430" s="166"/>
      <c r="P430" s="158">
        <f t="shared" si="8"/>
        <v>1</v>
      </c>
      <c r="Q430" s="159">
        <f t="shared" si="9"/>
        <v>1900</v>
      </c>
      <c r="R430" s="159" t="str">
        <f t="shared" si="10"/>
        <v>Jan</v>
      </c>
      <c r="S430" s="160"/>
      <c r="T430" s="40"/>
      <c r="U430" s="40"/>
      <c r="V430" s="40"/>
      <c r="W430" s="40"/>
      <c r="X430" s="40"/>
      <c r="Y430" s="40"/>
      <c r="Z430" s="40"/>
    </row>
    <row r="431" spans="1:26" ht="14.25" customHeight="1">
      <c r="A431" s="40"/>
      <c r="B431" s="40"/>
      <c r="C431" s="40"/>
      <c r="D431" s="162"/>
      <c r="E431" s="163"/>
      <c r="F431" s="164"/>
      <c r="G431" s="164"/>
      <c r="H431" s="40"/>
      <c r="I431" s="23"/>
      <c r="J431" s="165"/>
      <c r="K431" s="165"/>
      <c r="L431" s="166"/>
      <c r="M431" s="166"/>
      <c r="N431" s="166"/>
      <c r="O431" s="166"/>
      <c r="P431" s="158">
        <f t="shared" si="8"/>
        <v>1</v>
      </c>
      <c r="Q431" s="159">
        <f t="shared" si="9"/>
        <v>1900</v>
      </c>
      <c r="R431" s="159" t="str">
        <f t="shared" si="10"/>
        <v>Jan</v>
      </c>
      <c r="S431" s="160"/>
      <c r="T431" s="40"/>
      <c r="U431" s="40"/>
      <c r="V431" s="40"/>
      <c r="W431" s="40"/>
      <c r="X431" s="40"/>
      <c r="Y431" s="40"/>
      <c r="Z431" s="40"/>
    </row>
    <row r="432" spans="1:26" ht="14.25" customHeight="1">
      <c r="A432" s="40"/>
      <c r="B432" s="40"/>
      <c r="C432" s="40"/>
      <c r="D432" s="162"/>
      <c r="E432" s="163"/>
      <c r="F432" s="164"/>
      <c r="G432" s="164"/>
      <c r="H432" s="40"/>
      <c r="I432" s="23"/>
      <c r="J432" s="165"/>
      <c r="K432" s="165"/>
      <c r="L432" s="166"/>
      <c r="M432" s="166"/>
      <c r="N432" s="166"/>
      <c r="O432" s="166"/>
      <c r="P432" s="158">
        <f t="shared" si="8"/>
        <v>1</v>
      </c>
      <c r="Q432" s="159">
        <f t="shared" si="9"/>
        <v>1900</v>
      </c>
      <c r="R432" s="159" t="str">
        <f t="shared" si="10"/>
        <v>Jan</v>
      </c>
      <c r="S432" s="160"/>
      <c r="T432" s="40"/>
      <c r="U432" s="40"/>
      <c r="V432" s="40"/>
      <c r="W432" s="40"/>
      <c r="X432" s="40"/>
      <c r="Y432" s="40"/>
      <c r="Z432" s="40"/>
    </row>
    <row r="433" spans="1:26" ht="14.25" customHeight="1">
      <c r="A433" s="40"/>
      <c r="B433" s="40"/>
      <c r="C433" s="40"/>
      <c r="D433" s="162"/>
      <c r="E433" s="163"/>
      <c r="F433" s="164"/>
      <c r="G433" s="164"/>
      <c r="H433" s="40"/>
      <c r="I433" s="23"/>
      <c r="J433" s="165"/>
      <c r="K433" s="165"/>
      <c r="L433" s="166"/>
      <c r="M433" s="166"/>
      <c r="N433" s="166"/>
      <c r="O433" s="166"/>
      <c r="P433" s="158">
        <f t="shared" si="8"/>
        <v>1</v>
      </c>
      <c r="Q433" s="159">
        <f t="shared" si="9"/>
        <v>1900</v>
      </c>
      <c r="R433" s="159" t="str">
        <f t="shared" si="10"/>
        <v>Jan</v>
      </c>
      <c r="S433" s="160"/>
      <c r="T433" s="40"/>
      <c r="U433" s="40"/>
      <c r="V433" s="40"/>
      <c r="W433" s="40"/>
      <c r="X433" s="40"/>
      <c r="Y433" s="40"/>
      <c r="Z433" s="40"/>
    </row>
    <row r="434" spans="1:26" ht="14.25" customHeight="1">
      <c r="A434" s="40"/>
      <c r="B434" s="40"/>
      <c r="C434" s="40"/>
      <c r="D434" s="162"/>
      <c r="E434" s="163"/>
      <c r="F434" s="164"/>
      <c r="G434" s="164"/>
      <c r="H434" s="40"/>
      <c r="I434" s="23"/>
      <c r="J434" s="165"/>
      <c r="K434" s="165"/>
      <c r="L434" s="166"/>
      <c r="M434" s="166"/>
      <c r="N434" s="166"/>
      <c r="O434" s="166"/>
      <c r="P434" s="158">
        <f t="shared" si="8"/>
        <v>1</v>
      </c>
      <c r="Q434" s="159">
        <f t="shared" si="9"/>
        <v>1900</v>
      </c>
      <c r="R434" s="159" t="str">
        <f t="shared" si="10"/>
        <v>Jan</v>
      </c>
      <c r="S434" s="160"/>
      <c r="T434" s="40"/>
      <c r="U434" s="40"/>
      <c r="V434" s="40"/>
      <c r="W434" s="40"/>
      <c r="X434" s="40"/>
      <c r="Y434" s="40"/>
      <c r="Z434" s="40"/>
    </row>
    <row r="435" spans="1:26" ht="14.25" customHeight="1">
      <c r="A435" s="40"/>
      <c r="B435" s="40"/>
      <c r="C435" s="40"/>
      <c r="D435" s="162"/>
      <c r="E435" s="163"/>
      <c r="F435" s="164"/>
      <c r="G435" s="164"/>
      <c r="H435" s="40"/>
      <c r="I435" s="23"/>
      <c r="J435" s="165"/>
      <c r="K435" s="165"/>
      <c r="L435" s="166"/>
      <c r="M435" s="166"/>
      <c r="N435" s="166"/>
      <c r="O435" s="166"/>
      <c r="P435" s="158">
        <f t="shared" si="8"/>
        <v>1</v>
      </c>
      <c r="Q435" s="159">
        <f t="shared" si="9"/>
        <v>1900</v>
      </c>
      <c r="R435" s="159" t="str">
        <f t="shared" si="10"/>
        <v>Jan</v>
      </c>
      <c r="S435" s="160"/>
      <c r="T435" s="40"/>
      <c r="U435" s="40"/>
      <c r="V435" s="40"/>
      <c r="W435" s="40"/>
      <c r="X435" s="40"/>
      <c r="Y435" s="40"/>
      <c r="Z435" s="40"/>
    </row>
    <row r="436" spans="1:26" ht="14.25" customHeight="1">
      <c r="A436" s="40"/>
      <c r="B436" s="40"/>
      <c r="C436" s="40"/>
      <c r="D436" s="162"/>
      <c r="E436" s="163"/>
      <c r="F436" s="164"/>
      <c r="G436" s="164"/>
      <c r="H436" s="40"/>
      <c r="I436" s="23"/>
      <c r="J436" s="165"/>
      <c r="K436" s="165"/>
      <c r="L436" s="166"/>
      <c r="M436" s="166"/>
      <c r="N436" s="166"/>
      <c r="O436" s="166"/>
      <c r="P436" s="158">
        <f t="shared" si="8"/>
        <v>1</v>
      </c>
      <c r="Q436" s="159">
        <f t="shared" si="9"/>
        <v>1900</v>
      </c>
      <c r="R436" s="159" t="str">
        <f t="shared" si="10"/>
        <v>Jan</v>
      </c>
      <c r="S436" s="160"/>
      <c r="T436" s="40"/>
      <c r="U436" s="40"/>
      <c r="V436" s="40"/>
      <c r="W436" s="40"/>
      <c r="X436" s="40"/>
      <c r="Y436" s="40"/>
      <c r="Z436" s="40"/>
    </row>
    <row r="437" spans="1:26" ht="14.25" customHeight="1">
      <c r="A437" s="40"/>
      <c r="B437" s="40"/>
      <c r="C437" s="40"/>
      <c r="D437" s="162"/>
      <c r="E437" s="163"/>
      <c r="F437" s="164"/>
      <c r="G437" s="164"/>
      <c r="H437" s="40"/>
      <c r="I437" s="23"/>
      <c r="J437" s="165"/>
      <c r="K437" s="165"/>
      <c r="L437" s="166"/>
      <c r="M437" s="166"/>
      <c r="N437" s="166"/>
      <c r="O437" s="166"/>
      <c r="P437" s="158">
        <f t="shared" si="8"/>
        <v>1</v>
      </c>
      <c r="Q437" s="159">
        <f t="shared" si="9"/>
        <v>1900</v>
      </c>
      <c r="R437" s="159" t="str">
        <f t="shared" si="10"/>
        <v>Jan</v>
      </c>
      <c r="S437" s="160"/>
      <c r="T437" s="40"/>
      <c r="U437" s="40"/>
      <c r="V437" s="40"/>
      <c r="W437" s="40"/>
      <c r="X437" s="40"/>
      <c r="Y437" s="40"/>
      <c r="Z437" s="40"/>
    </row>
    <row r="438" spans="1:26" ht="14.25" customHeight="1">
      <c r="A438" s="40"/>
      <c r="B438" s="40"/>
      <c r="C438" s="40"/>
      <c r="D438" s="162"/>
      <c r="E438" s="163"/>
      <c r="F438" s="164"/>
      <c r="G438" s="164"/>
      <c r="H438" s="40"/>
      <c r="I438" s="23"/>
      <c r="J438" s="165"/>
      <c r="K438" s="165"/>
      <c r="L438" s="166"/>
      <c r="M438" s="166"/>
      <c r="N438" s="166"/>
      <c r="O438" s="166"/>
      <c r="P438" s="158">
        <f t="shared" si="8"/>
        <v>1</v>
      </c>
      <c r="Q438" s="159">
        <f t="shared" si="9"/>
        <v>1900</v>
      </c>
      <c r="R438" s="159" t="str">
        <f t="shared" si="10"/>
        <v>Jan</v>
      </c>
      <c r="S438" s="160"/>
      <c r="T438" s="40"/>
      <c r="U438" s="40"/>
      <c r="V438" s="40"/>
      <c r="W438" s="40"/>
      <c r="X438" s="40"/>
      <c r="Y438" s="40"/>
      <c r="Z438" s="40"/>
    </row>
    <row r="439" spans="1:26" ht="14.25" customHeight="1">
      <c r="A439" s="40"/>
      <c r="B439" s="40"/>
      <c r="C439" s="40"/>
      <c r="D439" s="167"/>
      <c r="E439" s="163"/>
      <c r="F439" s="164"/>
      <c r="G439" s="164"/>
      <c r="H439" s="40"/>
      <c r="I439" s="23"/>
      <c r="J439" s="165"/>
      <c r="K439" s="165"/>
      <c r="L439" s="166"/>
      <c r="M439" s="166"/>
      <c r="N439" s="166"/>
      <c r="O439" s="166"/>
      <c r="P439" s="158">
        <f t="shared" si="8"/>
        <v>1</v>
      </c>
      <c r="Q439" s="159">
        <f t="shared" si="9"/>
        <v>1900</v>
      </c>
      <c r="R439" s="159" t="str">
        <f t="shared" si="10"/>
        <v>Jan</v>
      </c>
      <c r="S439" s="160"/>
      <c r="T439" s="40"/>
      <c r="U439" s="40"/>
      <c r="V439" s="40"/>
      <c r="W439" s="40"/>
      <c r="X439" s="40"/>
      <c r="Y439" s="40"/>
      <c r="Z439" s="40"/>
    </row>
    <row r="440" spans="1:26" ht="14.25" customHeight="1">
      <c r="A440" s="40"/>
      <c r="B440" s="40"/>
      <c r="C440" s="40"/>
      <c r="D440" s="162"/>
      <c r="E440" s="163"/>
      <c r="F440" s="164"/>
      <c r="G440" s="164"/>
      <c r="H440" s="40"/>
      <c r="I440" s="23"/>
      <c r="J440" s="165"/>
      <c r="K440" s="165"/>
      <c r="L440" s="166"/>
      <c r="M440" s="166"/>
      <c r="N440" s="166"/>
      <c r="O440" s="166"/>
      <c r="P440" s="158">
        <f t="shared" si="8"/>
        <v>1</v>
      </c>
      <c r="Q440" s="159">
        <f t="shared" si="9"/>
        <v>1900</v>
      </c>
      <c r="R440" s="159" t="str">
        <f t="shared" si="10"/>
        <v>Jan</v>
      </c>
      <c r="S440" s="160"/>
      <c r="T440" s="40"/>
      <c r="U440" s="40"/>
      <c r="V440" s="40"/>
      <c r="W440" s="40"/>
      <c r="X440" s="40"/>
      <c r="Y440" s="40"/>
      <c r="Z440" s="40"/>
    </row>
    <row r="441" spans="1:26" ht="14.25" customHeight="1">
      <c r="A441" s="40"/>
      <c r="B441" s="40"/>
      <c r="C441" s="40"/>
      <c r="D441" s="167"/>
      <c r="E441" s="163"/>
      <c r="F441" s="164"/>
      <c r="G441" s="164"/>
      <c r="H441" s="40"/>
      <c r="I441" s="23"/>
      <c r="J441" s="165"/>
      <c r="K441" s="165"/>
      <c r="L441" s="166"/>
      <c r="M441" s="166"/>
      <c r="N441" s="166"/>
      <c r="O441" s="166"/>
      <c r="P441" s="158">
        <f t="shared" si="8"/>
        <v>1</v>
      </c>
      <c r="Q441" s="159">
        <f t="shared" si="9"/>
        <v>1900</v>
      </c>
      <c r="R441" s="159" t="str">
        <f t="shared" si="10"/>
        <v>Jan</v>
      </c>
      <c r="S441" s="160"/>
      <c r="T441" s="40"/>
      <c r="U441" s="40"/>
      <c r="V441" s="40"/>
      <c r="W441" s="40"/>
      <c r="X441" s="40"/>
      <c r="Y441" s="40"/>
      <c r="Z441" s="40"/>
    </row>
    <row r="442" spans="1:26" ht="14.25" customHeight="1">
      <c r="A442" s="40"/>
      <c r="B442" s="40"/>
      <c r="C442" s="40"/>
      <c r="D442" s="167"/>
      <c r="E442" s="163"/>
      <c r="F442" s="164"/>
      <c r="G442" s="164"/>
      <c r="H442" s="40"/>
      <c r="I442" s="23"/>
      <c r="J442" s="165"/>
      <c r="K442" s="165"/>
      <c r="L442" s="166"/>
      <c r="M442" s="166"/>
      <c r="N442" s="166"/>
      <c r="O442" s="166"/>
      <c r="P442" s="158">
        <f t="shared" si="8"/>
        <v>1</v>
      </c>
      <c r="Q442" s="159">
        <f t="shared" si="9"/>
        <v>1900</v>
      </c>
      <c r="R442" s="159" t="str">
        <f t="shared" si="10"/>
        <v>Jan</v>
      </c>
      <c r="S442" s="160"/>
      <c r="T442" s="40"/>
      <c r="U442" s="40"/>
      <c r="V442" s="40"/>
      <c r="W442" s="40"/>
      <c r="X442" s="40"/>
      <c r="Y442" s="40"/>
      <c r="Z442" s="40"/>
    </row>
    <row r="443" spans="1:26" ht="14.25" customHeight="1">
      <c r="A443" s="40"/>
      <c r="B443" s="40"/>
      <c r="C443" s="40"/>
      <c r="D443" s="162"/>
      <c r="E443" s="163"/>
      <c r="F443" s="164"/>
      <c r="G443" s="164"/>
      <c r="H443" s="40"/>
      <c r="I443" s="165"/>
      <c r="J443" s="165"/>
      <c r="K443" s="165"/>
      <c r="L443" s="166"/>
      <c r="M443" s="166"/>
      <c r="N443" s="166"/>
      <c r="O443" s="166"/>
      <c r="P443" s="158">
        <f t="shared" si="8"/>
        <v>1</v>
      </c>
      <c r="Q443" s="159">
        <f t="shared" si="9"/>
        <v>1900</v>
      </c>
      <c r="R443" s="159" t="str">
        <f t="shared" si="10"/>
        <v>Jan</v>
      </c>
      <c r="S443" s="160"/>
      <c r="T443" s="40"/>
      <c r="U443" s="40"/>
      <c r="V443" s="40"/>
      <c r="W443" s="40"/>
      <c r="X443" s="40"/>
      <c r="Y443" s="40"/>
      <c r="Z443" s="40"/>
    </row>
    <row r="444" spans="1:26" ht="14.25" customHeight="1">
      <c r="A444" s="40"/>
      <c r="B444" s="40"/>
      <c r="C444" s="40"/>
      <c r="D444" s="162"/>
      <c r="E444" s="163"/>
      <c r="F444" s="164"/>
      <c r="G444" s="164"/>
      <c r="H444" s="40"/>
      <c r="I444" s="165"/>
      <c r="J444" s="165"/>
      <c r="K444" s="165"/>
      <c r="L444" s="166"/>
      <c r="M444" s="166"/>
      <c r="N444" s="166"/>
      <c r="O444" s="166"/>
      <c r="P444" s="158">
        <f t="shared" si="8"/>
        <v>1</v>
      </c>
      <c r="Q444" s="159">
        <f t="shared" si="9"/>
        <v>1900</v>
      </c>
      <c r="R444" s="159" t="str">
        <f t="shared" si="10"/>
        <v>Jan</v>
      </c>
      <c r="S444" s="160"/>
      <c r="T444" s="40"/>
      <c r="U444" s="40"/>
      <c r="V444" s="40"/>
      <c r="W444" s="40"/>
      <c r="X444" s="40"/>
      <c r="Y444" s="40"/>
      <c r="Z444" s="40"/>
    </row>
    <row r="445" spans="1:26" ht="14.25" customHeight="1">
      <c r="A445" s="40"/>
      <c r="B445" s="40"/>
      <c r="C445" s="40"/>
      <c r="D445" s="162"/>
      <c r="E445" s="163"/>
      <c r="F445" s="164"/>
      <c r="G445" s="164"/>
      <c r="H445" s="40"/>
      <c r="I445" s="165"/>
      <c r="J445" s="165"/>
      <c r="K445" s="165"/>
      <c r="L445" s="166"/>
      <c r="M445" s="166"/>
      <c r="N445" s="166"/>
      <c r="O445" s="166"/>
      <c r="P445" s="158">
        <f t="shared" si="8"/>
        <v>1</v>
      </c>
      <c r="Q445" s="159">
        <f t="shared" si="9"/>
        <v>1900</v>
      </c>
      <c r="R445" s="159" t="str">
        <f t="shared" si="10"/>
        <v>Jan</v>
      </c>
      <c r="S445" s="160"/>
      <c r="T445" s="40"/>
      <c r="U445" s="40"/>
      <c r="V445" s="40"/>
      <c r="W445" s="40"/>
      <c r="X445" s="40"/>
      <c r="Y445" s="40"/>
      <c r="Z445" s="40"/>
    </row>
    <row r="446" spans="1:26" ht="14.25" customHeight="1">
      <c r="A446" s="40"/>
      <c r="B446" s="40"/>
      <c r="C446" s="40"/>
      <c r="D446" s="162"/>
      <c r="E446" s="163"/>
      <c r="F446" s="164"/>
      <c r="G446" s="164"/>
      <c r="H446" s="40"/>
      <c r="I446" s="165"/>
      <c r="J446" s="165"/>
      <c r="K446" s="165"/>
      <c r="L446" s="166"/>
      <c r="M446" s="166"/>
      <c r="N446" s="166"/>
      <c r="O446" s="166"/>
      <c r="P446" s="158">
        <f t="shared" si="8"/>
        <v>1</v>
      </c>
      <c r="Q446" s="159">
        <f t="shared" si="9"/>
        <v>1900</v>
      </c>
      <c r="R446" s="159" t="str">
        <f t="shared" si="10"/>
        <v>Jan</v>
      </c>
      <c r="S446" s="160"/>
      <c r="T446" s="40"/>
      <c r="U446" s="40"/>
      <c r="V446" s="40"/>
      <c r="W446" s="40"/>
      <c r="X446" s="40"/>
      <c r="Y446" s="40"/>
      <c r="Z446" s="40"/>
    </row>
    <row r="447" spans="1:26" ht="14.25" customHeight="1">
      <c r="A447" s="40"/>
      <c r="B447" s="40"/>
      <c r="C447" s="40"/>
      <c r="D447" s="162"/>
      <c r="E447" s="163"/>
      <c r="F447" s="164"/>
      <c r="G447" s="164"/>
      <c r="H447" s="40"/>
      <c r="I447" s="165"/>
      <c r="J447" s="165"/>
      <c r="K447" s="165"/>
      <c r="L447" s="166"/>
      <c r="M447" s="166"/>
      <c r="N447" s="166"/>
      <c r="O447" s="166"/>
      <c r="P447" s="158">
        <f t="shared" si="8"/>
        <v>1</v>
      </c>
      <c r="Q447" s="159">
        <f t="shared" si="9"/>
        <v>1900</v>
      </c>
      <c r="R447" s="159" t="str">
        <f t="shared" si="10"/>
        <v>Jan</v>
      </c>
      <c r="S447" s="160"/>
      <c r="T447" s="40"/>
      <c r="U447" s="40"/>
      <c r="V447" s="40"/>
      <c r="W447" s="40"/>
      <c r="X447" s="40"/>
      <c r="Y447" s="40"/>
      <c r="Z447" s="40"/>
    </row>
    <row r="448" spans="1:26" ht="14.25" customHeight="1">
      <c r="A448" s="40"/>
      <c r="B448" s="40"/>
      <c r="C448" s="40"/>
      <c r="D448" s="162"/>
      <c r="E448" s="163"/>
      <c r="F448" s="164"/>
      <c r="G448" s="164"/>
      <c r="H448" s="40"/>
      <c r="I448" s="165"/>
      <c r="J448" s="165"/>
      <c r="K448" s="165"/>
      <c r="L448" s="166"/>
      <c r="M448" s="166"/>
      <c r="N448" s="166"/>
      <c r="O448" s="166"/>
      <c r="P448" s="158">
        <f t="shared" si="8"/>
        <v>1</v>
      </c>
      <c r="Q448" s="159">
        <f t="shared" si="9"/>
        <v>1900</v>
      </c>
      <c r="R448" s="159" t="str">
        <f t="shared" si="10"/>
        <v>Jan</v>
      </c>
      <c r="S448" s="160"/>
      <c r="T448" s="40"/>
      <c r="U448" s="40"/>
      <c r="V448" s="40"/>
      <c r="W448" s="40"/>
      <c r="X448" s="40"/>
      <c r="Y448" s="40"/>
      <c r="Z448" s="40"/>
    </row>
    <row r="449" spans="1:26" ht="14.25" customHeight="1">
      <c r="A449" s="40"/>
      <c r="B449" s="40"/>
      <c r="C449" s="40"/>
      <c r="D449" s="162"/>
      <c r="E449" s="163"/>
      <c r="F449" s="164"/>
      <c r="G449" s="164"/>
      <c r="H449" s="40"/>
      <c r="I449" s="165"/>
      <c r="J449" s="165"/>
      <c r="K449" s="165"/>
      <c r="L449" s="166"/>
      <c r="M449" s="166"/>
      <c r="N449" s="166"/>
      <c r="O449" s="166"/>
      <c r="P449" s="158">
        <f t="shared" si="8"/>
        <v>1</v>
      </c>
      <c r="Q449" s="159">
        <f t="shared" si="9"/>
        <v>1900</v>
      </c>
      <c r="R449" s="159" t="str">
        <f t="shared" si="10"/>
        <v>Jan</v>
      </c>
      <c r="S449" s="160"/>
      <c r="T449" s="40"/>
      <c r="U449" s="40"/>
      <c r="V449" s="40"/>
      <c r="W449" s="40"/>
      <c r="X449" s="40"/>
      <c r="Y449" s="40"/>
      <c r="Z449" s="40"/>
    </row>
    <row r="450" spans="1:26" ht="14.25" customHeight="1">
      <c r="A450" s="40"/>
      <c r="B450" s="40"/>
      <c r="C450" s="40"/>
      <c r="D450" s="162"/>
      <c r="E450" s="163"/>
      <c r="F450" s="164"/>
      <c r="G450" s="164"/>
      <c r="H450" s="40"/>
      <c r="I450" s="165"/>
      <c r="J450" s="165"/>
      <c r="K450" s="165"/>
      <c r="L450" s="166"/>
      <c r="M450" s="166"/>
      <c r="N450" s="166"/>
      <c r="O450" s="166"/>
      <c r="P450" s="158">
        <f t="shared" si="8"/>
        <v>1</v>
      </c>
      <c r="Q450" s="159">
        <f t="shared" si="9"/>
        <v>1900</v>
      </c>
      <c r="R450" s="159" t="str">
        <f t="shared" si="10"/>
        <v>Jan</v>
      </c>
      <c r="S450" s="160"/>
      <c r="T450" s="40"/>
      <c r="U450" s="40"/>
      <c r="V450" s="40"/>
      <c r="W450" s="40"/>
      <c r="X450" s="40"/>
      <c r="Y450" s="40"/>
      <c r="Z450" s="40"/>
    </row>
    <row r="451" spans="1:26" ht="14.25" customHeight="1">
      <c r="A451" s="40"/>
      <c r="B451" s="40"/>
      <c r="C451" s="40"/>
      <c r="D451" s="162"/>
      <c r="E451" s="163"/>
      <c r="F451" s="164"/>
      <c r="G451" s="164"/>
      <c r="H451" s="40"/>
      <c r="I451" s="165"/>
      <c r="J451" s="165"/>
      <c r="K451" s="165"/>
      <c r="L451" s="166"/>
      <c r="M451" s="166"/>
      <c r="N451" s="166"/>
      <c r="O451" s="166"/>
      <c r="P451" s="158">
        <f t="shared" si="8"/>
        <v>1</v>
      </c>
      <c r="Q451" s="159">
        <f t="shared" si="9"/>
        <v>1900</v>
      </c>
      <c r="R451" s="159" t="str">
        <f t="shared" si="10"/>
        <v>Jan</v>
      </c>
      <c r="S451" s="160"/>
      <c r="T451" s="40"/>
      <c r="U451" s="40"/>
      <c r="V451" s="40"/>
      <c r="W451" s="40"/>
      <c r="X451" s="40"/>
      <c r="Y451" s="40"/>
      <c r="Z451" s="40"/>
    </row>
    <row r="452" spans="1:26" ht="14.25" customHeight="1">
      <c r="A452" s="40"/>
      <c r="B452" s="40"/>
      <c r="C452" s="40"/>
      <c r="D452" s="162"/>
      <c r="E452" s="163"/>
      <c r="F452" s="164"/>
      <c r="G452" s="164"/>
      <c r="H452" s="40"/>
      <c r="I452" s="165"/>
      <c r="J452" s="165"/>
      <c r="K452" s="165"/>
      <c r="L452" s="166"/>
      <c r="M452" s="166"/>
      <c r="N452" s="166"/>
      <c r="O452" s="166"/>
      <c r="P452" s="158">
        <f t="shared" si="8"/>
        <v>1</v>
      </c>
      <c r="Q452" s="159">
        <f t="shared" si="9"/>
        <v>1900</v>
      </c>
      <c r="R452" s="159" t="str">
        <f t="shared" si="10"/>
        <v>Jan</v>
      </c>
      <c r="S452" s="160"/>
      <c r="T452" s="40"/>
      <c r="U452" s="40"/>
      <c r="V452" s="40"/>
      <c r="W452" s="40"/>
      <c r="X452" s="40"/>
      <c r="Y452" s="40"/>
      <c r="Z452" s="40"/>
    </row>
    <row r="453" spans="1:26" ht="14.25" customHeight="1">
      <c r="A453" s="40"/>
      <c r="B453" s="40"/>
      <c r="C453" s="40"/>
      <c r="D453" s="162"/>
      <c r="E453" s="163"/>
      <c r="F453" s="164"/>
      <c r="G453" s="164"/>
      <c r="H453" s="40"/>
      <c r="I453" s="165"/>
      <c r="J453" s="165"/>
      <c r="K453" s="165"/>
      <c r="L453" s="166"/>
      <c r="M453" s="166"/>
      <c r="N453" s="166"/>
      <c r="O453" s="166"/>
      <c r="P453" s="158">
        <f t="shared" si="8"/>
        <v>1</v>
      </c>
      <c r="Q453" s="159">
        <f t="shared" si="9"/>
        <v>1900</v>
      </c>
      <c r="R453" s="159" t="str">
        <f t="shared" si="10"/>
        <v>Jan</v>
      </c>
      <c r="S453" s="160"/>
      <c r="T453" s="40"/>
      <c r="U453" s="40"/>
      <c r="V453" s="40"/>
      <c r="W453" s="40"/>
      <c r="X453" s="40"/>
      <c r="Y453" s="40"/>
      <c r="Z453" s="40"/>
    </row>
    <row r="454" spans="1:26" ht="14.25" customHeight="1">
      <c r="A454" s="40"/>
      <c r="B454" s="40"/>
      <c r="C454" s="40"/>
      <c r="D454" s="162"/>
      <c r="E454" s="163"/>
      <c r="F454" s="164"/>
      <c r="G454" s="164"/>
      <c r="H454" s="40"/>
      <c r="I454" s="165"/>
      <c r="J454" s="165"/>
      <c r="K454" s="165"/>
      <c r="L454" s="166"/>
      <c r="M454" s="166"/>
      <c r="N454" s="166"/>
      <c r="O454" s="166"/>
      <c r="P454" s="158">
        <f t="shared" si="8"/>
        <v>1</v>
      </c>
      <c r="Q454" s="159">
        <f t="shared" si="9"/>
        <v>1900</v>
      </c>
      <c r="R454" s="159" t="str">
        <f t="shared" si="10"/>
        <v>Jan</v>
      </c>
      <c r="S454" s="160"/>
      <c r="T454" s="40"/>
      <c r="U454" s="40"/>
      <c r="V454" s="40"/>
      <c r="W454" s="40"/>
      <c r="X454" s="40"/>
      <c r="Y454" s="40"/>
      <c r="Z454" s="40"/>
    </row>
    <row r="455" spans="1:26" ht="14.25" customHeight="1">
      <c r="A455" s="40"/>
      <c r="B455" s="40"/>
      <c r="C455" s="40"/>
      <c r="D455" s="162"/>
      <c r="E455" s="163"/>
      <c r="F455" s="164"/>
      <c r="G455" s="164"/>
      <c r="H455" s="40"/>
      <c r="I455" s="165"/>
      <c r="J455" s="165"/>
      <c r="K455" s="165"/>
      <c r="L455" s="166"/>
      <c r="M455" s="166"/>
      <c r="N455" s="166"/>
      <c r="O455" s="166"/>
      <c r="P455" s="158">
        <f t="shared" si="8"/>
        <v>1</v>
      </c>
      <c r="Q455" s="159">
        <f t="shared" si="9"/>
        <v>1900</v>
      </c>
      <c r="R455" s="159" t="str">
        <f t="shared" si="10"/>
        <v>Jan</v>
      </c>
      <c r="S455" s="160"/>
      <c r="T455" s="40"/>
      <c r="U455" s="40"/>
      <c r="V455" s="40"/>
      <c r="W455" s="40"/>
      <c r="X455" s="40"/>
      <c r="Y455" s="40"/>
      <c r="Z455" s="40"/>
    </row>
    <row r="456" spans="1:26" ht="14.25" customHeight="1">
      <c r="A456" s="40"/>
      <c r="B456" s="40"/>
      <c r="C456" s="40"/>
      <c r="D456" s="162"/>
      <c r="E456" s="163"/>
      <c r="F456" s="164"/>
      <c r="G456" s="164"/>
      <c r="H456" s="40"/>
      <c r="I456" s="165"/>
      <c r="J456" s="165"/>
      <c r="K456" s="165"/>
      <c r="L456" s="166"/>
      <c r="M456" s="166"/>
      <c r="N456" s="166"/>
      <c r="O456" s="166"/>
      <c r="P456" s="158">
        <f t="shared" si="8"/>
        <v>1</v>
      </c>
      <c r="Q456" s="159">
        <f t="shared" si="9"/>
        <v>1900</v>
      </c>
      <c r="R456" s="159" t="str">
        <f t="shared" si="10"/>
        <v>Jan</v>
      </c>
      <c r="S456" s="160"/>
      <c r="T456" s="40"/>
      <c r="U456" s="40"/>
      <c r="V456" s="40"/>
      <c r="W456" s="40"/>
      <c r="X456" s="40"/>
      <c r="Y456" s="40"/>
      <c r="Z456" s="40"/>
    </row>
    <row r="457" spans="1:26" ht="14.25" customHeight="1">
      <c r="A457" s="40"/>
      <c r="B457" s="40"/>
      <c r="C457" s="40"/>
      <c r="D457" s="162"/>
      <c r="E457" s="163"/>
      <c r="F457" s="164"/>
      <c r="G457" s="164"/>
      <c r="H457" s="40"/>
      <c r="I457" s="165"/>
      <c r="J457" s="165"/>
      <c r="K457" s="165"/>
      <c r="L457" s="166"/>
      <c r="M457" s="166"/>
      <c r="N457" s="166"/>
      <c r="O457" s="166"/>
      <c r="P457" s="158">
        <f t="shared" si="8"/>
        <v>1</v>
      </c>
      <c r="Q457" s="159">
        <f t="shared" si="9"/>
        <v>1900</v>
      </c>
      <c r="R457" s="159" t="str">
        <f t="shared" si="10"/>
        <v>Jan</v>
      </c>
      <c r="S457" s="160"/>
      <c r="T457" s="40"/>
      <c r="U457" s="40"/>
      <c r="V457" s="40"/>
      <c r="W457" s="40"/>
      <c r="X457" s="40"/>
      <c r="Y457" s="40"/>
      <c r="Z457" s="40"/>
    </row>
    <row r="458" spans="1:26" ht="14.25" customHeight="1">
      <c r="A458" s="40"/>
      <c r="B458" s="40"/>
      <c r="C458" s="40"/>
      <c r="D458" s="162"/>
      <c r="E458" s="163"/>
      <c r="F458" s="164"/>
      <c r="G458" s="164"/>
      <c r="H458" s="40"/>
      <c r="I458" s="23"/>
      <c r="J458" s="165"/>
      <c r="K458" s="165"/>
      <c r="L458" s="166"/>
      <c r="M458" s="166"/>
      <c r="N458" s="166"/>
      <c r="O458" s="166"/>
      <c r="P458" s="158">
        <f t="shared" si="8"/>
        <v>1</v>
      </c>
      <c r="Q458" s="159">
        <f t="shared" si="9"/>
        <v>1900</v>
      </c>
      <c r="R458" s="159" t="str">
        <f t="shared" si="10"/>
        <v>Jan</v>
      </c>
      <c r="S458" s="160"/>
      <c r="T458" s="40"/>
      <c r="U458" s="40"/>
      <c r="V458" s="40"/>
      <c r="W458" s="40"/>
      <c r="X458" s="40"/>
      <c r="Y458" s="40"/>
      <c r="Z458" s="40"/>
    </row>
    <row r="459" spans="1:26" ht="14.25" customHeight="1">
      <c r="A459" s="40"/>
      <c r="B459" s="40"/>
      <c r="C459" s="40"/>
      <c r="D459" s="162"/>
      <c r="E459" s="163"/>
      <c r="F459" s="164"/>
      <c r="G459" s="164"/>
      <c r="H459" s="40"/>
      <c r="I459" s="23"/>
      <c r="J459" s="165"/>
      <c r="K459" s="165"/>
      <c r="L459" s="166"/>
      <c r="M459" s="166"/>
      <c r="N459" s="166"/>
      <c r="O459" s="166"/>
      <c r="P459" s="158">
        <f t="shared" si="8"/>
        <v>1</v>
      </c>
      <c r="Q459" s="159">
        <f t="shared" si="9"/>
        <v>1900</v>
      </c>
      <c r="R459" s="159" t="str">
        <f t="shared" si="10"/>
        <v>Jan</v>
      </c>
      <c r="S459" s="160"/>
      <c r="T459" s="40"/>
      <c r="U459" s="40"/>
      <c r="V459" s="40"/>
      <c r="W459" s="40"/>
      <c r="X459" s="40"/>
      <c r="Y459" s="40"/>
      <c r="Z459" s="40"/>
    </row>
    <row r="460" spans="1:26" ht="14.25" customHeight="1">
      <c r="A460" s="40"/>
      <c r="B460" s="40"/>
      <c r="C460" s="40"/>
      <c r="D460" s="162"/>
      <c r="E460" s="163"/>
      <c r="F460" s="164"/>
      <c r="G460" s="164"/>
      <c r="H460" s="40"/>
      <c r="I460" s="23"/>
      <c r="J460" s="165"/>
      <c r="K460" s="165"/>
      <c r="L460" s="166"/>
      <c r="M460" s="166"/>
      <c r="N460" s="166"/>
      <c r="O460" s="166"/>
      <c r="P460" s="158">
        <f t="shared" si="8"/>
        <v>1</v>
      </c>
      <c r="Q460" s="159">
        <f t="shared" si="9"/>
        <v>1900</v>
      </c>
      <c r="R460" s="159" t="str">
        <f t="shared" si="10"/>
        <v>Jan</v>
      </c>
      <c r="S460" s="160"/>
      <c r="T460" s="40"/>
      <c r="U460" s="40"/>
      <c r="V460" s="40"/>
      <c r="W460" s="40"/>
      <c r="X460" s="40"/>
      <c r="Y460" s="40"/>
      <c r="Z460" s="40"/>
    </row>
    <row r="461" spans="1:26" ht="14.25" customHeight="1">
      <c r="A461" s="40"/>
      <c r="B461" s="40"/>
      <c r="C461" s="40"/>
      <c r="D461" s="162"/>
      <c r="E461" s="163"/>
      <c r="F461" s="164"/>
      <c r="G461" s="164"/>
      <c r="H461" s="40"/>
      <c r="I461" s="23"/>
      <c r="J461" s="165"/>
      <c r="K461" s="165"/>
      <c r="L461" s="166"/>
      <c r="M461" s="166"/>
      <c r="N461" s="166"/>
      <c r="O461" s="166"/>
      <c r="P461" s="158">
        <f t="shared" si="8"/>
        <v>1</v>
      </c>
      <c r="Q461" s="159">
        <f t="shared" si="9"/>
        <v>1900</v>
      </c>
      <c r="R461" s="159" t="str">
        <f t="shared" si="10"/>
        <v>Jan</v>
      </c>
      <c r="S461" s="160"/>
      <c r="T461" s="40"/>
      <c r="U461" s="40"/>
      <c r="V461" s="40"/>
      <c r="W461" s="40"/>
      <c r="X461" s="40"/>
      <c r="Y461" s="40"/>
      <c r="Z461" s="40"/>
    </row>
    <row r="462" spans="1:26" ht="14.25" customHeight="1">
      <c r="A462" s="40"/>
      <c r="B462" s="40"/>
      <c r="C462" s="40"/>
      <c r="D462" s="162"/>
      <c r="E462" s="163"/>
      <c r="F462" s="164"/>
      <c r="G462" s="164"/>
      <c r="H462" s="40"/>
      <c r="I462" s="23"/>
      <c r="J462" s="165"/>
      <c r="K462" s="165"/>
      <c r="L462" s="166"/>
      <c r="M462" s="166"/>
      <c r="N462" s="166"/>
      <c r="O462" s="166"/>
      <c r="P462" s="158">
        <f t="shared" si="8"/>
        <v>1</v>
      </c>
      <c r="Q462" s="159">
        <f t="shared" si="9"/>
        <v>1900</v>
      </c>
      <c r="R462" s="159" t="str">
        <f t="shared" si="10"/>
        <v>Jan</v>
      </c>
      <c r="S462" s="160"/>
      <c r="T462" s="40"/>
      <c r="U462" s="40"/>
      <c r="V462" s="40"/>
      <c r="W462" s="40"/>
      <c r="X462" s="40"/>
      <c r="Y462" s="40"/>
      <c r="Z462" s="40"/>
    </row>
    <row r="463" spans="1:26" ht="14.25" customHeight="1">
      <c r="A463" s="40"/>
      <c r="B463" s="40"/>
      <c r="C463" s="40"/>
      <c r="D463" s="162"/>
      <c r="E463" s="163"/>
      <c r="F463" s="164"/>
      <c r="G463" s="164"/>
      <c r="H463" s="40"/>
      <c r="I463" s="23"/>
      <c r="J463" s="165"/>
      <c r="K463" s="165"/>
      <c r="L463" s="166"/>
      <c r="M463" s="166"/>
      <c r="N463" s="166"/>
      <c r="O463" s="166"/>
      <c r="P463" s="158">
        <f t="shared" si="8"/>
        <v>1</v>
      </c>
      <c r="Q463" s="159">
        <f t="shared" si="9"/>
        <v>1900</v>
      </c>
      <c r="R463" s="159" t="str">
        <f t="shared" si="10"/>
        <v>Jan</v>
      </c>
      <c r="S463" s="160"/>
      <c r="T463" s="40"/>
      <c r="U463" s="40"/>
      <c r="V463" s="40"/>
      <c r="W463" s="40"/>
      <c r="X463" s="40"/>
      <c r="Y463" s="40"/>
      <c r="Z463" s="40"/>
    </row>
    <row r="464" spans="1:26" ht="14.25" customHeight="1">
      <c r="A464" s="40"/>
      <c r="B464" s="40"/>
      <c r="C464" s="40"/>
      <c r="D464" s="162"/>
      <c r="E464" s="163"/>
      <c r="F464" s="164"/>
      <c r="G464" s="164"/>
      <c r="H464" s="40"/>
      <c r="I464" s="23"/>
      <c r="J464" s="165"/>
      <c r="K464" s="165"/>
      <c r="L464" s="166"/>
      <c r="M464" s="166"/>
      <c r="N464" s="166"/>
      <c r="O464" s="166"/>
      <c r="P464" s="158">
        <f t="shared" si="8"/>
        <v>1</v>
      </c>
      <c r="Q464" s="159">
        <f t="shared" si="9"/>
        <v>1900</v>
      </c>
      <c r="R464" s="159" t="str">
        <f t="shared" si="10"/>
        <v>Jan</v>
      </c>
      <c r="S464" s="160"/>
      <c r="T464" s="40"/>
      <c r="U464" s="40"/>
      <c r="V464" s="40"/>
      <c r="W464" s="40"/>
      <c r="X464" s="40"/>
      <c r="Y464" s="40"/>
      <c r="Z464" s="40"/>
    </row>
    <row r="465" spans="1:26" ht="14.25" customHeight="1">
      <c r="A465" s="40"/>
      <c r="B465" s="40"/>
      <c r="C465" s="40"/>
      <c r="D465" s="162"/>
      <c r="E465" s="163"/>
      <c r="F465" s="164"/>
      <c r="G465" s="164"/>
      <c r="H465" s="40"/>
      <c r="I465" s="23"/>
      <c r="J465" s="165"/>
      <c r="K465" s="165"/>
      <c r="L465" s="166"/>
      <c r="M465" s="166"/>
      <c r="N465" s="166"/>
      <c r="O465" s="166"/>
      <c r="P465" s="158">
        <f t="shared" si="8"/>
        <v>1</v>
      </c>
      <c r="Q465" s="159">
        <f t="shared" si="9"/>
        <v>1900</v>
      </c>
      <c r="R465" s="159" t="str">
        <f t="shared" si="10"/>
        <v>Jan</v>
      </c>
      <c r="S465" s="160"/>
      <c r="T465" s="40"/>
      <c r="U465" s="40"/>
      <c r="V465" s="40"/>
      <c r="W465" s="40"/>
      <c r="X465" s="40"/>
      <c r="Y465" s="40"/>
      <c r="Z465" s="40"/>
    </row>
    <row r="466" spans="1:26" ht="14.25" customHeight="1">
      <c r="A466" s="40"/>
      <c r="B466" s="40"/>
      <c r="C466" s="40"/>
      <c r="D466" s="162"/>
      <c r="E466" s="163"/>
      <c r="F466" s="164"/>
      <c r="G466" s="164"/>
      <c r="H466" s="40"/>
      <c r="I466" s="23"/>
      <c r="J466" s="165"/>
      <c r="K466" s="165"/>
      <c r="L466" s="166"/>
      <c r="M466" s="166"/>
      <c r="N466" s="166"/>
      <c r="O466" s="166"/>
      <c r="P466" s="158">
        <f t="shared" si="8"/>
        <v>1</v>
      </c>
      <c r="Q466" s="159">
        <f t="shared" si="9"/>
        <v>1900</v>
      </c>
      <c r="R466" s="159" t="str">
        <f t="shared" si="10"/>
        <v>Jan</v>
      </c>
      <c r="S466" s="160"/>
      <c r="T466" s="40"/>
      <c r="U466" s="40"/>
      <c r="V466" s="40"/>
      <c r="W466" s="40"/>
      <c r="X466" s="40"/>
      <c r="Y466" s="40"/>
      <c r="Z466" s="40"/>
    </row>
    <row r="467" spans="1:26" ht="14.25" customHeight="1">
      <c r="A467" s="40"/>
      <c r="B467" s="40"/>
      <c r="C467" s="40"/>
      <c r="D467" s="162"/>
      <c r="E467" s="163"/>
      <c r="F467" s="164"/>
      <c r="G467" s="164"/>
      <c r="H467" s="40"/>
      <c r="I467" s="23"/>
      <c r="J467" s="165"/>
      <c r="K467" s="165"/>
      <c r="L467" s="166"/>
      <c r="M467" s="166"/>
      <c r="N467" s="166"/>
      <c r="O467" s="166"/>
      <c r="P467" s="158">
        <f t="shared" si="8"/>
        <v>1</v>
      </c>
      <c r="Q467" s="159">
        <f t="shared" si="9"/>
        <v>1900</v>
      </c>
      <c r="R467" s="159" t="str">
        <f t="shared" si="10"/>
        <v>Jan</v>
      </c>
      <c r="S467" s="160"/>
      <c r="T467" s="40"/>
      <c r="U467" s="40"/>
      <c r="V467" s="40"/>
      <c r="W467" s="40"/>
      <c r="X467" s="40"/>
      <c r="Y467" s="40"/>
      <c r="Z467" s="40"/>
    </row>
    <row r="468" spans="1:26" ht="14.25" customHeight="1">
      <c r="A468" s="40"/>
      <c r="B468" s="40"/>
      <c r="C468" s="40"/>
      <c r="D468" s="162"/>
      <c r="E468" s="163"/>
      <c r="F468" s="164"/>
      <c r="G468" s="164"/>
      <c r="H468" s="40"/>
      <c r="I468" s="23"/>
      <c r="J468" s="165"/>
      <c r="K468" s="165"/>
      <c r="L468" s="166"/>
      <c r="M468" s="166"/>
      <c r="N468" s="166"/>
      <c r="O468" s="166"/>
      <c r="P468" s="158">
        <f t="shared" si="8"/>
        <v>1</v>
      </c>
      <c r="Q468" s="159">
        <f t="shared" si="9"/>
        <v>1900</v>
      </c>
      <c r="R468" s="159" t="str">
        <f t="shared" si="10"/>
        <v>Jan</v>
      </c>
      <c r="S468" s="160"/>
      <c r="T468" s="40"/>
      <c r="U468" s="40"/>
      <c r="V468" s="40"/>
      <c r="W468" s="40"/>
      <c r="X468" s="40"/>
      <c r="Y468" s="40"/>
      <c r="Z468" s="40"/>
    </row>
    <row r="469" spans="1:26" ht="14.25" customHeight="1">
      <c r="A469" s="40"/>
      <c r="B469" s="40"/>
      <c r="C469" s="40"/>
      <c r="D469" s="162"/>
      <c r="E469" s="163"/>
      <c r="F469" s="164"/>
      <c r="G469" s="164"/>
      <c r="H469" s="40"/>
      <c r="I469" s="23"/>
      <c r="J469" s="165"/>
      <c r="K469" s="165"/>
      <c r="L469" s="166"/>
      <c r="M469" s="166"/>
      <c r="N469" s="166"/>
      <c r="O469" s="166"/>
      <c r="P469" s="158">
        <f t="shared" si="8"/>
        <v>1</v>
      </c>
      <c r="Q469" s="159">
        <f t="shared" si="9"/>
        <v>1900</v>
      </c>
      <c r="R469" s="159" t="str">
        <f t="shared" si="10"/>
        <v>Jan</v>
      </c>
      <c r="S469" s="160"/>
      <c r="T469" s="40"/>
      <c r="U469" s="40"/>
      <c r="V469" s="40"/>
      <c r="W469" s="40"/>
      <c r="X469" s="40"/>
      <c r="Y469" s="40"/>
      <c r="Z469" s="40"/>
    </row>
    <row r="470" spans="1:26" ht="14.25" customHeight="1">
      <c r="A470" s="40"/>
      <c r="B470" s="40"/>
      <c r="C470" s="40"/>
      <c r="D470" s="162"/>
      <c r="E470" s="163"/>
      <c r="F470" s="164"/>
      <c r="G470" s="164"/>
      <c r="H470" s="40"/>
      <c r="I470" s="23"/>
      <c r="J470" s="165"/>
      <c r="K470" s="165"/>
      <c r="L470" s="166"/>
      <c r="M470" s="166"/>
      <c r="N470" s="166"/>
      <c r="O470" s="166"/>
      <c r="P470" s="158">
        <f t="shared" si="8"/>
        <v>1</v>
      </c>
      <c r="Q470" s="159">
        <f t="shared" si="9"/>
        <v>1900</v>
      </c>
      <c r="R470" s="159" t="str">
        <f t="shared" si="10"/>
        <v>Jan</v>
      </c>
      <c r="S470" s="160"/>
      <c r="T470" s="40"/>
      <c r="U470" s="40"/>
      <c r="V470" s="40"/>
      <c r="W470" s="40"/>
      <c r="X470" s="40"/>
      <c r="Y470" s="40"/>
      <c r="Z470" s="40"/>
    </row>
    <row r="471" spans="1:26" ht="14.25" customHeight="1">
      <c r="A471" s="40"/>
      <c r="B471" s="40"/>
      <c r="C471" s="40"/>
      <c r="D471" s="162"/>
      <c r="E471" s="163"/>
      <c r="F471" s="164"/>
      <c r="G471" s="164"/>
      <c r="H471" s="40"/>
      <c r="I471" s="23"/>
      <c r="J471" s="165"/>
      <c r="K471" s="165"/>
      <c r="L471" s="166"/>
      <c r="M471" s="166"/>
      <c r="N471" s="166"/>
      <c r="O471" s="166"/>
      <c r="P471" s="158">
        <f t="shared" si="8"/>
        <v>1</v>
      </c>
      <c r="Q471" s="159">
        <f t="shared" si="9"/>
        <v>1900</v>
      </c>
      <c r="R471" s="159" t="str">
        <f t="shared" si="10"/>
        <v>Jan</v>
      </c>
      <c r="S471" s="160"/>
      <c r="T471" s="40"/>
      <c r="U471" s="40"/>
      <c r="V471" s="40"/>
      <c r="W471" s="40"/>
      <c r="X471" s="40"/>
      <c r="Y471" s="40"/>
      <c r="Z471" s="40"/>
    </row>
    <row r="472" spans="1:26" ht="14.25" customHeight="1">
      <c r="A472" s="40"/>
      <c r="B472" s="40"/>
      <c r="C472" s="40"/>
      <c r="D472" s="162"/>
      <c r="E472" s="163"/>
      <c r="F472" s="164"/>
      <c r="G472" s="164"/>
      <c r="H472" s="40"/>
      <c r="I472" s="23"/>
      <c r="J472" s="165"/>
      <c r="K472" s="165"/>
      <c r="L472" s="166"/>
      <c r="M472" s="166"/>
      <c r="N472" s="166"/>
      <c r="O472" s="166"/>
      <c r="P472" s="158">
        <f t="shared" si="8"/>
        <v>1</v>
      </c>
      <c r="Q472" s="159">
        <f t="shared" si="9"/>
        <v>1900</v>
      </c>
      <c r="R472" s="159" t="str">
        <f t="shared" si="10"/>
        <v>Jan</v>
      </c>
      <c r="S472" s="160"/>
      <c r="T472" s="40"/>
      <c r="U472" s="40"/>
      <c r="V472" s="40"/>
      <c r="W472" s="40"/>
      <c r="X472" s="40"/>
      <c r="Y472" s="40"/>
      <c r="Z472" s="40"/>
    </row>
    <row r="473" spans="1:26" ht="14.25" customHeight="1">
      <c r="A473" s="40"/>
      <c r="B473" s="40"/>
      <c r="C473" s="40"/>
      <c r="D473" s="162"/>
      <c r="E473" s="163"/>
      <c r="F473" s="164"/>
      <c r="G473" s="164"/>
      <c r="H473" s="40"/>
      <c r="I473" s="23"/>
      <c r="J473" s="165"/>
      <c r="K473" s="165"/>
      <c r="L473" s="166"/>
      <c r="M473" s="166"/>
      <c r="N473" s="166"/>
      <c r="O473" s="166"/>
      <c r="P473" s="158">
        <f t="shared" si="8"/>
        <v>1</v>
      </c>
      <c r="Q473" s="159">
        <f t="shared" si="9"/>
        <v>1900</v>
      </c>
      <c r="R473" s="159" t="str">
        <f t="shared" si="10"/>
        <v>Jan</v>
      </c>
      <c r="S473" s="160"/>
      <c r="T473" s="40"/>
      <c r="U473" s="40"/>
      <c r="V473" s="40"/>
      <c r="W473" s="40"/>
      <c r="X473" s="40"/>
      <c r="Y473" s="40"/>
      <c r="Z473" s="40"/>
    </row>
    <row r="474" spans="1:26" ht="14.25" customHeight="1">
      <c r="A474" s="40"/>
      <c r="B474" s="40"/>
      <c r="C474" s="40"/>
      <c r="D474" s="162"/>
      <c r="E474" s="163"/>
      <c r="F474" s="164"/>
      <c r="G474" s="164"/>
      <c r="H474" s="40"/>
      <c r="I474" s="23"/>
      <c r="J474" s="165"/>
      <c r="K474" s="165"/>
      <c r="L474" s="166"/>
      <c r="M474" s="166"/>
      <c r="N474" s="166"/>
      <c r="O474" s="166"/>
      <c r="P474" s="158">
        <f t="shared" si="8"/>
        <v>1</v>
      </c>
      <c r="Q474" s="159">
        <f t="shared" si="9"/>
        <v>1900</v>
      </c>
      <c r="R474" s="159" t="str">
        <f t="shared" si="10"/>
        <v>Jan</v>
      </c>
      <c r="S474" s="160"/>
      <c r="T474" s="40"/>
      <c r="U474" s="40"/>
      <c r="V474" s="40"/>
      <c r="W474" s="40"/>
      <c r="X474" s="40"/>
      <c r="Y474" s="40"/>
      <c r="Z474" s="40"/>
    </row>
    <row r="475" spans="1:26" ht="14.25" customHeight="1">
      <c r="A475" s="40"/>
      <c r="B475" s="40"/>
      <c r="C475" s="40"/>
      <c r="D475" s="162"/>
      <c r="E475" s="163"/>
      <c r="F475" s="164"/>
      <c r="G475" s="164"/>
      <c r="H475" s="40"/>
      <c r="I475" s="23"/>
      <c r="J475" s="165"/>
      <c r="K475" s="165"/>
      <c r="L475" s="166"/>
      <c r="M475" s="166"/>
      <c r="N475" s="166"/>
      <c r="O475" s="166"/>
      <c r="P475" s="158">
        <f t="shared" si="8"/>
        <v>1</v>
      </c>
      <c r="Q475" s="159">
        <f t="shared" si="9"/>
        <v>1900</v>
      </c>
      <c r="R475" s="159" t="str">
        <f t="shared" si="10"/>
        <v>Jan</v>
      </c>
      <c r="S475" s="160"/>
      <c r="T475" s="40"/>
      <c r="U475" s="40"/>
      <c r="V475" s="40"/>
      <c r="W475" s="40"/>
      <c r="X475" s="40"/>
      <c r="Y475" s="40"/>
      <c r="Z475" s="40"/>
    </row>
    <row r="476" spans="1:26" ht="14.25" customHeight="1">
      <c r="A476" s="40"/>
      <c r="B476" s="40"/>
      <c r="C476" s="40"/>
      <c r="D476" s="162"/>
      <c r="E476" s="163"/>
      <c r="F476" s="164"/>
      <c r="G476" s="164"/>
      <c r="H476" s="40"/>
      <c r="I476" s="23"/>
      <c r="J476" s="165"/>
      <c r="K476" s="165"/>
      <c r="L476" s="166"/>
      <c r="M476" s="166"/>
      <c r="N476" s="166"/>
      <c r="O476" s="166"/>
      <c r="P476" s="158">
        <f t="shared" si="8"/>
        <v>1</v>
      </c>
      <c r="Q476" s="159">
        <f t="shared" si="9"/>
        <v>1900</v>
      </c>
      <c r="R476" s="159" t="str">
        <f t="shared" si="10"/>
        <v>Jan</v>
      </c>
      <c r="S476" s="160"/>
      <c r="T476" s="40"/>
      <c r="U476" s="40"/>
      <c r="V476" s="40"/>
      <c r="W476" s="40"/>
      <c r="X476" s="40"/>
      <c r="Y476" s="40"/>
      <c r="Z476" s="40"/>
    </row>
    <row r="477" spans="1:26" ht="14.25" customHeight="1">
      <c r="A477" s="40"/>
      <c r="B477" s="40"/>
      <c r="C477" s="40"/>
      <c r="D477" s="162"/>
      <c r="E477" s="163"/>
      <c r="F477" s="164"/>
      <c r="G477" s="164"/>
      <c r="H477" s="40"/>
      <c r="I477" s="23"/>
      <c r="J477" s="165"/>
      <c r="K477" s="165"/>
      <c r="L477" s="166"/>
      <c r="M477" s="166"/>
      <c r="N477" s="166"/>
      <c r="O477" s="166"/>
      <c r="P477" s="158">
        <f t="shared" si="8"/>
        <v>1</v>
      </c>
      <c r="Q477" s="159">
        <f t="shared" si="9"/>
        <v>1900</v>
      </c>
      <c r="R477" s="159" t="str">
        <f t="shared" si="10"/>
        <v>Jan</v>
      </c>
      <c r="S477" s="160"/>
      <c r="T477" s="40"/>
      <c r="U477" s="40"/>
      <c r="V477" s="40"/>
      <c r="W477" s="40"/>
      <c r="X477" s="40"/>
      <c r="Y477" s="40"/>
      <c r="Z477" s="40"/>
    </row>
    <row r="478" spans="1:26" ht="14.25" customHeight="1">
      <c r="A478" s="40"/>
      <c r="B478" s="40"/>
      <c r="C478" s="40"/>
      <c r="D478" s="162"/>
      <c r="E478" s="163"/>
      <c r="F478" s="164"/>
      <c r="G478" s="164"/>
      <c r="H478" s="40"/>
      <c r="I478" s="23"/>
      <c r="J478" s="165"/>
      <c r="K478" s="165"/>
      <c r="L478" s="166"/>
      <c r="M478" s="166"/>
      <c r="N478" s="166"/>
      <c r="O478" s="166"/>
      <c r="P478" s="158">
        <f t="shared" si="8"/>
        <v>1</v>
      </c>
      <c r="Q478" s="159">
        <f t="shared" si="9"/>
        <v>1900</v>
      </c>
      <c r="R478" s="159" t="str">
        <f t="shared" si="10"/>
        <v>Jan</v>
      </c>
      <c r="S478" s="160"/>
      <c r="T478" s="40"/>
      <c r="U478" s="40"/>
      <c r="V478" s="40"/>
      <c r="W478" s="40"/>
      <c r="X478" s="40"/>
      <c r="Y478" s="40"/>
      <c r="Z478" s="40"/>
    </row>
    <row r="479" spans="1:26" ht="14.25" customHeight="1">
      <c r="A479" s="40"/>
      <c r="B479" s="40"/>
      <c r="C479" s="40"/>
      <c r="D479" s="162"/>
      <c r="E479" s="163"/>
      <c r="F479" s="164"/>
      <c r="G479" s="164"/>
      <c r="H479" s="40"/>
      <c r="I479" s="23"/>
      <c r="J479" s="165"/>
      <c r="K479" s="165"/>
      <c r="L479" s="166"/>
      <c r="M479" s="166"/>
      <c r="N479" s="166"/>
      <c r="O479" s="166"/>
      <c r="P479" s="158">
        <f t="shared" si="8"/>
        <v>1</v>
      </c>
      <c r="Q479" s="159">
        <f t="shared" si="9"/>
        <v>1900</v>
      </c>
      <c r="R479" s="159" t="str">
        <f t="shared" si="10"/>
        <v>Jan</v>
      </c>
      <c r="S479" s="160"/>
      <c r="T479" s="40"/>
      <c r="U479" s="40"/>
      <c r="V479" s="40"/>
      <c r="W479" s="40"/>
      <c r="X479" s="40"/>
      <c r="Y479" s="40"/>
      <c r="Z479" s="40"/>
    </row>
    <row r="480" spans="1:26" ht="14.25" customHeight="1">
      <c r="A480" s="40"/>
      <c r="B480" s="40"/>
      <c r="C480" s="40"/>
      <c r="D480" s="162"/>
      <c r="E480" s="163"/>
      <c r="F480" s="164"/>
      <c r="G480" s="164"/>
      <c r="H480" s="40"/>
      <c r="I480" s="23"/>
      <c r="J480" s="165"/>
      <c r="K480" s="165"/>
      <c r="L480" s="166"/>
      <c r="M480" s="166"/>
      <c r="N480" s="166"/>
      <c r="O480" s="166"/>
      <c r="P480" s="158">
        <f t="shared" si="8"/>
        <v>1</v>
      </c>
      <c r="Q480" s="159">
        <f t="shared" si="9"/>
        <v>1900</v>
      </c>
      <c r="R480" s="159" t="str">
        <f t="shared" si="10"/>
        <v>Jan</v>
      </c>
      <c r="S480" s="160"/>
      <c r="T480" s="40"/>
      <c r="U480" s="40"/>
      <c r="V480" s="40"/>
      <c r="W480" s="40"/>
      <c r="X480" s="40"/>
      <c r="Y480" s="40"/>
      <c r="Z480" s="40"/>
    </row>
    <row r="481" spans="1:26" ht="14.25" customHeight="1">
      <c r="A481" s="40"/>
      <c r="B481" s="40"/>
      <c r="C481" s="40"/>
      <c r="D481" s="162"/>
      <c r="E481" s="163"/>
      <c r="F481" s="164"/>
      <c r="G481" s="164"/>
      <c r="H481" s="40"/>
      <c r="I481" s="23"/>
      <c r="J481" s="165"/>
      <c r="K481" s="165"/>
      <c r="L481" s="166"/>
      <c r="M481" s="166"/>
      <c r="N481" s="166"/>
      <c r="O481" s="166"/>
      <c r="P481" s="158">
        <f t="shared" si="8"/>
        <v>1</v>
      </c>
      <c r="Q481" s="159">
        <f t="shared" si="9"/>
        <v>1900</v>
      </c>
      <c r="R481" s="159" t="str">
        <f t="shared" si="10"/>
        <v>Jan</v>
      </c>
      <c r="S481" s="160"/>
      <c r="T481" s="40"/>
      <c r="U481" s="40"/>
      <c r="V481" s="40"/>
      <c r="W481" s="40"/>
      <c r="X481" s="40"/>
      <c r="Y481" s="40"/>
      <c r="Z481" s="40"/>
    </row>
    <row r="482" spans="1:26" ht="14.25" customHeight="1">
      <c r="A482" s="40"/>
      <c r="B482" s="40"/>
      <c r="C482" s="40"/>
      <c r="D482" s="162"/>
      <c r="E482" s="163"/>
      <c r="F482" s="164"/>
      <c r="G482" s="164"/>
      <c r="H482" s="40"/>
      <c r="I482" s="165"/>
      <c r="J482" s="165"/>
      <c r="K482" s="165"/>
      <c r="L482" s="166"/>
      <c r="M482" s="166"/>
      <c r="N482" s="166"/>
      <c r="O482" s="166"/>
      <c r="P482" s="158">
        <f t="shared" si="8"/>
        <v>1</v>
      </c>
      <c r="Q482" s="159">
        <f t="shared" si="9"/>
        <v>1900</v>
      </c>
      <c r="R482" s="159" t="str">
        <f t="shared" si="10"/>
        <v>Jan</v>
      </c>
      <c r="S482" s="160"/>
      <c r="T482" s="40"/>
      <c r="U482" s="40"/>
      <c r="V482" s="40"/>
      <c r="W482" s="40"/>
      <c r="X482" s="40"/>
      <c r="Y482" s="40"/>
      <c r="Z482" s="40"/>
    </row>
    <row r="483" spans="1:26" ht="14.25" customHeight="1">
      <c r="A483" s="40"/>
      <c r="B483" s="40"/>
      <c r="C483" s="40"/>
      <c r="D483" s="162"/>
      <c r="E483" s="163"/>
      <c r="F483" s="164"/>
      <c r="G483" s="164"/>
      <c r="H483" s="40"/>
      <c r="I483" s="165"/>
      <c r="J483" s="165"/>
      <c r="K483" s="165"/>
      <c r="L483" s="166"/>
      <c r="M483" s="166"/>
      <c r="N483" s="166"/>
      <c r="O483" s="166"/>
      <c r="P483" s="158">
        <f t="shared" si="8"/>
        <v>1</v>
      </c>
      <c r="Q483" s="159">
        <f t="shared" si="9"/>
        <v>1900</v>
      </c>
      <c r="R483" s="159" t="str">
        <f t="shared" si="10"/>
        <v>Jan</v>
      </c>
      <c r="S483" s="160"/>
      <c r="T483" s="40"/>
      <c r="U483" s="40"/>
      <c r="V483" s="40"/>
      <c r="W483" s="40"/>
      <c r="X483" s="40"/>
      <c r="Y483" s="40"/>
      <c r="Z483" s="40"/>
    </row>
    <row r="484" spans="1:26" ht="14.25" customHeight="1">
      <c r="A484" s="40"/>
      <c r="B484" s="40"/>
      <c r="C484" s="40"/>
      <c r="D484" s="162"/>
      <c r="E484" s="163"/>
      <c r="F484" s="164"/>
      <c r="G484" s="164"/>
      <c r="H484" s="40"/>
      <c r="I484" s="165"/>
      <c r="J484" s="165"/>
      <c r="K484" s="165"/>
      <c r="L484" s="166"/>
      <c r="M484" s="166"/>
      <c r="N484" s="166"/>
      <c r="O484" s="166"/>
      <c r="P484" s="158">
        <f t="shared" si="8"/>
        <v>1</v>
      </c>
      <c r="Q484" s="159">
        <f t="shared" si="9"/>
        <v>1900</v>
      </c>
      <c r="R484" s="159" t="str">
        <f t="shared" si="10"/>
        <v>Jan</v>
      </c>
      <c r="S484" s="160"/>
      <c r="T484" s="40"/>
      <c r="U484" s="40"/>
      <c r="V484" s="40"/>
      <c r="W484" s="40"/>
      <c r="X484" s="40"/>
      <c r="Y484" s="40"/>
      <c r="Z484" s="40"/>
    </row>
    <row r="485" spans="1:26" ht="14.25" customHeight="1">
      <c r="A485" s="40"/>
      <c r="B485" s="40"/>
      <c r="C485" s="40"/>
      <c r="D485" s="162"/>
      <c r="E485" s="163"/>
      <c r="F485" s="164"/>
      <c r="G485" s="164"/>
      <c r="H485" s="40"/>
      <c r="I485" s="165"/>
      <c r="J485" s="165"/>
      <c r="K485" s="165"/>
      <c r="L485" s="166"/>
      <c r="M485" s="166"/>
      <c r="N485" s="166"/>
      <c r="O485" s="166"/>
      <c r="P485" s="158">
        <f t="shared" si="8"/>
        <v>1</v>
      </c>
      <c r="Q485" s="159">
        <f t="shared" si="9"/>
        <v>1900</v>
      </c>
      <c r="R485" s="159" t="str">
        <f t="shared" si="10"/>
        <v>Jan</v>
      </c>
      <c r="S485" s="160"/>
      <c r="T485" s="40"/>
      <c r="U485" s="40"/>
      <c r="V485" s="40"/>
      <c r="W485" s="40"/>
      <c r="X485" s="40"/>
      <c r="Y485" s="40"/>
      <c r="Z485" s="40"/>
    </row>
    <row r="486" spans="1:26" ht="14.25" customHeight="1">
      <c r="A486" s="40"/>
      <c r="B486" s="40"/>
      <c r="C486" s="40"/>
      <c r="D486" s="162"/>
      <c r="E486" s="163"/>
      <c r="F486" s="164"/>
      <c r="G486" s="164"/>
      <c r="H486" s="40"/>
      <c r="I486" s="23"/>
      <c r="J486" s="165"/>
      <c r="K486" s="165"/>
      <c r="L486" s="166"/>
      <c r="M486" s="166"/>
      <c r="N486" s="166"/>
      <c r="O486" s="166"/>
      <c r="P486" s="158">
        <f t="shared" si="8"/>
        <v>1</v>
      </c>
      <c r="Q486" s="159">
        <f t="shared" si="9"/>
        <v>1900</v>
      </c>
      <c r="R486" s="159" t="str">
        <f t="shared" si="10"/>
        <v>Jan</v>
      </c>
      <c r="S486" s="160"/>
      <c r="T486" s="40"/>
      <c r="U486" s="40"/>
      <c r="V486" s="40"/>
      <c r="W486" s="40"/>
      <c r="X486" s="40"/>
      <c r="Y486" s="40"/>
      <c r="Z486" s="40"/>
    </row>
    <row r="487" spans="1:26" ht="14.25" customHeight="1">
      <c r="A487" s="40"/>
      <c r="B487" s="40"/>
      <c r="C487" s="40"/>
      <c r="D487" s="162"/>
      <c r="E487" s="163"/>
      <c r="F487" s="164"/>
      <c r="G487" s="164"/>
      <c r="H487" s="40"/>
      <c r="I487" s="23"/>
      <c r="J487" s="165"/>
      <c r="K487" s="165"/>
      <c r="L487" s="166"/>
      <c r="M487" s="166"/>
      <c r="N487" s="166"/>
      <c r="O487" s="166"/>
      <c r="P487" s="158">
        <f t="shared" si="8"/>
        <v>1</v>
      </c>
      <c r="Q487" s="159">
        <f t="shared" si="9"/>
        <v>1900</v>
      </c>
      <c r="R487" s="159" t="str">
        <f t="shared" si="10"/>
        <v>Jan</v>
      </c>
      <c r="S487" s="160"/>
      <c r="T487" s="40"/>
      <c r="U487" s="40"/>
      <c r="V487" s="40"/>
      <c r="W487" s="40"/>
      <c r="X487" s="40"/>
      <c r="Y487" s="40"/>
      <c r="Z487" s="40"/>
    </row>
    <row r="488" spans="1:26" ht="14.25" customHeight="1">
      <c r="A488" s="40"/>
      <c r="B488" s="40"/>
      <c r="C488" s="40"/>
      <c r="D488" s="162"/>
      <c r="E488" s="163"/>
      <c r="F488" s="164"/>
      <c r="G488" s="164"/>
      <c r="H488" s="40"/>
      <c r="I488" s="23"/>
      <c r="J488" s="165"/>
      <c r="K488" s="165"/>
      <c r="L488" s="166"/>
      <c r="M488" s="166"/>
      <c r="N488" s="166"/>
      <c r="O488" s="166"/>
      <c r="P488" s="158">
        <f t="shared" si="8"/>
        <v>1</v>
      </c>
      <c r="Q488" s="159">
        <f t="shared" si="9"/>
        <v>1900</v>
      </c>
      <c r="R488" s="159" t="str">
        <f t="shared" si="10"/>
        <v>Jan</v>
      </c>
      <c r="S488" s="160"/>
      <c r="T488" s="40"/>
      <c r="U488" s="40"/>
      <c r="V488" s="40"/>
      <c r="W488" s="40"/>
      <c r="X488" s="40"/>
      <c r="Y488" s="40"/>
      <c r="Z488" s="40"/>
    </row>
    <row r="489" spans="1:26" ht="14.25" customHeight="1">
      <c r="A489" s="40"/>
      <c r="B489" s="40"/>
      <c r="C489" s="40"/>
      <c r="D489" s="162"/>
      <c r="E489" s="163"/>
      <c r="F489" s="164"/>
      <c r="G489" s="164"/>
      <c r="H489" s="40"/>
      <c r="I489" s="23"/>
      <c r="J489" s="165"/>
      <c r="K489" s="165"/>
      <c r="L489" s="166"/>
      <c r="M489" s="166"/>
      <c r="N489" s="166"/>
      <c r="O489" s="166"/>
      <c r="P489" s="158">
        <f t="shared" si="8"/>
        <v>1</v>
      </c>
      <c r="Q489" s="159">
        <f t="shared" si="9"/>
        <v>1900</v>
      </c>
      <c r="R489" s="159" t="str">
        <f t="shared" si="10"/>
        <v>Jan</v>
      </c>
      <c r="S489" s="160"/>
      <c r="T489" s="40"/>
      <c r="U489" s="40"/>
      <c r="V489" s="40"/>
      <c r="W489" s="40"/>
      <c r="X489" s="40"/>
      <c r="Y489" s="40"/>
      <c r="Z489" s="40"/>
    </row>
    <row r="490" spans="1:26" ht="14.25" customHeight="1">
      <c r="A490" s="40"/>
      <c r="B490" s="40"/>
      <c r="C490" s="40"/>
      <c r="D490" s="162"/>
      <c r="E490" s="163"/>
      <c r="F490" s="164"/>
      <c r="G490" s="164"/>
      <c r="H490" s="40"/>
      <c r="I490" s="23"/>
      <c r="J490" s="165"/>
      <c r="K490" s="165"/>
      <c r="L490" s="166"/>
      <c r="M490" s="166"/>
      <c r="N490" s="166"/>
      <c r="O490" s="166"/>
      <c r="P490" s="158">
        <f t="shared" si="8"/>
        <v>1</v>
      </c>
      <c r="Q490" s="159">
        <f t="shared" si="9"/>
        <v>1900</v>
      </c>
      <c r="R490" s="159" t="str">
        <f t="shared" si="10"/>
        <v>Jan</v>
      </c>
      <c r="S490" s="160"/>
      <c r="T490" s="40"/>
      <c r="U490" s="40"/>
      <c r="V490" s="40"/>
      <c r="W490" s="40"/>
      <c r="X490" s="40"/>
      <c r="Y490" s="40"/>
      <c r="Z490" s="40"/>
    </row>
    <row r="491" spans="1:26" ht="14.25" customHeight="1">
      <c r="A491" s="40"/>
      <c r="B491" s="40"/>
      <c r="C491" s="40"/>
      <c r="D491" s="162"/>
      <c r="E491" s="163"/>
      <c r="F491" s="164"/>
      <c r="G491" s="164"/>
      <c r="H491" s="40"/>
      <c r="I491" s="23"/>
      <c r="J491" s="165"/>
      <c r="K491" s="165"/>
      <c r="L491" s="166"/>
      <c r="M491" s="166"/>
      <c r="N491" s="166"/>
      <c r="O491" s="166"/>
      <c r="P491" s="158">
        <f t="shared" si="8"/>
        <v>1</v>
      </c>
      <c r="Q491" s="159">
        <f t="shared" si="9"/>
        <v>1900</v>
      </c>
      <c r="R491" s="159" t="str">
        <f t="shared" si="10"/>
        <v>Jan</v>
      </c>
      <c r="S491" s="160"/>
      <c r="T491" s="40"/>
      <c r="U491" s="40"/>
      <c r="V491" s="40"/>
      <c r="W491" s="40"/>
      <c r="X491" s="40"/>
      <c r="Y491" s="40"/>
      <c r="Z491" s="40"/>
    </row>
    <row r="492" spans="1:26" ht="14.25" customHeight="1">
      <c r="A492" s="40"/>
      <c r="B492" s="40"/>
      <c r="C492" s="40"/>
      <c r="D492" s="162"/>
      <c r="E492" s="163"/>
      <c r="F492" s="164"/>
      <c r="G492" s="164"/>
      <c r="H492" s="40"/>
      <c r="I492" s="23"/>
      <c r="J492" s="165"/>
      <c r="K492" s="165"/>
      <c r="L492" s="166"/>
      <c r="M492" s="166"/>
      <c r="N492" s="166"/>
      <c r="O492" s="166"/>
      <c r="P492" s="158">
        <f t="shared" si="8"/>
        <v>1</v>
      </c>
      <c r="Q492" s="159">
        <f t="shared" si="9"/>
        <v>1900</v>
      </c>
      <c r="R492" s="159" t="str">
        <f t="shared" si="10"/>
        <v>Jan</v>
      </c>
      <c r="S492" s="160"/>
      <c r="T492" s="40"/>
      <c r="U492" s="40"/>
      <c r="V492" s="40"/>
      <c r="W492" s="40"/>
      <c r="X492" s="40"/>
      <c r="Y492" s="40"/>
      <c r="Z492" s="40"/>
    </row>
    <row r="493" spans="1:26" ht="14.25" customHeight="1">
      <c r="A493" s="40"/>
      <c r="B493" s="40"/>
      <c r="C493" s="40"/>
      <c r="D493" s="162"/>
      <c r="E493" s="163"/>
      <c r="F493" s="164"/>
      <c r="G493" s="164"/>
      <c r="H493" s="40"/>
      <c r="I493" s="23"/>
      <c r="J493" s="165"/>
      <c r="K493" s="165"/>
      <c r="L493" s="166"/>
      <c r="M493" s="166"/>
      <c r="N493" s="166"/>
      <c r="O493" s="166"/>
      <c r="P493" s="158">
        <f t="shared" si="8"/>
        <v>1</v>
      </c>
      <c r="Q493" s="159">
        <f t="shared" si="9"/>
        <v>1900</v>
      </c>
      <c r="R493" s="159" t="str">
        <f t="shared" si="10"/>
        <v>Jan</v>
      </c>
      <c r="S493" s="160"/>
      <c r="T493" s="40"/>
      <c r="U493" s="40"/>
      <c r="V493" s="40"/>
      <c r="W493" s="40"/>
      <c r="X493" s="40"/>
      <c r="Y493" s="40"/>
      <c r="Z493" s="40"/>
    </row>
    <row r="494" spans="1:26" ht="14.25" customHeight="1">
      <c r="A494" s="40"/>
      <c r="B494" s="40"/>
      <c r="C494" s="40"/>
      <c r="D494" s="162"/>
      <c r="E494" s="163"/>
      <c r="F494" s="164"/>
      <c r="G494" s="164"/>
      <c r="H494" s="40"/>
      <c r="I494" s="23"/>
      <c r="J494" s="165"/>
      <c r="K494" s="165"/>
      <c r="L494" s="166"/>
      <c r="M494" s="166"/>
      <c r="N494" s="166"/>
      <c r="O494" s="166"/>
      <c r="P494" s="158">
        <f t="shared" si="8"/>
        <v>1</v>
      </c>
      <c r="Q494" s="159">
        <f t="shared" si="9"/>
        <v>1900</v>
      </c>
      <c r="R494" s="159" t="str">
        <f t="shared" si="10"/>
        <v>Jan</v>
      </c>
      <c r="S494" s="160"/>
      <c r="T494" s="40"/>
      <c r="U494" s="40"/>
      <c r="V494" s="40"/>
      <c r="W494" s="40"/>
      <c r="X494" s="40"/>
      <c r="Y494" s="40"/>
      <c r="Z494" s="40"/>
    </row>
    <row r="495" spans="1:26" ht="14.25" customHeight="1">
      <c r="A495" s="40"/>
      <c r="B495" s="40"/>
      <c r="C495" s="40"/>
      <c r="D495" s="162"/>
      <c r="E495" s="163"/>
      <c r="F495" s="164"/>
      <c r="G495" s="164"/>
      <c r="H495" s="40"/>
      <c r="I495" s="23"/>
      <c r="J495" s="165"/>
      <c r="K495" s="165"/>
      <c r="L495" s="166"/>
      <c r="M495" s="166"/>
      <c r="N495" s="166"/>
      <c r="O495" s="166"/>
      <c r="P495" s="158">
        <f t="shared" si="8"/>
        <v>1</v>
      </c>
      <c r="Q495" s="159">
        <f t="shared" si="9"/>
        <v>1900</v>
      </c>
      <c r="R495" s="159" t="str">
        <f t="shared" si="10"/>
        <v>Jan</v>
      </c>
      <c r="S495" s="160"/>
      <c r="T495" s="40"/>
      <c r="U495" s="40"/>
      <c r="V495" s="40"/>
      <c r="W495" s="40"/>
      <c r="X495" s="40"/>
      <c r="Y495" s="40"/>
      <c r="Z495" s="40"/>
    </row>
    <row r="496" spans="1:26" ht="14.25" customHeight="1">
      <c r="A496" s="40"/>
      <c r="B496" s="40"/>
      <c r="C496" s="40"/>
      <c r="D496" s="162"/>
      <c r="E496" s="163"/>
      <c r="F496" s="164"/>
      <c r="G496" s="164"/>
      <c r="H496" s="40"/>
      <c r="I496" s="23"/>
      <c r="J496" s="165"/>
      <c r="K496" s="165"/>
      <c r="L496" s="166"/>
      <c r="M496" s="166"/>
      <c r="N496" s="166"/>
      <c r="O496" s="166"/>
      <c r="P496" s="158">
        <f t="shared" si="8"/>
        <v>1</v>
      </c>
      <c r="Q496" s="159">
        <f t="shared" si="9"/>
        <v>1900</v>
      </c>
      <c r="R496" s="159" t="str">
        <f t="shared" si="10"/>
        <v>Jan</v>
      </c>
      <c r="S496" s="160"/>
      <c r="T496" s="40"/>
      <c r="U496" s="40"/>
      <c r="V496" s="40"/>
      <c r="W496" s="40"/>
      <c r="X496" s="40"/>
      <c r="Y496" s="40"/>
      <c r="Z496" s="40"/>
    </row>
    <row r="497" spans="1:26" ht="14.25" customHeight="1">
      <c r="A497" s="40"/>
      <c r="B497" s="40"/>
      <c r="C497" s="40"/>
      <c r="D497" s="162"/>
      <c r="E497" s="163"/>
      <c r="F497" s="164"/>
      <c r="G497" s="164"/>
      <c r="H497" s="40"/>
      <c r="I497" s="23"/>
      <c r="J497" s="165"/>
      <c r="K497" s="165"/>
      <c r="L497" s="166"/>
      <c r="M497" s="166"/>
      <c r="N497" s="166"/>
      <c r="O497" s="166"/>
      <c r="P497" s="158">
        <f t="shared" si="8"/>
        <v>1</v>
      </c>
      <c r="Q497" s="159">
        <f t="shared" si="9"/>
        <v>1900</v>
      </c>
      <c r="R497" s="159" t="str">
        <f t="shared" si="10"/>
        <v>Jan</v>
      </c>
      <c r="S497" s="160"/>
      <c r="T497" s="40"/>
      <c r="U497" s="40"/>
      <c r="V497" s="40"/>
      <c r="W497" s="40"/>
      <c r="X497" s="40"/>
      <c r="Y497" s="40"/>
      <c r="Z497" s="40"/>
    </row>
    <row r="498" spans="1:26" ht="14.25" customHeight="1">
      <c r="A498" s="40"/>
      <c r="B498" s="40"/>
      <c r="C498" s="40"/>
      <c r="D498" s="162"/>
      <c r="E498" s="163"/>
      <c r="F498" s="164"/>
      <c r="G498" s="164"/>
      <c r="H498" s="40"/>
      <c r="I498" s="23"/>
      <c r="J498" s="165"/>
      <c r="K498" s="165"/>
      <c r="L498" s="166"/>
      <c r="M498" s="166"/>
      <c r="N498" s="166"/>
      <c r="O498" s="166"/>
      <c r="P498" s="158">
        <f t="shared" si="8"/>
        <v>1</v>
      </c>
      <c r="Q498" s="159">
        <f t="shared" si="9"/>
        <v>1900</v>
      </c>
      <c r="R498" s="159" t="str">
        <f t="shared" si="10"/>
        <v>Jan</v>
      </c>
      <c r="S498" s="160"/>
      <c r="T498" s="40"/>
      <c r="U498" s="40"/>
      <c r="V498" s="40"/>
      <c r="W498" s="40"/>
      <c r="X498" s="40"/>
      <c r="Y498" s="40"/>
      <c r="Z498" s="40"/>
    </row>
    <row r="499" spans="1:26" ht="14.25" customHeight="1">
      <c r="A499" s="40"/>
      <c r="B499" s="40"/>
      <c r="C499" s="40"/>
      <c r="D499" s="162"/>
      <c r="E499" s="163"/>
      <c r="F499" s="164"/>
      <c r="G499" s="164"/>
      <c r="H499" s="40"/>
      <c r="I499" s="23"/>
      <c r="J499" s="165"/>
      <c r="K499" s="165"/>
      <c r="L499" s="166"/>
      <c r="M499" s="166"/>
      <c r="N499" s="166"/>
      <c r="O499" s="166"/>
      <c r="P499" s="158">
        <f t="shared" si="8"/>
        <v>1</v>
      </c>
      <c r="Q499" s="159">
        <f t="shared" si="9"/>
        <v>1900</v>
      </c>
      <c r="R499" s="159" t="str">
        <f t="shared" si="10"/>
        <v>Jan</v>
      </c>
      <c r="S499" s="160"/>
      <c r="T499" s="40"/>
      <c r="U499" s="40"/>
      <c r="V499" s="40"/>
      <c r="W499" s="40"/>
      <c r="X499" s="40"/>
      <c r="Y499" s="40"/>
      <c r="Z499" s="40"/>
    </row>
    <row r="500" spans="1:26" ht="14.25" customHeight="1">
      <c r="A500" s="40"/>
      <c r="B500" s="40"/>
      <c r="C500" s="40"/>
      <c r="D500" s="162"/>
      <c r="E500" s="163"/>
      <c r="F500" s="164"/>
      <c r="G500" s="164"/>
      <c r="H500" s="40"/>
      <c r="I500" s="23"/>
      <c r="J500" s="165"/>
      <c r="K500" s="165"/>
      <c r="L500" s="166"/>
      <c r="M500" s="166"/>
      <c r="N500" s="166"/>
      <c r="O500" s="166"/>
      <c r="P500" s="158">
        <f t="shared" si="8"/>
        <v>1</v>
      </c>
      <c r="Q500" s="159">
        <f t="shared" si="9"/>
        <v>1900</v>
      </c>
      <c r="R500" s="159" t="str">
        <f t="shared" si="10"/>
        <v>Jan</v>
      </c>
      <c r="S500" s="160"/>
      <c r="T500" s="40"/>
      <c r="U500" s="40"/>
      <c r="V500" s="40"/>
      <c r="W500" s="40"/>
      <c r="X500" s="40"/>
      <c r="Y500" s="40"/>
      <c r="Z500" s="40"/>
    </row>
    <row r="501" spans="1:26" ht="14.25" customHeight="1">
      <c r="A501" s="40"/>
      <c r="B501" s="40"/>
      <c r="C501" s="40"/>
      <c r="D501" s="162"/>
      <c r="E501" s="163"/>
      <c r="F501" s="164"/>
      <c r="G501" s="164"/>
      <c r="H501" s="40"/>
      <c r="I501" s="23"/>
      <c r="J501" s="165"/>
      <c r="K501" s="165"/>
      <c r="L501" s="166"/>
      <c r="M501" s="166"/>
      <c r="N501" s="166"/>
      <c r="O501" s="166"/>
      <c r="P501" s="158">
        <f t="shared" si="8"/>
        <v>1</v>
      </c>
      <c r="Q501" s="159">
        <f t="shared" si="9"/>
        <v>1900</v>
      </c>
      <c r="R501" s="159" t="str">
        <f t="shared" si="10"/>
        <v>Jan</v>
      </c>
      <c r="S501" s="160"/>
      <c r="T501" s="40"/>
      <c r="U501" s="40"/>
      <c r="V501" s="40"/>
      <c r="W501" s="40"/>
      <c r="X501" s="40"/>
      <c r="Y501" s="40"/>
      <c r="Z501" s="40"/>
    </row>
    <row r="502" spans="1:26" ht="14.25" customHeight="1">
      <c r="A502" s="40"/>
      <c r="B502" s="40"/>
      <c r="C502" s="40"/>
      <c r="D502" s="162"/>
      <c r="E502" s="163"/>
      <c r="F502" s="164"/>
      <c r="G502" s="164"/>
      <c r="H502" s="40"/>
      <c r="I502" s="23"/>
      <c r="J502" s="165"/>
      <c r="K502" s="165"/>
      <c r="L502" s="166"/>
      <c r="M502" s="166"/>
      <c r="N502" s="166"/>
      <c r="O502" s="166"/>
      <c r="P502" s="158">
        <f t="shared" si="8"/>
        <v>1</v>
      </c>
      <c r="Q502" s="159">
        <f t="shared" si="9"/>
        <v>1900</v>
      </c>
      <c r="R502" s="159" t="str">
        <f t="shared" si="10"/>
        <v>Jan</v>
      </c>
      <c r="S502" s="160"/>
      <c r="T502" s="40"/>
      <c r="U502" s="40"/>
      <c r="V502" s="40"/>
      <c r="W502" s="40"/>
      <c r="X502" s="40"/>
      <c r="Y502" s="40"/>
      <c r="Z502" s="40"/>
    </row>
    <row r="503" spans="1:26" ht="14.25" customHeight="1">
      <c r="A503" s="40"/>
      <c r="B503" s="40"/>
      <c r="C503" s="40"/>
      <c r="D503" s="162"/>
      <c r="E503" s="163"/>
      <c r="F503" s="164"/>
      <c r="G503" s="164"/>
      <c r="H503" s="40"/>
      <c r="I503" s="23"/>
      <c r="J503" s="165"/>
      <c r="K503" s="165"/>
      <c r="L503" s="166"/>
      <c r="M503" s="166"/>
      <c r="N503" s="166"/>
      <c r="O503" s="166"/>
      <c r="P503" s="158">
        <f t="shared" si="8"/>
        <v>1</v>
      </c>
      <c r="Q503" s="159">
        <f t="shared" si="9"/>
        <v>1900</v>
      </c>
      <c r="R503" s="159" t="str">
        <f t="shared" si="10"/>
        <v>Jan</v>
      </c>
      <c r="S503" s="160"/>
      <c r="T503" s="40"/>
      <c r="U503" s="40"/>
      <c r="V503" s="40"/>
      <c r="W503" s="40"/>
      <c r="X503" s="40"/>
      <c r="Y503" s="40"/>
      <c r="Z503" s="40"/>
    </row>
    <row r="504" spans="1:26" ht="14.25" customHeight="1">
      <c r="A504" s="40"/>
      <c r="B504" s="40"/>
      <c r="C504" s="40"/>
      <c r="D504" s="162"/>
      <c r="E504" s="163"/>
      <c r="F504" s="164"/>
      <c r="G504" s="164"/>
      <c r="H504" s="40"/>
      <c r="I504" s="23"/>
      <c r="J504" s="165"/>
      <c r="K504" s="165"/>
      <c r="L504" s="166"/>
      <c r="M504" s="166"/>
      <c r="N504" s="166"/>
      <c r="O504" s="166"/>
      <c r="P504" s="158">
        <f t="shared" si="8"/>
        <v>1</v>
      </c>
      <c r="Q504" s="159">
        <f t="shared" si="9"/>
        <v>1900</v>
      </c>
      <c r="R504" s="159" t="str">
        <f t="shared" si="10"/>
        <v>Jan</v>
      </c>
      <c r="S504" s="160"/>
      <c r="T504" s="40"/>
      <c r="U504" s="40"/>
      <c r="V504" s="40"/>
      <c r="W504" s="40"/>
      <c r="X504" s="40"/>
      <c r="Y504" s="40"/>
      <c r="Z504" s="40"/>
    </row>
    <row r="505" spans="1:26" ht="14.25" customHeight="1">
      <c r="A505" s="40"/>
      <c r="B505" s="40"/>
      <c r="C505" s="40"/>
      <c r="D505" s="162"/>
      <c r="E505" s="163"/>
      <c r="F505" s="164"/>
      <c r="G505" s="164"/>
      <c r="H505" s="40"/>
      <c r="I505" s="23"/>
      <c r="J505" s="165"/>
      <c r="K505" s="165"/>
      <c r="L505" s="166"/>
      <c r="M505" s="166"/>
      <c r="N505" s="166"/>
      <c r="O505" s="166"/>
      <c r="P505" s="158">
        <f t="shared" si="8"/>
        <v>1</v>
      </c>
      <c r="Q505" s="159">
        <f t="shared" si="9"/>
        <v>1900</v>
      </c>
      <c r="R505" s="159" t="str">
        <f t="shared" si="10"/>
        <v>Jan</v>
      </c>
      <c r="S505" s="160"/>
      <c r="T505" s="40"/>
      <c r="U505" s="40"/>
      <c r="V505" s="40"/>
      <c r="W505" s="40"/>
      <c r="X505" s="40"/>
      <c r="Y505" s="40"/>
      <c r="Z505" s="40"/>
    </row>
    <row r="506" spans="1:26" ht="14.25" customHeight="1">
      <c r="A506" s="40"/>
      <c r="B506" s="40"/>
      <c r="C506" s="40"/>
      <c r="D506" s="162"/>
      <c r="E506" s="163"/>
      <c r="F506" s="164"/>
      <c r="G506" s="164"/>
      <c r="H506" s="40"/>
      <c r="I506" s="23"/>
      <c r="J506" s="165"/>
      <c r="K506" s="165"/>
      <c r="L506" s="166"/>
      <c r="M506" s="166"/>
      <c r="N506" s="166"/>
      <c r="O506" s="166"/>
      <c r="P506" s="158">
        <f t="shared" si="8"/>
        <v>1</v>
      </c>
      <c r="Q506" s="159">
        <f t="shared" si="9"/>
        <v>1900</v>
      </c>
      <c r="R506" s="159" t="str">
        <f t="shared" si="10"/>
        <v>Jan</v>
      </c>
      <c r="S506" s="160"/>
      <c r="T506" s="40"/>
      <c r="U506" s="40"/>
      <c r="V506" s="40"/>
      <c r="W506" s="40"/>
      <c r="X506" s="40"/>
      <c r="Y506" s="40"/>
      <c r="Z506" s="40"/>
    </row>
    <row r="507" spans="1:26" ht="14.25" customHeight="1">
      <c r="A507" s="40"/>
      <c r="B507" s="40"/>
      <c r="C507" s="40"/>
      <c r="D507" s="162"/>
      <c r="E507" s="163"/>
      <c r="F507" s="164"/>
      <c r="G507" s="164"/>
      <c r="H507" s="40"/>
      <c r="I507" s="23"/>
      <c r="J507" s="165"/>
      <c r="K507" s="165"/>
      <c r="L507" s="166"/>
      <c r="M507" s="166"/>
      <c r="N507" s="166"/>
      <c r="O507" s="166"/>
      <c r="P507" s="158">
        <f t="shared" si="8"/>
        <v>1</v>
      </c>
      <c r="Q507" s="159">
        <f t="shared" si="9"/>
        <v>1900</v>
      </c>
      <c r="R507" s="159" t="str">
        <f t="shared" si="10"/>
        <v>Jan</v>
      </c>
      <c r="S507" s="160"/>
      <c r="T507" s="40"/>
      <c r="U507" s="40"/>
      <c r="V507" s="40"/>
      <c r="W507" s="40"/>
      <c r="X507" s="40"/>
      <c r="Y507" s="40"/>
      <c r="Z507" s="40"/>
    </row>
    <row r="508" spans="1:26" ht="14.25" customHeight="1">
      <c r="A508" s="40"/>
      <c r="B508" s="40"/>
      <c r="C508" s="40"/>
      <c r="D508" s="162"/>
      <c r="E508" s="163"/>
      <c r="F508" s="164"/>
      <c r="G508" s="164"/>
      <c r="H508" s="40"/>
      <c r="I508" s="23"/>
      <c r="J508" s="165"/>
      <c r="K508" s="165"/>
      <c r="L508" s="166"/>
      <c r="M508" s="166"/>
      <c r="N508" s="166"/>
      <c r="O508" s="166"/>
      <c r="P508" s="158">
        <f t="shared" si="8"/>
        <v>1</v>
      </c>
      <c r="Q508" s="159">
        <f t="shared" si="9"/>
        <v>1900</v>
      </c>
      <c r="R508" s="159" t="str">
        <f t="shared" si="10"/>
        <v>Jan</v>
      </c>
      <c r="S508" s="160"/>
      <c r="T508" s="40"/>
      <c r="U508" s="40"/>
      <c r="V508" s="40"/>
      <c r="W508" s="40"/>
      <c r="X508" s="40"/>
      <c r="Y508" s="40"/>
      <c r="Z508" s="40"/>
    </row>
    <row r="509" spans="1:26" ht="14.25" customHeight="1">
      <c r="A509" s="40"/>
      <c r="B509" s="40"/>
      <c r="C509" s="40"/>
      <c r="D509" s="162"/>
      <c r="E509" s="163"/>
      <c r="F509" s="164"/>
      <c r="G509" s="164"/>
      <c r="H509" s="40"/>
      <c r="I509" s="23"/>
      <c r="J509" s="165"/>
      <c r="K509" s="165"/>
      <c r="L509" s="166"/>
      <c r="M509" s="166"/>
      <c r="N509" s="166"/>
      <c r="O509" s="166"/>
      <c r="P509" s="158">
        <f t="shared" si="8"/>
        <v>1</v>
      </c>
      <c r="Q509" s="159">
        <f t="shared" si="9"/>
        <v>1900</v>
      </c>
      <c r="R509" s="159" t="str">
        <f t="shared" si="10"/>
        <v>Jan</v>
      </c>
      <c r="S509" s="160"/>
      <c r="T509" s="40"/>
      <c r="U509" s="40"/>
      <c r="V509" s="40"/>
      <c r="W509" s="40"/>
      <c r="X509" s="40"/>
      <c r="Y509" s="40"/>
      <c r="Z509" s="40"/>
    </row>
    <row r="510" spans="1:26" ht="14.25" customHeight="1">
      <c r="A510" s="40"/>
      <c r="B510" s="40"/>
      <c r="C510" s="40"/>
      <c r="D510" s="162"/>
      <c r="E510" s="163"/>
      <c r="F510" s="164"/>
      <c r="G510" s="164"/>
      <c r="H510" s="40"/>
      <c r="I510" s="23"/>
      <c r="J510" s="165"/>
      <c r="K510" s="165"/>
      <c r="L510" s="166"/>
      <c r="M510" s="166"/>
      <c r="N510" s="166"/>
      <c r="O510" s="166"/>
      <c r="P510" s="158">
        <f t="shared" si="8"/>
        <v>1</v>
      </c>
      <c r="Q510" s="159">
        <f t="shared" si="9"/>
        <v>1900</v>
      </c>
      <c r="R510" s="159" t="str">
        <f t="shared" si="10"/>
        <v>Jan</v>
      </c>
      <c r="S510" s="160"/>
      <c r="T510" s="40"/>
      <c r="U510" s="40"/>
      <c r="V510" s="40"/>
      <c r="W510" s="40"/>
      <c r="X510" s="40"/>
      <c r="Y510" s="40"/>
      <c r="Z510" s="40"/>
    </row>
    <row r="511" spans="1:26" ht="14.25" customHeight="1">
      <c r="A511" s="40"/>
      <c r="B511" s="40"/>
      <c r="C511" s="40"/>
      <c r="D511" s="162"/>
      <c r="E511" s="163"/>
      <c r="F511" s="164"/>
      <c r="G511" s="164"/>
      <c r="H511" s="40"/>
      <c r="I511" s="23"/>
      <c r="J511" s="165"/>
      <c r="K511" s="165"/>
      <c r="L511" s="166"/>
      <c r="M511" s="166"/>
      <c r="N511" s="166"/>
      <c r="O511" s="166"/>
      <c r="P511" s="158">
        <f t="shared" si="8"/>
        <v>1</v>
      </c>
      <c r="Q511" s="159">
        <f t="shared" si="9"/>
        <v>1900</v>
      </c>
      <c r="R511" s="159" t="str">
        <f t="shared" si="10"/>
        <v>Jan</v>
      </c>
      <c r="S511" s="160"/>
      <c r="T511" s="40"/>
      <c r="U511" s="40"/>
      <c r="V511" s="40"/>
      <c r="W511" s="40"/>
      <c r="X511" s="40"/>
      <c r="Y511" s="40"/>
      <c r="Z511" s="40"/>
    </row>
    <row r="512" spans="1:26" ht="14.25" customHeight="1">
      <c r="A512" s="40"/>
      <c r="B512" s="40"/>
      <c r="C512" s="40"/>
      <c r="D512" s="162"/>
      <c r="E512" s="163"/>
      <c r="F512" s="164"/>
      <c r="G512" s="164"/>
      <c r="H512" s="40"/>
      <c r="I512" s="23"/>
      <c r="J512" s="165"/>
      <c r="K512" s="165"/>
      <c r="L512" s="166"/>
      <c r="M512" s="166"/>
      <c r="N512" s="166"/>
      <c r="O512" s="166"/>
      <c r="P512" s="158">
        <f t="shared" si="8"/>
        <v>1</v>
      </c>
      <c r="Q512" s="159">
        <f t="shared" si="9"/>
        <v>1900</v>
      </c>
      <c r="R512" s="159" t="str">
        <f t="shared" si="10"/>
        <v>Jan</v>
      </c>
      <c r="S512" s="160"/>
      <c r="T512" s="40"/>
      <c r="U512" s="40"/>
      <c r="V512" s="40"/>
      <c r="W512" s="40"/>
      <c r="X512" s="40"/>
      <c r="Y512" s="40"/>
      <c r="Z512" s="40"/>
    </row>
    <row r="513" spans="1:26" ht="14.25" customHeight="1">
      <c r="A513" s="40"/>
      <c r="B513" s="40"/>
      <c r="C513" s="40"/>
      <c r="D513" s="162"/>
      <c r="E513" s="163"/>
      <c r="F513" s="164"/>
      <c r="G513" s="164"/>
      <c r="H513" s="40"/>
      <c r="I513" s="23"/>
      <c r="J513" s="165"/>
      <c r="K513" s="165"/>
      <c r="L513" s="166"/>
      <c r="M513" s="166"/>
      <c r="N513" s="166"/>
      <c r="O513" s="166"/>
      <c r="P513" s="158">
        <f t="shared" si="8"/>
        <v>1</v>
      </c>
      <c r="Q513" s="159">
        <f t="shared" si="9"/>
        <v>1900</v>
      </c>
      <c r="R513" s="159" t="str">
        <f t="shared" si="10"/>
        <v>Jan</v>
      </c>
      <c r="S513" s="160"/>
      <c r="T513" s="40"/>
      <c r="U513" s="40"/>
      <c r="V513" s="40"/>
      <c r="W513" s="40"/>
      <c r="X513" s="40"/>
      <c r="Y513" s="40"/>
      <c r="Z513" s="40"/>
    </row>
    <row r="514" spans="1:26" ht="14.25" customHeight="1">
      <c r="A514" s="40"/>
      <c r="B514" s="40"/>
      <c r="C514" s="40"/>
      <c r="D514" s="167"/>
      <c r="E514" s="169"/>
      <c r="F514" s="164"/>
      <c r="G514" s="164"/>
      <c r="H514" s="40"/>
      <c r="I514" s="23"/>
      <c r="J514" s="165"/>
      <c r="K514" s="165"/>
      <c r="L514" s="166"/>
      <c r="M514" s="166"/>
      <c r="N514" s="166"/>
      <c r="O514" s="166"/>
      <c r="P514" s="158">
        <f t="shared" si="8"/>
        <v>1</v>
      </c>
      <c r="Q514" s="159">
        <f t="shared" si="9"/>
        <v>1900</v>
      </c>
      <c r="R514" s="159" t="str">
        <f t="shared" si="10"/>
        <v>Jan</v>
      </c>
      <c r="S514" s="160"/>
      <c r="T514" s="40"/>
      <c r="U514" s="40"/>
      <c r="V514" s="40"/>
      <c r="W514" s="40"/>
      <c r="X514" s="40"/>
      <c r="Y514" s="40"/>
      <c r="Z514" s="40"/>
    </row>
    <row r="515" spans="1:26" ht="14.25" customHeight="1">
      <c r="A515" s="40"/>
      <c r="B515" s="40"/>
      <c r="C515" s="40"/>
      <c r="D515" s="162"/>
      <c r="E515" s="163"/>
      <c r="F515" s="164"/>
      <c r="G515" s="164"/>
      <c r="H515" s="40"/>
      <c r="I515" s="23"/>
      <c r="J515" s="165"/>
      <c r="K515" s="165"/>
      <c r="L515" s="166"/>
      <c r="M515" s="166"/>
      <c r="N515" s="166"/>
      <c r="O515" s="166"/>
      <c r="P515" s="158">
        <f t="shared" si="8"/>
        <v>1</v>
      </c>
      <c r="Q515" s="159">
        <f t="shared" si="9"/>
        <v>1900</v>
      </c>
      <c r="R515" s="159" t="str">
        <f t="shared" si="10"/>
        <v>Jan</v>
      </c>
      <c r="S515" s="160"/>
      <c r="T515" s="40"/>
      <c r="U515" s="40"/>
      <c r="V515" s="40"/>
      <c r="W515" s="40"/>
      <c r="X515" s="40"/>
      <c r="Y515" s="40"/>
      <c r="Z515" s="40"/>
    </row>
    <row r="516" spans="1:26" ht="14.25" customHeight="1">
      <c r="A516" s="40"/>
      <c r="B516" s="40"/>
      <c r="C516" s="40"/>
      <c r="D516" s="162"/>
      <c r="E516" s="163"/>
      <c r="F516" s="164"/>
      <c r="G516" s="164"/>
      <c r="H516" s="40"/>
      <c r="I516" s="23"/>
      <c r="J516" s="165"/>
      <c r="K516" s="165"/>
      <c r="L516" s="166"/>
      <c r="M516" s="166"/>
      <c r="N516" s="166"/>
      <c r="O516" s="166"/>
      <c r="P516" s="158">
        <f t="shared" si="8"/>
        <v>1</v>
      </c>
      <c r="Q516" s="159">
        <f t="shared" si="9"/>
        <v>1900</v>
      </c>
      <c r="R516" s="159" t="str">
        <f t="shared" si="10"/>
        <v>Jan</v>
      </c>
      <c r="S516" s="160"/>
      <c r="T516" s="40"/>
      <c r="U516" s="40"/>
      <c r="V516" s="40"/>
      <c r="W516" s="40"/>
      <c r="X516" s="40"/>
      <c r="Y516" s="40"/>
      <c r="Z516" s="40"/>
    </row>
    <row r="517" spans="1:26" ht="14.25" customHeight="1">
      <c r="A517" s="40"/>
      <c r="B517" s="40"/>
      <c r="C517" s="40"/>
      <c r="D517" s="162"/>
      <c r="E517" s="163"/>
      <c r="F517" s="164"/>
      <c r="G517" s="164"/>
      <c r="H517" s="40"/>
      <c r="I517" s="23"/>
      <c r="J517" s="165"/>
      <c r="K517" s="165"/>
      <c r="L517" s="166"/>
      <c r="M517" s="166"/>
      <c r="N517" s="166"/>
      <c r="O517" s="166"/>
      <c r="P517" s="158">
        <f t="shared" si="8"/>
        <v>1</v>
      </c>
      <c r="Q517" s="159">
        <f t="shared" si="9"/>
        <v>1900</v>
      </c>
      <c r="R517" s="159" t="str">
        <f t="shared" si="10"/>
        <v>Jan</v>
      </c>
      <c r="S517" s="160"/>
      <c r="T517" s="40"/>
      <c r="U517" s="40"/>
      <c r="V517" s="40"/>
      <c r="W517" s="40"/>
      <c r="X517" s="40"/>
      <c r="Y517" s="40"/>
      <c r="Z517" s="40"/>
    </row>
    <row r="518" spans="1:26" ht="14.25" customHeight="1">
      <c r="A518" s="40"/>
      <c r="B518" s="40"/>
      <c r="C518" s="40"/>
      <c r="D518" s="162"/>
      <c r="E518" s="163"/>
      <c r="F518" s="164"/>
      <c r="G518" s="164"/>
      <c r="H518" s="40"/>
      <c r="I518" s="23"/>
      <c r="J518" s="165"/>
      <c r="K518" s="165"/>
      <c r="L518" s="166"/>
      <c r="M518" s="166"/>
      <c r="N518" s="166"/>
      <c r="O518" s="166"/>
      <c r="P518" s="158">
        <f t="shared" si="8"/>
        <v>1</v>
      </c>
      <c r="Q518" s="159">
        <f t="shared" si="9"/>
        <v>1900</v>
      </c>
      <c r="R518" s="159" t="str">
        <f t="shared" si="10"/>
        <v>Jan</v>
      </c>
      <c r="S518" s="160"/>
      <c r="T518" s="40"/>
      <c r="U518" s="40"/>
      <c r="V518" s="40"/>
      <c r="W518" s="40"/>
      <c r="X518" s="40"/>
      <c r="Y518" s="40"/>
      <c r="Z518" s="40"/>
    </row>
    <row r="519" spans="1:26" ht="14.25" customHeight="1">
      <c r="A519" s="40"/>
      <c r="B519" s="40"/>
      <c r="C519" s="40"/>
      <c r="D519" s="162"/>
      <c r="E519" s="163"/>
      <c r="F519" s="164"/>
      <c r="G519" s="164"/>
      <c r="H519" s="40"/>
      <c r="I519" s="23"/>
      <c r="J519" s="165"/>
      <c r="K519" s="165"/>
      <c r="L519" s="166"/>
      <c r="M519" s="166"/>
      <c r="N519" s="166"/>
      <c r="O519" s="166"/>
      <c r="P519" s="158">
        <f t="shared" si="8"/>
        <v>1</v>
      </c>
      <c r="Q519" s="159">
        <f t="shared" si="9"/>
        <v>1900</v>
      </c>
      <c r="R519" s="159" t="str">
        <f t="shared" si="10"/>
        <v>Jan</v>
      </c>
      <c r="S519" s="160"/>
      <c r="T519" s="40"/>
      <c r="U519" s="40"/>
      <c r="V519" s="40"/>
      <c r="W519" s="40"/>
      <c r="X519" s="40"/>
      <c r="Y519" s="40"/>
      <c r="Z519" s="40"/>
    </row>
    <row r="520" spans="1:26" ht="14.25" customHeight="1">
      <c r="A520" s="40"/>
      <c r="B520" s="40"/>
      <c r="C520" s="40"/>
      <c r="D520" s="162"/>
      <c r="E520" s="163"/>
      <c r="F520" s="164"/>
      <c r="G520" s="164"/>
      <c r="H520" s="40"/>
      <c r="I520" s="23"/>
      <c r="J520" s="165"/>
      <c r="K520" s="165"/>
      <c r="L520" s="166"/>
      <c r="M520" s="166"/>
      <c r="N520" s="166"/>
      <c r="O520" s="166"/>
      <c r="P520" s="158">
        <f t="shared" si="8"/>
        <v>1</v>
      </c>
      <c r="Q520" s="159">
        <f t="shared" si="9"/>
        <v>1900</v>
      </c>
      <c r="R520" s="159" t="str">
        <f t="shared" si="10"/>
        <v>Jan</v>
      </c>
      <c r="S520" s="160"/>
      <c r="T520" s="40"/>
      <c r="U520" s="40"/>
      <c r="V520" s="40"/>
      <c r="W520" s="40"/>
      <c r="X520" s="40"/>
      <c r="Y520" s="40"/>
      <c r="Z520" s="40"/>
    </row>
    <row r="521" spans="1:26" ht="14.25" customHeight="1">
      <c r="A521" s="40"/>
      <c r="B521" s="40"/>
      <c r="C521" s="40"/>
      <c r="D521" s="162"/>
      <c r="E521" s="163"/>
      <c r="F521" s="164"/>
      <c r="G521" s="164"/>
      <c r="H521" s="40"/>
      <c r="I521" s="23"/>
      <c r="J521" s="165"/>
      <c r="K521" s="165"/>
      <c r="L521" s="166"/>
      <c r="M521" s="166"/>
      <c r="N521" s="166"/>
      <c r="O521" s="166"/>
      <c r="P521" s="158">
        <f t="shared" si="8"/>
        <v>1</v>
      </c>
      <c r="Q521" s="159">
        <f t="shared" si="9"/>
        <v>1900</v>
      </c>
      <c r="R521" s="159" t="str">
        <f t="shared" si="10"/>
        <v>Jan</v>
      </c>
      <c r="S521" s="160"/>
      <c r="T521" s="40"/>
      <c r="U521" s="40"/>
      <c r="V521" s="40"/>
      <c r="W521" s="40"/>
      <c r="X521" s="40"/>
      <c r="Y521" s="40"/>
      <c r="Z521" s="40"/>
    </row>
    <row r="522" spans="1:26" ht="14.25" customHeight="1">
      <c r="A522" s="40"/>
      <c r="B522" s="40"/>
      <c r="C522" s="40"/>
      <c r="D522" s="162"/>
      <c r="E522" s="163"/>
      <c r="F522" s="164"/>
      <c r="G522" s="164"/>
      <c r="H522" s="40"/>
      <c r="I522" s="23"/>
      <c r="J522" s="165"/>
      <c r="K522" s="165"/>
      <c r="L522" s="166"/>
      <c r="M522" s="166"/>
      <c r="N522" s="166"/>
      <c r="O522" s="166"/>
      <c r="P522" s="158">
        <f t="shared" si="8"/>
        <v>1</v>
      </c>
      <c r="Q522" s="159">
        <f t="shared" si="9"/>
        <v>1900</v>
      </c>
      <c r="R522" s="159" t="str">
        <f t="shared" si="10"/>
        <v>Jan</v>
      </c>
      <c r="S522" s="160"/>
      <c r="T522" s="40"/>
      <c r="U522" s="40"/>
      <c r="V522" s="40"/>
      <c r="W522" s="40"/>
      <c r="X522" s="40"/>
      <c r="Y522" s="40"/>
      <c r="Z522" s="40"/>
    </row>
    <row r="523" spans="1:26" ht="14.25" customHeight="1">
      <c r="A523" s="40"/>
      <c r="B523" s="40"/>
      <c r="C523" s="40"/>
      <c r="D523" s="162"/>
      <c r="E523" s="163"/>
      <c r="F523" s="164"/>
      <c r="G523" s="164"/>
      <c r="H523" s="40"/>
      <c r="I523" s="23"/>
      <c r="J523" s="165"/>
      <c r="K523" s="165"/>
      <c r="L523" s="166"/>
      <c r="M523" s="166"/>
      <c r="N523" s="166"/>
      <c r="O523" s="166"/>
      <c r="P523" s="158">
        <f t="shared" si="8"/>
        <v>1</v>
      </c>
      <c r="Q523" s="159">
        <f t="shared" si="9"/>
        <v>1900</v>
      </c>
      <c r="R523" s="159" t="str">
        <f t="shared" si="10"/>
        <v>Jan</v>
      </c>
      <c r="S523" s="160"/>
      <c r="T523" s="40"/>
      <c r="U523" s="40"/>
      <c r="V523" s="40"/>
      <c r="W523" s="40"/>
      <c r="X523" s="40"/>
      <c r="Y523" s="40"/>
      <c r="Z523" s="40"/>
    </row>
    <row r="524" spans="1:26" ht="14.25" customHeight="1">
      <c r="A524" s="40"/>
      <c r="B524" s="40"/>
      <c r="C524" s="40"/>
      <c r="D524" s="162"/>
      <c r="E524" s="163"/>
      <c r="F524" s="164"/>
      <c r="G524" s="164"/>
      <c r="H524" s="40"/>
      <c r="I524" s="23"/>
      <c r="J524" s="165"/>
      <c r="K524" s="165"/>
      <c r="L524" s="166"/>
      <c r="M524" s="166"/>
      <c r="N524" s="166"/>
      <c r="O524" s="166"/>
      <c r="P524" s="158">
        <f t="shared" si="8"/>
        <v>1</v>
      </c>
      <c r="Q524" s="159">
        <f t="shared" si="9"/>
        <v>1900</v>
      </c>
      <c r="R524" s="159" t="str">
        <f t="shared" si="10"/>
        <v>Jan</v>
      </c>
      <c r="S524" s="160"/>
      <c r="T524" s="40"/>
      <c r="U524" s="40"/>
      <c r="V524" s="40"/>
      <c r="W524" s="40"/>
      <c r="X524" s="40"/>
      <c r="Y524" s="40"/>
      <c r="Z524" s="40"/>
    </row>
    <row r="525" spans="1:26" ht="14.25" customHeight="1">
      <c r="A525" s="40"/>
      <c r="B525" s="40"/>
      <c r="C525" s="40"/>
      <c r="D525" s="162"/>
      <c r="E525" s="163"/>
      <c r="F525" s="164"/>
      <c r="G525" s="164"/>
      <c r="H525" s="40"/>
      <c r="I525" s="23"/>
      <c r="J525" s="165"/>
      <c r="K525" s="165"/>
      <c r="L525" s="166"/>
      <c r="M525" s="166"/>
      <c r="N525" s="166"/>
      <c r="O525" s="166"/>
      <c r="P525" s="158">
        <f t="shared" si="8"/>
        <v>1</v>
      </c>
      <c r="Q525" s="159">
        <f t="shared" si="9"/>
        <v>1900</v>
      </c>
      <c r="R525" s="159" t="str">
        <f t="shared" si="10"/>
        <v>Jan</v>
      </c>
      <c r="S525" s="160"/>
      <c r="T525" s="40"/>
      <c r="U525" s="40"/>
      <c r="V525" s="40"/>
      <c r="W525" s="40"/>
      <c r="X525" s="40"/>
      <c r="Y525" s="40"/>
      <c r="Z525" s="40"/>
    </row>
    <row r="526" spans="1:26" ht="14.25" customHeight="1">
      <c r="A526" s="40"/>
      <c r="B526" s="40"/>
      <c r="C526" s="40"/>
      <c r="D526" s="162"/>
      <c r="E526" s="163"/>
      <c r="F526" s="164"/>
      <c r="G526" s="164"/>
      <c r="H526" s="40"/>
      <c r="I526" s="23"/>
      <c r="J526" s="165"/>
      <c r="K526" s="165"/>
      <c r="L526" s="166"/>
      <c r="M526" s="166"/>
      <c r="N526" s="166"/>
      <c r="O526" s="166"/>
      <c r="P526" s="158">
        <f t="shared" si="8"/>
        <v>1</v>
      </c>
      <c r="Q526" s="159">
        <f t="shared" si="9"/>
        <v>1900</v>
      </c>
      <c r="R526" s="159" t="str">
        <f t="shared" si="10"/>
        <v>Jan</v>
      </c>
      <c r="S526" s="160"/>
      <c r="T526" s="40"/>
      <c r="U526" s="40"/>
      <c r="V526" s="40"/>
      <c r="W526" s="40"/>
      <c r="X526" s="40"/>
      <c r="Y526" s="40"/>
      <c r="Z526" s="40"/>
    </row>
    <row r="527" spans="1:26" ht="14.25" customHeight="1">
      <c r="A527" s="40"/>
      <c r="B527" s="40"/>
      <c r="C527" s="40"/>
      <c r="D527" s="162"/>
      <c r="E527" s="163"/>
      <c r="F527" s="164"/>
      <c r="G527" s="164"/>
      <c r="H527" s="40"/>
      <c r="I527" s="23"/>
      <c r="J527" s="165"/>
      <c r="K527" s="165"/>
      <c r="L527" s="166"/>
      <c r="M527" s="166"/>
      <c r="N527" s="166"/>
      <c r="O527" s="166"/>
      <c r="P527" s="158">
        <f t="shared" si="8"/>
        <v>1</v>
      </c>
      <c r="Q527" s="159">
        <f t="shared" si="9"/>
        <v>1900</v>
      </c>
      <c r="R527" s="159" t="str">
        <f t="shared" si="10"/>
        <v>Jan</v>
      </c>
      <c r="S527" s="160"/>
      <c r="T527" s="40"/>
      <c r="U527" s="40"/>
      <c r="V527" s="40"/>
      <c r="W527" s="40"/>
      <c r="X527" s="40"/>
      <c r="Y527" s="40"/>
      <c r="Z527" s="40"/>
    </row>
    <row r="528" spans="1:26" ht="14.25" customHeight="1">
      <c r="A528" s="40"/>
      <c r="B528" s="40"/>
      <c r="C528" s="40"/>
      <c r="D528" s="162"/>
      <c r="E528" s="163"/>
      <c r="F528" s="164"/>
      <c r="G528" s="164"/>
      <c r="H528" s="40"/>
      <c r="I528" s="23"/>
      <c r="J528" s="165"/>
      <c r="K528" s="165"/>
      <c r="L528" s="166"/>
      <c r="M528" s="166"/>
      <c r="N528" s="166"/>
      <c r="O528" s="166"/>
      <c r="P528" s="158">
        <f t="shared" si="8"/>
        <v>1</v>
      </c>
      <c r="Q528" s="159">
        <f t="shared" si="9"/>
        <v>1900</v>
      </c>
      <c r="R528" s="159" t="str">
        <f t="shared" si="10"/>
        <v>Jan</v>
      </c>
      <c r="S528" s="160"/>
      <c r="T528" s="40"/>
      <c r="U528" s="40"/>
      <c r="V528" s="40"/>
      <c r="W528" s="40"/>
      <c r="X528" s="40"/>
      <c r="Y528" s="40"/>
      <c r="Z528" s="40"/>
    </row>
    <row r="529" spans="1:26" ht="14.25" customHeight="1">
      <c r="A529" s="40"/>
      <c r="B529" s="40"/>
      <c r="C529" s="40"/>
      <c r="D529" s="162"/>
      <c r="E529" s="163"/>
      <c r="F529" s="164"/>
      <c r="G529" s="164"/>
      <c r="H529" s="40"/>
      <c r="I529" s="23"/>
      <c r="J529" s="165"/>
      <c r="K529" s="165"/>
      <c r="L529" s="166"/>
      <c r="M529" s="166"/>
      <c r="N529" s="166"/>
      <c r="O529" s="166"/>
      <c r="P529" s="158">
        <f t="shared" si="8"/>
        <v>1</v>
      </c>
      <c r="Q529" s="159">
        <f t="shared" si="9"/>
        <v>1900</v>
      </c>
      <c r="R529" s="159" t="str">
        <f t="shared" si="10"/>
        <v>Jan</v>
      </c>
      <c r="S529" s="160"/>
      <c r="T529" s="40"/>
      <c r="U529" s="40"/>
      <c r="V529" s="40"/>
      <c r="W529" s="40"/>
      <c r="X529" s="40"/>
      <c r="Y529" s="40"/>
      <c r="Z529" s="40"/>
    </row>
    <row r="530" spans="1:26" ht="14.25" customHeight="1">
      <c r="A530" s="40"/>
      <c r="B530" s="40"/>
      <c r="C530" s="40"/>
      <c r="D530" s="162"/>
      <c r="E530" s="163"/>
      <c r="F530" s="164"/>
      <c r="G530" s="164"/>
      <c r="H530" s="40"/>
      <c r="I530" s="23"/>
      <c r="J530" s="165"/>
      <c r="K530" s="165"/>
      <c r="L530" s="166"/>
      <c r="M530" s="166"/>
      <c r="N530" s="166"/>
      <c r="O530" s="166"/>
      <c r="P530" s="158">
        <f t="shared" si="8"/>
        <v>1</v>
      </c>
      <c r="Q530" s="159">
        <f t="shared" si="9"/>
        <v>1900</v>
      </c>
      <c r="R530" s="159" t="str">
        <f t="shared" si="10"/>
        <v>Jan</v>
      </c>
      <c r="S530" s="160"/>
      <c r="T530" s="40"/>
      <c r="U530" s="40"/>
      <c r="V530" s="40"/>
      <c r="W530" s="40"/>
      <c r="X530" s="40"/>
      <c r="Y530" s="40"/>
      <c r="Z530" s="40"/>
    </row>
    <row r="531" spans="1:26" ht="14.25" customHeight="1">
      <c r="A531" s="40"/>
      <c r="B531" s="40"/>
      <c r="C531" s="40"/>
      <c r="D531" s="162"/>
      <c r="E531" s="163"/>
      <c r="F531" s="164"/>
      <c r="G531" s="164"/>
      <c r="H531" s="40"/>
      <c r="I531" s="23"/>
      <c r="J531" s="165"/>
      <c r="K531" s="165"/>
      <c r="L531" s="166"/>
      <c r="M531" s="166"/>
      <c r="N531" s="166"/>
      <c r="O531" s="166"/>
      <c r="P531" s="158">
        <f t="shared" si="8"/>
        <v>1</v>
      </c>
      <c r="Q531" s="159">
        <f t="shared" si="9"/>
        <v>1900</v>
      </c>
      <c r="R531" s="159" t="str">
        <f t="shared" si="10"/>
        <v>Jan</v>
      </c>
      <c r="S531" s="160"/>
      <c r="T531" s="40"/>
      <c r="U531" s="40"/>
      <c r="V531" s="40"/>
      <c r="W531" s="40"/>
      <c r="X531" s="40"/>
      <c r="Y531" s="40"/>
      <c r="Z531" s="40"/>
    </row>
    <row r="532" spans="1:26" ht="14.25" customHeight="1">
      <c r="A532" s="40"/>
      <c r="B532" s="40"/>
      <c r="C532" s="40"/>
      <c r="D532" s="162"/>
      <c r="E532" s="163"/>
      <c r="F532" s="164"/>
      <c r="G532" s="164"/>
      <c r="H532" s="40"/>
      <c r="I532" s="23"/>
      <c r="J532" s="165"/>
      <c r="K532" s="165"/>
      <c r="L532" s="166"/>
      <c r="M532" s="166"/>
      <c r="N532" s="166"/>
      <c r="O532" s="166"/>
      <c r="P532" s="158">
        <f t="shared" si="8"/>
        <v>1</v>
      </c>
      <c r="Q532" s="159">
        <f t="shared" si="9"/>
        <v>1900</v>
      </c>
      <c r="R532" s="159" t="str">
        <f t="shared" si="10"/>
        <v>Jan</v>
      </c>
      <c r="S532" s="160"/>
      <c r="T532" s="40"/>
      <c r="U532" s="40"/>
      <c r="V532" s="40"/>
      <c r="W532" s="40"/>
      <c r="X532" s="40"/>
      <c r="Y532" s="40"/>
      <c r="Z532" s="40"/>
    </row>
    <row r="533" spans="1:26" ht="14.25" customHeight="1">
      <c r="A533" s="40"/>
      <c r="B533" s="40"/>
      <c r="C533" s="40"/>
      <c r="D533" s="162"/>
      <c r="E533" s="163"/>
      <c r="F533" s="164"/>
      <c r="G533" s="164"/>
      <c r="H533" s="40"/>
      <c r="I533" s="23"/>
      <c r="J533" s="165"/>
      <c r="K533" s="165"/>
      <c r="L533" s="166"/>
      <c r="M533" s="166"/>
      <c r="N533" s="166"/>
      <c r="O533" s="166"/>
      <c r="P533" s="158">
        <f t="shared" si="8"/>
        <v>1</v>
      </c>
      <c r="Q533" s="159">
        <f t="shared" si="9"/>
        <v>1900</v>
      </c>
      <c r="R533" s="159" t="str">
        <f t="shared" si="10"/>
        <v>Jan</v>
      </c>
      <c r="S533" s="160"/>
      <c r="T533" s="40"/>
      <c r="U533" s="40"/>
      <c r="V533" s="40"/>
      <c r="W533" s="40"/>
      <c r="X533" s="40"/>
      <c r="Y533" s="40"/>
      <c r="Z533" s="40"/>
    </row>
    <row r="534" spans="1:26" ht="14.25" customHeight="1">
      <c r="A534" s="40"/>
      <c r="B534" s="40"/>
      <c r="C534" s="40"/>
      <c r="D534" s="162"/>
      <c r="E534" s="163"/>
      <c r="F534" s="164"/>
      <c r="G534" s="164"/>
      <c r="H534" s="40"/>
      <c r="I534" s="23"/>
      <c r="J534" s="165"/>
      <c r="K534" s="165"/>
      <c r="L534" s="166"/>
      <c r="M534" s="166"/>
      <c r="N534" s="166"/>
      <c r="O534" s="166"/>
      <c r="P534" s="158">
        <f t="shared" si="8"/>
        <v>1</v>
      </c>
      <c r="Q534" s="159">
        <f t="shared" si="9"/>
        <v>1900</v>
      </c>
      <c r="R534" s="159" t="str">
        <f t="shared" si="10"/>
        <v>Jan</v>
      </c>
      <c r="S534" s="160"/>
      <c r="T534" s="40"/>
      <c r="U534" s="40"/>
      <c r="V534" s="40"/>
      <c r="W534" s="40"/>
      <c r="X534" s="40"/>
      <c r="Y534" s="40"/>
      <c r="Z534" s="40"/>
    </row>
    <row r="535" spans="1:26" ht="14.25" customHeight="1">
      <c r="A535" s="40"/>
      <c r="B535" s="40"/>
      <c r="C535" s="40"/>
      <c r="D535" s="162"/>
      <c r="E535" s="163"/>
      <c r="F535" s="164"/>
      <c r="G535" s="164"/>
      <c r="H535" s="40"/>
      <c r="I535" s="23"/>
      <c r="J535" s="165"/>
      <c r="K535" s="165"/>
      <c r="L535" s="166"/>
      <c r="M535" s="166"/>
      <c r="N535" s="166"/>
      <c r="O535" s="166"/>
      <c r="P535" s="158">
        <f t="shared" si="8"/>
        <v>1</v>
      </c>
      <c r="Q535" s="159">
        <f t="shared" si="9"/>
        <v>1900</v>
      </c>
      <c r="R535" s="159" t="str">
        <f t="shared" si="10"/>
        <v>Jan</v>
      </c>
      <c r="S535" s="160"/>
      <c r="T535" s="40"/>
      <c r="U535" s="40"/>
      <c r="V535" s="40"/>
      <c r="W535" s="40"/>
      <c r="X535" s="40"/>
      <c r="Y535" s="40"/>
      <c r="Z535" s="40"/>
    </row>
    <row r="536" spans="1:26" ht="14.25" customHeight="1">
      <c r="A536" s="40"/>
      <c r="B536" s="40"/>
      <c r="C536" s="40"/>
      <c r="D536" s="162"/>
      <c r="E536" s="163"/>
      <c r="F536" s="164"/>
      <c r="G536" s="164"/>
      <c r="H536" s="40"/>
      <c r="I536" s="23"/>
      <c r="J536" s="165"/>
      <c r="K536" s="165"/>
      <c r="L536" s="166"/>
      <c r="M536" s="166"/>
      <c r="N536" s="166"/>
      <c r="O536" s="166"/>
      <c r="P536" s="158">
        <f t="shared" si="8"/>
        <v>1</v>
      </c>
      <c r="Q536" s="159">
        <f t="shared" si="9"/>
        <v>1900</v>
      </c>
      <c r="R536" s="159" t="str">
        <f t="shared" si="10"/>
        <v>Jan</v>
      </c>
      <c r="S536" s="160"/>
      <c r="T536" s="40"/>
      <c r="U536" s="40"/>
      <c r="V536" s="40"/>
      <c r="W536" s="40"/>
      <c r="X536" s="40"/>
      <c r="Y536" s="40"/>
      <c r="Z536" s="40"/>
    </row>
    <row r="537" spans="1:26" ht="14.25" customHeight="1">
      <c r="A537" s="40"/>
      <c r="B537" s="40"/>
      <c r="C537" s="40"/>
      <c r="D537" s="162"/>
      <c r="E537" s="163"/>
      <c r="F537" s="164"/>
      <c r="G537" s="164"/>
      <c r="H537" s="40"/>
      <c r="I537" s="23"/>
      <c r="J537" s="165"/>
      <c r="K537" s="165"/>
      <c r="L537" s="166"/>
      <c r="M537" s="166"/>
      <c r="N537" s="166"/>
      <c r="O537" s="166"/>
      <c r="P537" s="158">
        <f t="shared" si="8"/>
        <v>1</v>
      </c>
      <c r="Q537" s="159">
        <f t="shared" si="9"/>
        <v>1900</v>
      </c>
      <c r="R537" s="159" t="str">
        <f t="shared" si="10"/>
        <v>Jan</v>
      </c>
      <c r="S537" s="160"/>
      <c r="T537" s="40"/>
      <c r="U537" s="40"/>
      <c r="V537" s="40"/>
      <c r="W537" s="40"/>
      <c r="X537" s="40"/>
      <c r="Y537" s="40"/>
      <c r="Z537" s="40"/>
    </row>
    <row r="538" spans="1:26" ht="14.25" customHeight="1">
      <c r="A538" s="40"/>
      <c r="B538" s="40"/>
      <c r="C538" s="40"/>
      <c r="D538" s="162"/>
      <c r="E538" s="163"/>
      <c r="F538" s="164"/>
      <c r="G538" s="164"/>
      <c r="H538" s="40"/>
      <c r="I538" s="23"/>
      <c r="J538" s="165"/>
      <c r="K538" s="165"/>
      <c r="L538" s="166"/>
      <c r="M538" s="166"/>
      <c r="N538" s="166"/>
      <c r="O538" s="166"/>
      <c r="P538" s="158">
        <f t="shared" si="8"/>
        <v>1</v>
      </c>
      <c r="Q538" s="159">
        <f t="shared" si="9"/>
        <v>1900</v>
      </c>
      <c r="R538" s="159" t="str">
        <f t="shared" si="10"/>
        <v>Jan</v>
      </c>
      <c r="S538" s="160"/>
      <c r="T538" s="40"/>
      <c r="U538" s="40"/>
      <c r="V538" s="40"/>
      <c r="W538" s="40"/>
      <c r="X538" s="40"/>
      <c r="Y538" s="40"/>
      <c r="Z538" s="40"/>
    </row>
    <row r="539" spans="1:26" ht="14.25" customHeight="1">
      <c r="A539" s="40"/>
      <c r="B539" s="40"/>
      <c r="C539" s="40"/>
      <c r="D539" s="167"/>
      <c r="E539" s="163"/>
      <c r="F539" s="164"/>
      <c r="G539" s="164"/>
      <c r="H539" s="40"/>
      <c r="I539" s="23"/>
      <c r="J539" s="165"/>
      <c r="K539" s="165"/>
      <c r="L539" s="166"/>
      <c r="M539" s="166"/>
      <c r="N539" s="166"/>
      <c r="O539" s="166"/>
      <c r="P539" s="158">
        <f t="shared" si="8"/>
        <v>1</v>
      </c>
      <c r="Q539" s="159">
        <f t="shared" si="9"/>
        <v>1900</v>
      </c>
      <c r="R539" s="159" t="str">
        <f t="shared" si="10"/>
        <v>Jan</v>
      </c>
      <c r="S539" s="160"/>
      <c r="T539" s="40"/>
      <c r="U539" s="40"/>
      <c r="V539" s="40"/>
      <c r="W539" s="40"/>
      <c r="X539" s="40"/>
      <c r="Y539" s="40"/>
      <c r="Z539" s="40"/>
    </row>
    <row r="540" spans="1:26" ht="14.25" customHeight="1">
      <c r="A540" s="40"/>
      <c r="B540" s="40"/>
      <c r="C540" s="40"/>
      <c r="D540" s="162"/>
      <c r="E540" s="163"/>
      <c r="F540" s="164"/>
      <c r="G540" s="164"/>
      <c r="H540" s="40"/>
      <c r="I540" s="23"/>
      <c r="J540" s="165"/>
      <c r="K540" s="165"/>
      <c r="L540" s="166"/>
      <c r="M540" s="166"/>
      <c r="N540" s="166"/>
      <c r="O540" s="166"/>
      <c r="P540" s="158">
        <f t="shared" si="8"/>
        <v>1</v>
      </c>
      <c r="Q540" s="159">
        <f t="shared" si="9"/>
        <v>1900</v>
      </c>
      <c r="R540" s="159" t="str">
        <f t="shared" si="10"/>
        <v>Jan</v>
      </c>
      <c r="S540" s="160"/>
      <c r="T540" s="40"/>
      <c r="U540" s="40"/>
      <c r="V540" s="40"/>
      <c r="W540" s="40"/>
      <c r="X540" s="40"/>
      <c r="Y540" s="40"/>
      <c r="Z540" s="40"/>
    </row>
    <row r="541" spans="1:26" ht="14.25" customHeight="1">
      <c r="A541" s="40"/>
      <c r="B541" s="40"/>
      <c r="C541" s="40"/>
      <c r="D541" s="167"/>
      <c r="E541" s="163"/>
      <c r="F541" s="164"/>
      <c r="G541" s="164"/>
      <c r="H541" s="40"/>
      <c r="I541" s="23"/>
      <c r="J541" s="165"/>
      <c r="K541" s="165"/>
      <c r="L541" s="166"/>
      <c r="M541" s="166"/>
      <c r="N541" s="166"/>
      <c r="O541" s="166"/>
      <c r="P541" s="158">
        <f t="shared" si="8"/>
        <v>1</v>
      </c>
      <c r="Q541" s="159">
        <f t="shared" si="9"/>
        <v>1900</v>
      </c>
      <c r="R541" s="159" t="str">
        <f t="shared" si="10"/>
        <v>Jan</v>
      </c>
      <c r="S541" s="160"/>
      <c r="T541" s="40"/>
      <c r="U541" s="40"/>
      <c r="V541" s="40"/>
      <c r="W541" s="40"/>
      <c r="X541" s="40"/>
      <c r="Y541" s="40"/>
      <c r="Z541" s="40"/>
    </row>
    <row r="542" spans="1:26" ht="14.25" customHeight="1">
      <c r="A542" s="40"/>
      <c r="B542" s="40"/>
      <c r="C542" s="40"/>
      <c r="D542" s="167"/>
      <c r="E542" s="163"/>
      <c r="F542" s="164"/>
      <c r="G542" s="164"/>
      <c r="H542" s="40"/>
      <c r="I542" s="23"/>
      <c r="J542" s="165"/>
      <c r="K542" s="165"/>
      <c r="L542" s="166"/>
      <c r="M542" s="166"/>
      <c r="N542" s="166"/>
      <c r="O542" s="166"/>
      <c r="P542" s="158">
        <f t="shared" si="8"/>
        <v>1</v>
      </c>
      <c r="Q542" s="159">
        <f t="shared" si="9"/>
        <v>1900</v>
      </c>
      <c r="R542" s="159" t="str">
        <f t="shared" si="10"/>
        <v>Jan</v>
      </c>
      <c r="S542" s="160"/>
      <c r="T542" s="40"/>
      <c r="U542" s="40"/>
      <c r="V542" s="40"/>
      <c r="W542" s="40"/>
      <c r="X542" s="40"/>
      <c r="Y542" s="40"/>
      <c r="Z542" s="40"/>
    </row>
    <row r="543" spans="1:26" ht="14.25" customHeight="1">
      <c r="A543" s="40"/>
      <c r="B543" s="40"/>
      <c r="C543" s="40"/>
      <c r="D543" s="162"/>
      <c r="E543" s="163"/>
      <c r="F543" s="164"/>
      <c r="G543" s="164"/>
      <c r="H543" s="40"/>
      <c r="I543" s="23"/>
      <c r="J543" s="165"/>
      <c r="K543" s="165"/>
      <c r="L543" s="166"/>
      <c r="M543" s="166"/>
      <c r="N543" s="166"/>
      <c r="O543" s="166"/>
      <c r="P543" s="158">
        <f t="shared" si="8"/>
        <v>1</v>
      </c>
      <c r="Q543" s="159">
        <f t="shared" si="9"/>
        <v>1900</v>
      </c>
      <c r="R543" s="159" t="str">
        <f t="shared" si="10"/>
        <v>Jan</v>
      </c>
      <c r="S543" s="160"/>
      <c r="T543" s="40"/>
      <c r="U543" s="40"/>
      <c r="V543" s="40"/>
      <c r="W543" s="40"/>
      <c r="X543" s="40"/>
      <c r="Y543" s="40"/>
      <c r="Z543" s="40"/>
    </row>
    <row r="544" spans="1:26" ht="14.25" customHeight="1">
      <c r="A544" s="40"/>
      <c r="B544" s="40"/>
      <c r="C544" s="40"/>
      <c r="D544" s="162"/>
      <c r="E544" s="163"/>
      <c r="F544" s="164"/>
      <c r="G544" s="164"/>
      <c r="H544" s="40"/>
      <c r="I544" s="23"/>
      <c r="J544" s="165"/>
      <c r="K544" s="165"/>
      <c r="L544" s="166"/>
      <c r="M544" s="166"/>
      <c r="N544" s="166"/>
      <c r="O544" s="166"/>
      <c r="P544" s="158">
        <f t="shared" si="8"/>
        <v>1</v>
      </c>
      <c r="Q544" s="159">
        <f t="shared" si="9"/>
        <v>1900</v>
      </c>
      <c r="R544" s="159" t="str">
        <f t="shared" si="10"/>
        <v>Jan</v>
      </c>
      <c r="S544" s="160"/>
      <c r="T544" s="40"/>
      <c r="U544" s="40"/>
      <c r="V544" s="40"/>
      <c r="W544" s="40"/>
      <c r="X544" s="40"/>
      <c r="Y544" s="40"/>
      <c r="Z544" s="40"/>
    </row>
    <row r="545" spans="1:26" ht="14.25" customHeight="1">
      <c r="A545" s="40"/>
      <c r="B545" s="40"/>
      <c r="C545" s="40"/>
      <c r="D545" s="162"/>
      <c r="E545" s="163"/>
      <c r="F545" s="164"/>
      <c r="G545" s="164"/>
      <c r="H545" s="40"/>
      <c r="I545" s="23"/>
      <c r="J545" s="165"/>
      <c r="K545" s="165"/>
      <c r="L545" s="166"/>
      <c r="M545" s="166"/>
      <c r="N545" s="166"/>
      <c r="O545" s="166"/>
      <c r="P545" s="158">
        <f t="shared" si="8"/>
        <v>1</v>
      </c>
      <c r="Q545" s="159">
        <f t="shared" si="9"/>
        <v>1900</v>
      </c>
      <c r="R545" s="159" t="str">
        <f t="shared" si="10"/>
        <v>Jan</v>
      </c>
      <c r="S545" s="160"/>
      <c r="T545" s="40"/>
      <c r="U545" s="40"/>
      <c r="V545" s="40"/>
      <c r="W545" s="40"/>
      <c r="X545" s="40"/>
      <c r="Y545" s="40"/>
      <c r="Z545" s="40"/>
    </row>
    <row r="546" spans="1:26" ht="14.25" customHeight="1">
      <c r="A546" s="40"/>
      <c r="B546" s="40"/>
      <c r="C546" s="40"/>
      <c r="D546" s="162"/>
      <c r="E546" s="163"/>
      <c r="F546" s="164"/>
      <c r="G546" s="164"/>
      <c r="H546" s="40"/>
      <c r="I546" s="23"/>
      <c r="J546" s="165"/>
      <c r="K546" s="165"/>
      <c r="L546" s="166"/>
      <c r="M546" s="166"/>
      <c r="N546" s="166"/>
      <c r="O546" s="166"/>
      <c r="P546" s="158">
        <f t="shared" si="8"/>
        <v>1</v>
      </c>
      <c r="Q546" s="159">
        <f t="shared" si="9"/>
        <v>1900</v>
      </c>
      <c r="R546" s="159" t="str">
        <f t="shared" si="10"/>
        <v>Jan</v>
      </c>
      <c r="S546" s="160"/>
      <c r="T546" s="40"/>
      <c r="U546" s="40"/>
      <c r="V546" s="40"/>
      <c r="W546" s="40"/>
      <c r="X546" s="40"/>
      <c r="Y546" s="40"/>
      <c r="Z546" s="40"/>
    </row>
    <row r="547" spans="1:26" ht="14.25" customHeight="1">
      <c r="A547" s="40"/>
      <c r="B547" s="40"/>
      <c r="C547" s="40"/>
      <c r="D547" s="162"/>
      <c r="E547" s="163"/>
      <c r="F547" s="164"/>
      <c r="G547" s="164"/>
      <c r="H547" s="40"/>
      <c r="I547" s="23"/>
      <c r="J547" s="165"/>
      <c r="K547" s="165"/>
      <c r="L547" s="166"/>
      <c r="M547" s="166"/>
      <c r="N547" s="166"/>
      <c r="O547" s="166"/>
      <c r="P547" s="158">
        <f t="shared" si="8"/>
        <v>1</v>
      </c>
      <c r="Q547" s="159">
        <f t="shared" si="9"/>
        <v>1900</v>
      </c>
      <c r="R547" s="159" t="str">
        <f t="shared" si="10"/>
        <v>Jan</v>
      </c>
      <c r="S547" s="160"/>
      <c r="T547" s="40"/>
      <c r="U547" s="40"/>
      <c r="V547" s="40"/>
      <c r="W547" s="40"/>
      <c r="X547" s="40"/>
      <c r="Y547" s="40"/>
      <c r="Z547" s="40"/>
    </row>
    <row r="548" spans="1:26" ht="14.25" customHeight="1">
      <c r="A548" s="40"/>
      <c r="B548" s="40"/>
      <c r="C548" s="40"/>
      <c r="D548" s="162"/>
      <c r="E548" s="163"/>
      <c r="F548" s="164"/>
      <c r="G548" s="164"/>
      <c r="H548" s="40"/>
      <c r="I548" s="23"/>
      <c r="J548" s="165"/>
      <c r="K548" s="165"/>
      <c r="L548" s="166"/>
      <c r="M548" s="166"/>
      <c r="N548" s="166"/>
      <c r="O548" s="166"/>
      <c r="P548" s="158">
        <f t="shared" si="8"/>
        <v>1</v>
      </c>
      <c r="Q548" s="159">
        <f t="shared" si="9"/>
        <v>1900</v>
      </c>
      <c r="R548" s="159" t="str">
        <f t="shared" si="10"/>
        <v>Jan</v>
      </c>
      <c r="S548" s="160"/>
      <c r="T548" s="40"/>
      <c r="U548" s="40"/>
      <c r="V548" s="40"/>
      <c r="W548" s="40"/>
      <c r="X548" s="40"/>
      <c r="Y548" s="40"/>
      <c r="Z548" s="40"/>
    </row>
    <row r="549" spans="1:26" ht="14.25" customHeight="1">
      <c r="A549" s="40"/>
      <c r="B549" s="40"/>
      <c r="C549" s="40"/>
      <c r="D549" s="162"/>
      <c r="E549" s="163"/>
      <c r="F549" s="164"/>
      <c r="G549" s="164"/>
      <c r="H549" s="40"/>
      <c r="I549" s="23"/>
      <c r="J549" s="165"/>
      <c r="K549" s="165"/>
      <c r="L549" s="166"/>
      <c r="M549" s="166"/>
      <c r="N549" s="166"/>
      <c r="O549" s="166"/>
      <c r="P549" s="158">
        <f t="shared" si="8"/>
        <v>1</v>
      </c>
      <c r="Q549" s="159">
        <f t="shared" si="9"/>
        <v>1900</v>
      </c>
      <c r="R549" s="159" t="str">
        <f t="shared" si="10"/>
        <v>Jan</v>
      </c>
      <c r="S549" s="160"/>
      <c r="T549" s="40"/>
      <c r="U549" s="40"/>
      <c r="V549" s="40"/>
      <c r="W549" s="40"/>
      <c r="X549" s="40"/>
      <c r="Y549" s="40"/>
      <c r="Z549" s="40"/>
    </row>
    <row r="550" spans="1:26" ht="14.25" customHeight="1">
      <c r="A550" s="40"/>
      <c r="B550" s="40"/>
      <c r="C550" s="40"/>
      <c r="D550" s="162"/>
      <c r="E550" s="163"/>
      <c r="F550" s="164"/>
      <c r="G550" s="164"/>
      <c r="H550" s="40"/>
      <c r="I550" s="23"/>
      <c r="J550" s="165"/>
      <c r="K550" s="165"/>
      <c r="L550" s="166"/>
      <c r="M550" s="166"/>
      <c r="N550" s="166"/>
      <c r="O550" s="166"/>
      <c r="P550" s="158">
        <f t="shared" si="8"/>
        <v>1</v>
      </c>
      <c r="Q550" s="159">
        <f t="shared" si="9"/>
        <v>1900</v>
      </c>
      <c r="R550" s="159" t="str">
        <f t="shared" si="10"/>
        <v>Jan</v>
      </c>
      <c r="S550" s="160"/>
      <c r="T550" s="40"/>
      <c r="U550" s="40"/>
      <c r="V550" s="40"/>
      <c r="W550" s="40"/>
      <c r="X550" s="40"/>
      <c r="Y550" s="40"/>
      <c r="Z550" s="40"/>
    </row>
    <row r="551" spans="1:26" ht="14.25" customHeight="1">
      <c r="A551" s="40"/>
      <c r="B551" s="40"/>
      <c r="C551" s="40"/>
      <c r="D551" s="162"/>
      <c r="E551" s="163"/>
      <c r="F551" s="164"/>
      <c r="G551" s="164"/>
      <c r="H551" s="40"/>
      <c r="I551" s="23"/>
      <c r="J551" s="165"/>
      <c r="K551" s="165"/>
      <c r="L551" s="166"/>
      <c r="M551" s="166"/>
      <c r="N551" s="166"/>
      <c r="O551" s="166"/>
      <c r="P551" s="158">
        <f t="shared" si="8"/>
        <v>1</v>
      </c>
      <c r="Q551" s="159">
        <f t="shared" si="9"/>
        <v>1900</v>
      </c>
      <c r="R551" s="159" t="str">
        <f t="shared" si="10"/>
        <v>Jan</v>
      </c>
      <c r="S551" s="160"/>
      <c r="T551" s="40"/>
      <c r="U551" s="40"/>
      <c r="V551" s="40"/>
      <c r="W551" s="40"/>
      <c r="X551" s="40"/>
      <c r="Y551" s="40"/>
      <c r="Z551" s="40"/>
    </row>
    <row r="552" spans="1:26" ht="14.25" customHeight="1">
      <c r="A552" s="40"/>
      <c r="B552" s="40"/>
      <c r="C552" s="40"/>
      <c r="D552" s="162"/>
      <c r="E552" s="163"/>
      <c r="F552" s="164"/>
      <c r="G552" s="164"/>
      <c r="H552" s="40"/>
      <c r="I552" s="23"/>
      <c r="J552" s="165"/>
      <c r="K552" s="165"/>
      <c r="L552" s="166"/>
      <c r="M552" s="166"/>
      <c r="N552" s="166"/>
      <c r="O552" s="166"/>
      <c r="P552" s="158">
        <f t="shared" si="8"/>
        <v>1</v>
      </c>
      <c r="Q552" s="159">
        <f t="shared" si="9"/>
        <v>1900</v>
      </c>
      <c r="R552" s="159" t="str">
        <f t="shared" si="10"/>
        <v>Jan</v>
      </c>
      <c r="S552" s="160"/>
      <c r="T552" s="40"/>
      <c r="U552" s="40"/>
      <c r="V552" s="40"/>
      <c r="W552" s="40"/>
      <c r="X552" s="40"/>
      <c r="Y552" s="40"/>
      <c r="Z552" s="40"/>
    </row>
    <row r="553" spans="1:26" ht="14.25" customHeight="1">
      <c r="A553" s="40"/>
      <c r="B553" s="40"/>
      <c r="C553" s="40"/>
      <c r="D553" s="162"/>
      <c r="E553" s="163"/>
      <c r="F553" s="164"/>
      <c r="G553" s="164"/>
      <c r="H553" s="40"/>
      <c r="I553" s="23"/>
      <c r="J553" s="165"/>
      <c r="K553" s="165"/>
      <c r="L553" s="166"/>
      <c r="M553" s="166"/>
      <c r="N553" s="166"/>
      <c r="O553" s="166"/>
      <c r="P553" s="158">
        <f t="shared" si="8"/>
        <v>1</v>
      </c>
      <c r="Q553" s="159">
        <f t="shared" si="9"/>
        <v>1900</v>
      </c>
      <c r="R553" s="159" t="str">
        <f t="shared" si="10"/>
        <v>Jan</v>
      </c>
      <c r="S553" s="160"/>
      <c r="T553" s="40"/>
      <c r="U553" s="40"/>
      <c r="V553" s="40"/>
      <c r="W553" s="40"/>
      <c r="X553" s="40"/>
      <c r="Y553" s="40"/>
      <c r="Z553" s="40"/>
    </row>
    <row r="554" spans="1:26" ht="14.25" customHeight="1">
      <c r="A554" s="40"/>
      <c r="B554" s="40"/>
      <c r="C554" s="40"/>
      <c r="D554" s="162"/>
      <c r="E554" s="163"/>
      <c r="F554" s="164"/>
      <c r="G554" s="164"/>
      <c r="H554" s="40"/>
      <c r="I554" s="23"/>
      <c r="J554" s="165"/>
      <c r="K554" s="165"/>
      <c r="L554" s="166"/>
      <c r="M554" s="166"/>
      <c r="N554" s="166"/>
      <c r="O554" s="166"/>
      <c r="P554" s="158">
        <f t="shared" si="8"/>
        <v>1</v>
      </c>
      <c r="Q554" s="159">
        <f t="shared" si="9"/>
        <v>1900</v>
      </c>
      <c r="R554" s="159" t="str">
        <f t="shared" si="10"/>
        <v>Jan</v>
      </c>
      <c r="S554" s="160"/>
      <c r="T554" s="40"/>
      <c r="U554" s="40"/>
      <c r="V554" s="40"/>
      <c r="W554" s="40"/>
      <c r="X554" s="40"/>
      <c r="Y554" s="40"/>
      <c r="Z554" s="40"/>
    </row>
    <row r="555" spans="1:26" ht="14.25" customHeight="1">
      <c r="A555" s="40"/>
      <c r="B555" s="40"/>
      <c r="C555" s="40"/>
      <c r="D555" s="162"/>
      <c r="E555" s="163"/>
      <c r="F555" s="164"/>
      <c r="G555" s="164"/>
      <c r="H555" s="40"/>
      <c r="I555" s="23"/>
      <c r="J555" s="165"/>
      <c r="K555" s="165"/>
      <c r="L555" s="166"/>
      <c r="M555" s="166"/>
      <c r="N555" s="166"/>
      <c r="O555" s="166"/>
      <c r="P555" s="158">
        <f t="shared" si="8"/>
        <v>1</v>
      </c>
      <c r="Q555" s="159">
        <f t="shared" si="9"/>
        <v>1900</v>
      </c>
      <c r="R555" s="159" t="str">
        <f t="shared" si="10"/>
        <v>Jan</v>
      </c>
      <c r="S555" s="160"/>
      <c r="T555" s="40"/>
      <c r="U555" s="40"/>
      <c r="V555" s="40"/>
      <c r="W555" s="40"/>
      <c r="X555" s="40"/>
      <c r="Y555" s="40"/>
      <c r="Z555" s="40"/>
    </row>
    <row r="556" spans="1:26" ht="14.25" customHeight="1">
      <c r="A556" s="40"/>
      <c r="B556" s="40"/>
      <c r="C556" s="40"/>
      <c r="D556" s="162"/>
      <c r="E556" s="163"/>
      <c r="F556" s="164"/>
      <c r="G556" s="164"/>
      <c r="H556" s="40"/>
      <c r="I556" s="23"/>
      <c r="J556" s="165"/>
      <c r="K556" s="165"/>
      <c r="L556" s="166"/>
      <c r="M556" s="166"/>
      <c r="N556" s="166"/>
      <c r="O556" s="166"/>
      <c r="P556" s="158">
        <f t="shared" si="8"/>
        <v>1</v>
      </c>
      <c r="Q556" s="159">
        <f t="shared" si="9"/>
        <v>1900</v>
      </c>
      <c r="R556" s="159" t="str">
        <f t="shared" si="10"/>
        <v>Jan</v>
      </c>
      <c r="S556" s="160"/>
      <c r="T556" s="40"/>
      <c r="U556" s="40"/>
      <c r="V556" s="40"/>
      <c r="W556" s="40"/>
      <c r="X556" s="40"/>
      <c r="Y556" s="40"/>
      <c r="Z556" s="40"/>
    </row>
    <row r="557" spans="1:26" ht="14.25" customHeight="1">
      <c r="A557" s="40"/>
      <c r="B557" s="40"/>
      <c r="C557" s="40"/>
      <c r="D557" s="162"/>
      <c r="E557" s="163"/>
      <c r="F557" s="164"/>
      <c r="G557" s="164"/>
      <c r="H557" s="40"/>
      <c r="I557" s="23"/>
      <c r="J557" s="165"/>
      <c r="K557" s="165"/>
      <c r="L557" s="166"/>
      <c r="M557" s="166"/>
      <c r="N557" s="166"/>
      <c r="O557" s="166"/>
      <c r="P557" s="158">
        <f t="shared" si="8"/>
        <v>1</v>
      </c>
      <c r="Q557" s="159">
        <f t="shared" si="9"/>
        <v>1900</v>
      </c>
      <c r="R557" s="159" t="str">
        <f t="shared" si="10"/>
        <v>Jan</v>
      </c>
      <c r="S557" s="160"/>
      <c r="T557" s="40"/>
      <c r="U557" s="40"/>
      <c r="V557" s="40"/>
      <c r="W557" s="40"/>
      <c r="X557" s="40"/>
      <c r="Y557" s="40"/>
      <c r="Z557" s="40"/>
    </row>
    <row r="558" spans="1:26" ht="14.25" customHeight="1">
      <c r="A558" s="40"/>
      <c r="B558" s="40"/>
      <c r="C558" s="40"/>
      <c r="D558" s="162"/>
      <c r="E558" s="163"/>
      <c r="F558" s="164"/>
      <c r="G558" s="164"/>
      <c r="H558" s="40"/>
      <c r="I558" s="23"/>
      <c r="J558" s="165"/>
      <c r="K558" s="165"/>
      <c r="L558" s="166"/>
      <c r="M558" s="166"/>
      <c r="N558" s="166"/>
      <c r="O558" s="166"/>
      <c r="P558" s="158">
        <f t="shared" si="8"/>
        <v>1</v>
      </c>
      <c r="Q558" s="159">
        <f t="shared" si="9"/>
        <v>1900</v>
      </c>
      <c r="R558" s="159" t="str">
        <f t="shared" si="10"/>
        <v>Jan</v>
      </c>
      <c r="S558" s="160"/>
      <c r="T558" s="40"/>
      <c r="U558" s="40"/>
      <c r="V558" s="40"/>
      <c r="W558" s="40"/>
      <c r="X558" s="40"/>
      <c r="Y558" s="40"/>
      <c r="Z558" s="40"/>
    </row>
    <row r="559" spans="1:26" ht="14.25" customHeight="1">
      <c r="A559" s="40"/>
      <c r="B559" s="40"/>
      <c r="C559" s="40"/>
      <c r="D559" s="162"/>
      <c r="E559" s="163"/>
      <c r="F559" s="164"/>
      <c r="G559" s="164"/>
      <c r="H559" s="40"/>
      <c r="I559" s="23"/>
      <c r="J559" s="165"/>
      <c r="K559" s="165"/>
      <c r="L559" s="166"/>
      <c r="M559" s="166"/>
      <c r="N559" s="166"/>
      <c r="O559" s="166"/>
      <c r="P559" s="158">
        <f t="shared" si="8"/>
        <v>1</v>
      </c>
      <c r="Q559" s="159">
        <f t="shared" si="9"/>
        <v>1900</v>
      </c>
      <c r="R559" s="159" t="str">
        <f t="shared" si="10"/>
        <v>Jan</v>
      </c>
      <c r="S559" s="160"/>
      <c r="T559" s="40"/>
      <c r="U559" s="40"/>
      <c r="V559" s="40"/>
      <c r="W559" s="40"/>
      <c r="X559" s="40"/>
      <c r="Y559" s="40"/>
      <c r="Z559" s="40"/>
    </row>
    <row r="560" spans="1:26" ht="14.25" customHeight="1">
      <c r="A560" s="40"/>
      <c r="B560" s="40"/>
      <c r="C560" s="40"/>
      <c r="D560" s="162"/>
      <c r="E560" s="163"/>
      <c r="F560" s="164"/>
      <c r="G560" s="164"/>
      <c r="H560" s="40"/>
      <c r="I560" s="23"/>
      <c r="J560" s="165"/>
      <c r="K560" s="165"/>
      <c r="L560" s="166"/>
      <c r="M560" s="166"/>
      <c r="N560" s="166"/>
      <c r="O560" s="166"/>
      <c r="P560" s="158">
        <f t="shared" ref="P560:P814" si="11">MONTH(E560)</f>
        <v>1</v>
      </c>
      <c r="Q560" s="159">
        <f t="shared" ref="Q560:Q814" si="12">YEAR(E560)</f>
        <v>1900</v>
      </c>
      <c r="R560" s="159" t="str">
        <f t="shared" ref="R560:R814" si="13">CHOOSE(P560,"Jan","Feb","Mar","Apr","May","Jun","Jul","Aug","Sep","Oct","Nov","Dec")</f>
        <v>Jan</v>
      </c>
      <c r="S560" s="160"/>
      <c r="T560" s="40"/>
      <c r="U560" s="40"/>
      <c r="V560" s="40"/>
      <c r="W560" s="40"/>
      <c r="X560" s="40"/>
      <c r="Y560" s="40"/>
      <c r="Z560" s="40"/>
    </row>
    <row r="561" spans="1:26" ht="14.25" customHeight="1">
      <c r="A561" s="40"/>
      <c r="B561" s="40"/>
      <c r="C561" s="40"/>
      <c r="D561" s="162"/>
      <c r="E561" s="163"/>
      <c r="F561" s="164"/>
      <c r="G561" s="164"/>
      <c r="H561" s="40"/>
      <c r="I561" s="23"/>
      <c r="J561" s="165"/>
      <c r="K561" s="165"/>
      <c r="L561" s="166"/>
      <c r="M561" s="166"/>
      <c r="N561" s="166"/>
      <c r="O561" s="166"/>
      <c r="P561" s="158">
        <f t="shared" si="11"/>
        <v>1</v>
      </c>
      <c r="Q561" s="159">
        <f t="shared" si="12"/>
        <v>1900</v>
      </c>
      <c r="R561" s="159" t="str">
        <f t="shared" si="13"/>
        <v>Jan</v>
      </c>
      <c r="S561" s="160"/>
      <c r="T561" s="40"/>
      <c r="U561" s="40"/>
      <c r="V561" s="40"/>
      <c r="W561" s="40"/>
      <c r="X561" s="40"/>
      <c r="Y561" s="40"/>
      <c r="Z561" s="40"/>
    </row>
    <row r="562" spans="1:26" ht="14.25" customHeight="1">
      <c r="A562" s="40"/>
      <c r="B562" s="40"/>
      <c r="C562" s="40"/>
      <c r="D562" s="162"/>
      <c r="E562" s="163"/>
      <c r="F562" s="164"/>
      <c r="G562" s="164"/>
      <c r="H562" s="40"/>
      <c r="I562" s="23"/>
      <c r="J562" s="165"/>
      <c r="K562" s="165"/>
      <c r="L562" s="166"/>
      <c r="M562" s="166"/>
      <c r="N562" s="166"/>
      <c r="O562" s="166"/>
      <c r="P562" s="158">
        <f t="shared" si="11"/>
        <v>1</v>
      </c>
      <c r="Q562" s="159">
        <f t="shared" si="12"/>
        <v>1900</v>
      </c>
      <c r="R562" s="159" t="str">
        <f t="shared" si="13"/>
        <v>Jan</v>
      </c>
      <c r="S562" s="160"/>
      <c r="T562" s="40"/>
      <c r="U562" s="40"/>
      <c r="V562" s="40"/>
      <c r="W562" s="40"/>
      <c r="X562" s="40"/>
      <c r="Y562" s="40"/>
      <c r="Z562" s="40"/>
    </row>
    <row r="563" spans="1:26" ht="14.25" customHeight="1">
      <c r="A563" s="40"/>
      <c r="B563" s="40"/>
      <c r="C563" s="40"/>
      <c r="D563" s="162"/>
      <c r="E563" s="163"/>
      <c r="F563" s="164"/>
      <c r="G563" s="164"/>
      <c r="H563" s="40"/>
      <c r="I563" s="23"/>
      <c r="J563" s="165"/>
      <c r="K563" s="165"/>
      <c r="L563" s="166"/>
      <c r="M563" s="166"/>
      <c r="N563" s="166"/>
      <c r="O563" s="166"/>
      <c r="P563" s="158">
        <f t="shared" si="11"/>
        <v>1</v>
      </c>
      <c r="Q563" s="159">
        <f t="shared" si="12"/>
        <v>1900</v>
      </c>
      <c r="R563" s="159" t="str">
        <f t="shared" si="13"/>
        <v>Jan</v>
      </c>
      <c r="S563" s="160"/>
      <c r="T563" s="40"/>
      <c r="U563" s="40"/>
      <c r="V563" s="40"/>
      <c r="W563" s="40"/>
      <c r="X563" s="40"/>
      <c r="Y563" s="40"/>
      <c r="Z563" s="40"/>
    </row>
    <row r="564" spans="1:26" ht="14.25" customHeight="1">
      <c r="A564" s="40"/>
      <c r="B564" s="40"/>
      <c r="C564" s="40"/>
      <c r="D564" s="162"/>
      <c r="E564" s="163"/>
      <c r="F564" s="164"/>
      <c r="G564" s="164"/>
      <c r="H564" s="40"/>
      <c r="I564" s="23"/>
      <c r="J564" s="165"/>
      <c r="K564" s="165"/>
      <c r="L564" s="166"/>
      <c r="M564" s="166"/>
      <c r="N564" s="166"/>
      <c r="O564" s="166"/>
      <c r="P564" s="158">
        <f t="shared" si="11"/>
        <v>1</v>
      </c>
      <c r="Q564" s="159">
        <f t="shared" si="12"/>
        <v>1900</v>
      </c>
      <c r="R564" s="159" t="str">
        <f t="shared" si="13"/>
        <v>Jan</v>
      </c>
      <c r="S564" s="160"/>
      <c r="T564" s="40"/>
      <c r="U564" s="40"/>
      <c r="V564" s="40"/>
      <c r="W564" s="40"/>
      <c r="X564" s="40"/>
      <c r="Y564" s="40"/>
      <c r="Z564" s="40"/>
    </row>
    <row r="565" spans="1:26" ht="14.25" customHeight="1">
      <c r="A565" s="40"/>
      <c r="B565" s="40"/>
      <c r="C565" s="40"/>
      <c r="D565" s="167"/>
      <c r="E565" s="163"/>
      <c r="F565" s="164"/>
      <c r="G565" s="164"/>
      <c r="H565" s="40"/>
      <c r="I565" s="23"/>
      <c r="J565" s="165"/>
      <c r="K565" s="165"/>
      <c r="L565" s="166"/>
      <c r="M565" s="166"/>
      <c r="N565" s="166"/>
      <c r="O565" s="166"/>
      <c r="P565" s="158">
        <f t="shared" si="11"/>
        <v>1</v>
      </c>
      <c r="Q565" s="159">
        <f t="shared" si="12"/>
        <v>1900</v>
      </c>
      <c r="R565" s="159" t="str">
        <f t="shared" si="13"/>
        <v>Jan</v>
      </c>
      <c r="S565" s="160"/>
      <c r="T565" s="40"/>
      <c r="U565" s="40"/>
      <c r="V565" s="40"/>
      <c r="W565" s="40"/>
      <c r="X565" s="40"/>
      <c r="Y565" s="40"/>
      <c r="Z565" s="40"/>
    </row>
    <row r="566" spans="1:26" ht="14.25" customHeight="1">
      <c r="A566" s="40"/>
      <c r="B566" s="40"/>
      <c r="C566" s="40"/>
      <c r="D566" s="167"/>
      <c r="E566" s="163"/>
      <c r="F566" s="164"/>
      <c r="G566" s="164"/>
      <c r="H566" s="40"/>
      <c r="I566" s="23"/>
      <c r="J566" s="165"/>
      <c r="K566" s="165"/>
      <c r="L566" s="166"/>
      <c r="M566" s="166"/>
      <c r="N566" s="166"/>
      <c r="O566" s="166"/>
      <c r="P566" s="158">
        <f t="shared" si="11"/>
        <v>1</v>
      </c>
      <c r="Q566" s="159">
        <f t="shared" si="12"/>
        <v>1900</v>
      </c>
      <c r="R566" s="159" t="str">
        <f t="shared" si="13"/>
        <v>Jan</v>
      </c>
      <c r="S566" s="160"/>
      <c r="T566" s="40"/>
      <c r="U566" s="40"/>
      <c r="V566" s="40"/>
      <c r="W566" s="40"/>
      <c r="X566" s="40"/>
      <c r="Y566" s="40"/>
      <c r="Z566" s="40"/>
    </row>
    <row r="567" spans="1:26" ht="14.25" customHeight="1">
      <c r="A567" s="40"/>
      <c r="B567" s="40"/>
      <c r="C567" s="40"/>
      <c r="D567" s="162"/>
      <c r="E567" s="163"/>
      <c r="F567" s="164"/>
      <c r="G567" s="164"/>
      <c r="H567" s="40"/>
      <c r="I567" s="23"/>
      <c r="J567" s="165"/>
      <c r="K567" s="165"/>
      <c r="L567" s="166"/>
      <c r="M567" s="166"/>
      <c r="N567" s="166"/>
      <c r="O567" s="166"/>
      <c r="P567" s="158">
        <f t="shared" si="11"/>
        <v>1</v>
      </c>
      <c r="Q567" s="159">
        <f t="shared" si="12"/>
        <v>1900</v>
      </c>
      <c r="R567" s="159" t="str">
        <f t="shared" si="13"/>
        <v>Jan</v>
      </c>
      <c r="S567" s="160"/>
      <c r="T567" s="40"/>
      <c r="U567" s="40"/>
      <c r="V567" s="40"/>
      <c r="W567" s="40"/>
      <c r="X567" s="40"/>
      <c r="Y567" s="40"/>
      <c r="Z567" s="40"/>
    </row>
    <row r="568" spans="1:26" ht="14.25" customHeight="1">
      <c r="A568" s="40"/>
      <c r="B568" s="40"/>
      <c r="C568" s="40"/>
      <c r="D568" s="162"/>
      <c r="E568" s="163"/>
      <c r="F568" s="164"/>
      <c r="G568" s="164"/>
      <c r="H568" s="40"/>
      <c r="I568" s="23"/>
      <c r="J568" s="165"/>
      <c r="K568" s="165"/>
      <c r="L568" s="166"/>
      <c r="M568" s="166"/>
      <c r="N568" s="166"/>
      <c r="O568" s="166"/>
      <c r="P568" s="158">
        <f t="shared" si="11"/>
        <v>1</v>
      </c>
      <c r="Q568" s="159">
        <f t="shared" si="12"/>
        <v>1900</v>
      </c>
      <c r="R568" s="159" t="str">
        <f t="shared" si="13"/>
        <v>Jan</v>
      </c>
      <c r="S568" s="160"/>
      <c r="T568" s="40"/>
      <c r="U568" s="40"/>
      <c r="V568" s="40"/>
      <c r="W568" s="40"/>
      <c r="X568" s="40"/>
      <c r="Y568" s="40"/>
      <c r="Z568" s="40"/>
    </row>
    <row r="569" spans="1:26" ht="14.25" customHeight="1">
      <c r="A569" s="40"/>
      <c r="B569" s="40"/>
      <c r="C569" s="40"/>
      <c r="D569" s="162"/>
      <c r="E569" s="163"/>
      <c r="F569" s="164"/>
      <c r="G569" s="164"/>
      <c r="H569" s="40"/>
      <c r="I569" s="23"/>
      <c r="J569" s="165"/>
      <c r="K569" s="165"/>
      <c r="L569" s="166"/>
      <c r="M569" s="166"/>
      <c r="N569" s="166"/>
      <c r="O569" s="166"/>
      <c r="P569" s="158">
        <f t="shared" si="11"/>
        <v>1</v>
      </c>
      <c r="Q569" s="159">
        <f t="shared" si="12"/>
        <v>1900</v>
      </c>
      <c r="R569" s="159" t="str">
        <f t="shared" si="13"/>
        <v>Jan</v>
      </c>
      <c r="S569" s="160"/>
      <c r="T569" s="40"/>
      <c r="U569" s="40"/>
      <c r="V569" s="40"/>
      <c r="W569" s="40"/>
      <c r="X569" s="40"/>
      <c r="Y569" s="40"/>
      <c r="Z569" s="40"/>
    </row>
    <row r="570" spans="1:26" ht="14.25" customHeight="1">
      <c r="A570" s="40"/>
      <c r="B570" s="40"/>
      <c r="C570" s="40"/>
      <c r="D570" s="162"/>
      <c r="E570" s="163"/>
      <c r="F570" s="164"/>
      <c r="G570" s="164"/>
      <c r="H570" s="40"/>
      <c r="I570" s="23"/>
      <c r="J570" s="165"/>
      <c r="K570" s="165"/>
      <c r="L570" s="166"/>
      <c r="M570" s="166"/>
      <c r="N570" s="166"/>
      <c r="O570" s="166"/>
      <c r="P570" s="158">
        <f t="shared" si="11"/>
        <v>1</v>
      </c>
      <c r="Q570" s="159">
        <f t="shared" si="12"/>
        <v>1900</v>
      </c>
      <c r="R570" s="159" t="str">
        <f t="shared" si="13"/>
        <v>Jan</v>
      </c>
      <c r="S570" s="160"/>
      <c r="T570" s="40"/>
      <c r="U570" s="40"/>
      <c r="V570" s="40"/>
      <c r="W570" s="40"/>
      <c r="X570" s="40"/>
      <c r="Y570" s="40"/>
      <c r="Z570" s="40"/>
    </row>
    <row r="571" spans="1:26" ht="14.25" customHeight="1">
      <c r="A571" s="40"/>
      <c r="B571" s="40"/>
      <c r="C571" s="40"/>
      <c r="D571" s="162"/>
      <c r="E571" s="163"/>
      <c r="F571" s="164"/>
      <c r="G571" s="164"/>
      <c r="H571" s="40"/>
      <c r="I571" s="23"/>
      <c r="J571" s="165"/>
      <c r="K571" s="165"/>
      <c r="L571" s="166"/>
      <c r="M571" s="166"/>
      <c r="N571" s="166"/>
      <c r="O571" s="166"/>
      <c r="P571" s="158">
        <f t="shared" si="11"/>
        <v>1</v>
      </c>
      <c r="Q571" s="159">
        <f t="shared" si="12"/>
        <v>1900</v>
      </c>
      <c r="R571" s="159" t="str">
        <f t="shared" si="13"/>
        <v>Jan</v>
      </c>
      <c r="S571" s="160"/>
      <c r="T571" s="40"/>
      <c r="U571" s="40"/>
      <c r="V571" s="40"/>
      <c r="W571" s="40"/>
      <c r="X571" s="40"/>
      <c r="Y571" s="40"/>
      <c r="Z571" s="40"/>
    </row>
    <row r="572" spans="1:26" ht="14.25" customHeight="1">
      <c r="A572" s="40"/>
      <c r="B572" s="40"/>
      <c r="C572" s="40"/>
      <c r="D572" s="162"/>
      <c r="E572" s="163"/>
      <c r="F572" s="164"/>
      <c r="G572" s="164"/>
      <c r="H572" s="40"/>
      <c r="I572" s="23"/>
      <c r="J572" s="165"/>
      <c r="K572" s="165"/>
      <c r="L572" s="166"/>
      <c r="M572" s="166"/>
      <c r="N572" s="166"/>
      <c r="O572" s="166"/>
      <c r="P572" s="158">
        <f t="shared" si="11"/>
        <v>1</v>
      </c>
      <c r="Q572" s="159">
        <f t="shared" si="12"/>
        <v>1900</v>
      </c>
      <c r="R572" s="159" t="str">
        <f t="shared" si="13"/>
        <v>Jan</v>
      </c>
      <c r="S572" s="160"/>
      <c r="T572" s="40"/>
      <c r="U572" s="40"/>
      <c r="V572" s="40"/>
      <c r="W572" s="40"/>
      <c r="X572" s="40"/>
      <c r="Y572" s="40"/>
      <c r="Z572" s="40"/>
    </row>
    <row r="573" spans="1:26" ht="14.25" customHeight="1">
      <c r="A573" s="40"/>
      <c r="B573" s="40"/>
      <c r="C573" s="40"/>
      <c r="D573" s="162"/>
      <c r="E573" s="163"/>
      <c r="F573" s="164"/>
      <c r="G573" s="164"/>
      <c r="H573" s="40"/>
      <c r="I573" s="23"/>
      <c r="J573" s="165"/>
      <c r="K573" s="165"/>
      <c r="L573" s="166"/>
      <c r="M573" s="166"/>
      <c r="N573" s="166"/>
      <c r="O573" s="166"/>
      <c r="P573" s="158">
        <f t="shared" si="11"/>
        <v>1</v>
      </c>
      <c r="Q573" s="159">
        <f t="shared" si="12"/>
        <v>1900</v>
      </c>
      <c r="R573" s="159" t="str">
        <f t="shared" si="13"/>
        <v>Jan</v>
      </c>
      <c r="S573" s="160"/>
      <c r="T573" s="40"/>
      <c r="U573" s="40"/>
      <c r="V573" s="40"/>
      <c r="W573" s="40"/>
      <c r="X573" s="40"/>
      <c r="Y573" s="40"/>
      <c r="Z573" s="40"/>
    </row>
    <row r="574" spans="1:26" ht="14.25" customHeight="1">
      <c r="A574" s="40"/>
      <c r="B574" s="40"/>
      <c r="C574" s="40"/>
      <c r="D574" s="162"/>
      <c r="E574" s="163"/>
      <c r="F574" s="164"/>
      <c r="G574" s="164"/>
      <c r="H574" s="40"/>
      <c r="I574" s="23"/>
      <c r="J574" s="165"/>
      <c r="K574" s="165"/>
      <c r="L574" s="166"/>
      <c r="M574" s="166"/>
      <c r="N574" s="166"/>
      <c r="O574" s="166"/>
      <c r="P574" s="158">
        <f t="shared" si="11"/>
        <v>1</v>
      </c>
      <c r="Q574" s="159">
        <f t="shared" si="12"/>
        <v>1900</v>
      </c>
      <c r="R574" s="159" t="str">
        <f t="shared" si="13"/>
        <v>Jan</v>
      </c>
      <c r="S574" s="160"/>
      <c r="T574" s="40"/>
      <c r="U574" s="40"/>
      <c r="V574" s="40"/>
      <c r="W574" s="40"/>
      <c r="X574" s="40"/>
      <c r="Y574" s="40"/>
      <c r="Z574" s="40"/>
    </row>
    <row r="575" spans="1:26" ht="14.25" customHeight="1">
      <c r="A575" s="40"/>
      <c r="B575" s="40"/>
      <c r="C575" s="40"/>
      <c r="D575" s="162"/>
      <c r="E575" s="163"/>
      <c r="F575" s="164"/>
      <c r="G575" s="164"/>
      <c r="H575" s="40"/>
      <c r="I575" s="23"/>
      <c r="J575" s="165"/>
      <c r="K575" s="165"/>
      <c r="L575" s="166"/>
      <c r="M575" s="166"/>
      <c r="N575" s="166"/>
      <c r="O575" s="166"/>
      <c r="P575" s="158">
        <f t="shared" si="11"/>
        <v>1</v>
      </c>
      <c r="Q575" s="159">
        <f t="shared" si="12"/>
        <v>1900</v>
      </c>
      <c r="R575" s="159" t="str">
        <f t="shared" si="13"/>
        <v>Jan</v>
      </c>
      <c r="S575" s="160"/>
      <c r="T575" s="40"/>
      <c r="U575" s="40"/>
      <c r="V575" s="40"/>
      <c r="W575" s="40"/>
      <c r="X575" s="40"/>
      <c r="Y575" s="40"/>
      <c r="Z575" s="40"/>
    </row>
    <row r="576" spans="1:26" ht="14.25" customHeight="1">
      <c r="A576" s="40"/>
      <c r="B576" s="40"/>
      <c r="C576" s="40"/>
      <c r="D576" s="162"/>
      <c r="E576" s="163"/>
      <c r="F576" s="164"/>
      <c r="G576" s="164"/>
      <c r="H576" s="40"/>
      <c r="I576" s="23"/>
      <c r="J576" s="165"/>
      <c r="K576" s="165"/>
      <c r="L576" s="166"/>
      <c r="M576" s="166"/>
      <c r="N576" s="166"/>
      <c r="O576" s="166"/>
      <c r="P576" s="158">
        <f t="shared" si="11"/>
        <v>1</v>
      </c>
      <c r="Q576" s="159">
        <f t="shared" si="12"/>
        <v>1900</v>
      </c>
      <c r="R576" s="159" t="str">
        <f t="shared" si="13"/>
        <v>Jan</v>
      </c>
      <c r="S576" s="160"/>
      <c r="T576" s="40"/>
      <c r="U576" s="40"/>
      <c r="V576" s="40"/>
      <c r="W576" s="40"/>
      <c r="X576" s="40"/>
      <c r="Y576" s="40"/>
      <c r="Z576" s="40"/>
    </row>
    <row r="577" spans="1:26" ht="14.25" customHeight="1">
      <c r="A577" s="40"/>
      <c r="B577" s="40"/>
      <c r="C577" s="40"/>
      <c r="D577" s="162"/>
      <c r="E577" s="163"/>
      <c r="F577" s="164"/>
      <c r="G577" s="164"/>
      <c r="H577" s="40"/>
      <c r="I577" s="23"/>
      <c r="J577" s="165"/>
      <c r="K577" s="165"/>
      <c r="L577" s="166"/>
      <c r="M577" s="166"/>
      <c r="N577" s="166"/>
      <c r="O577" s="166"/>
      <c r="P577" s="158">
        <f t="shared" si="11"/>
        <v>1</v>
      </c>
      <c r="Q577" s="159">
        <f t="shared" si="12"/>
        <v>1900</v>
      </c>
      <c r="R577" s="159" t="str">
        <f t="shared" si="13"/>
        <v>Jan</v>
      </c>
      <c r="S577" s="160"/>
      <c r="T577" s="40"/>
      <c r="U577" s="40"/>
      <c r="V577" s="40"/>
      <c r="W577" s="40"/>
      <c r="X577" s="40"/>
      <c r="Y577" s="40"/>
      <c r="Z577" s="40"/>
    </row>
    <row r="578" spans="1:26" ht="14.25" customHeight="1">
      <c r="A578" s="40"/>
      <c r="B578" s="40"/>
      <c r="C578" s="40"/>
      <c r="D578" s="162"/>
      <c r="E578" s="163"/>
      <c r="F578" s="164"/>
      <c r="G578" s="164"/>
      <c r="H578" s="40"/>
      <c r="I578" s="23"/>
      <c r="J578" s="165"/>
      <c r="K578" s="165"/>
      <c r="L578" s="166"/>
      <c r="M578" s="166"/>
      <c r="N578" s="166"/>
      <c r="O578" s="166"/>
      <c r="P578" s="158">
        <f t="shared" si="11"/>
        <v>1</v>
      </c>
      <c r="Q578" s="159">
        <f t="shared" si="12"/>
        <v>1900</v>
      </c>
      <c r="R578" s="159" t="str">
        <f t="shared" si="13"/>
        <v>Jan</v>
      </c>
      <c r="S578" s="160"/>
      <c r="T578" s="40"/>
      <c r="U578" s="40"/>
      <c r="V578" s="40"/>
      <c r="W578" s="40"/>
      <c r="X578" s="40"/>
      <c r="Y578" s="40"/>
      <c r="Z578" s="40"/>
    </row>
    <row r="579" spans="1:26" ht="14.25" customHeight="1">
      <c r="A579" s="40"/>
      <c r="B579" s="40"/>
      <c r="C579" s="40"/>
      <c r="D579" s="162"/>
      <c r="E579" s="163"/>
      <c r="F579" s="164"/>
      <c r="G579" s="164"/>
      <c r="H579" s="40"/>
      <c r="I579" s="23"/>
      <c r="J579" s="165"/>
      <c r="K579" s="165"/>
      <c r="L579" s="166"/>
      <c r="M579" s="166"/>
      <c r="N579" s="166"/>
      <c r="O579" s="166"/>
      <c r="P579" s="158">
        <f t="shared" si="11"/>
        <v>1</v>
      </c>
      <c r="Q579" s="159">
        <f t="shared" si="12"/>
        <v>1900</v>
      </c>
      <c r="R579" s="159" t="str">
        <f t="shared" si="13"/>
        <v>Jan</v>
      </c>
      <c r="S579" s="160"/>
      <c r="T579" s="40"/>
      <c r="U579" s="40"/>
      <c r="V579" s="40"/>
      <c r="W579" s="40"/>
      <c r="X579" s="40"/>
      <c r="Y579" s="40"/>
      <c r="Z579" s="40"/>
    </row>
    <row r="580" spans="1:26" ht="14.25" customHeight="1">
      <c r="A580" s="40"/>
      <c r="B580" s="40"/>
      <c r="C580" s="40"/>
      <c r="D580" s="162"/>
      <c r="E580" s="163"/>
      <c r="F580" s="164"/>
      <c r="G580" s="164"/>
      <c r="H580" s="40"/>
      <c r="I580" s="23"/>
      <c r="J580" s="165"/>
      <c r="K580" s="165"/>
      <c r="L580" s="166"/>
      <c r="M580" s="166"/>
      <c r="N580" s="166"/>
      <c r="O580" s="166"/>
      <c r="P580" s="158">
        <f t="shared" si="11"/>
        <v>1</v>
      </c>
      <c r="Q580" s="159">
        <f t="shared" si="12"/>
        <v>1900</v>
      </c>
      <c r="R580" s="159" t="str">
        <f t="shared" si="13"/>
        <v>Jan</v>
      </c>
      <c r="S580" s="160"/>
      <c r="T580" s="40"/>
      <c r="U580" s="40"/>
      <c r="V580" s="40"/>
      <c r="W580" s="40"/>
      <c r="X580" s="40"/>
      <c r="Y580" s="40"/>
      <c r="Z580" s="40"/>
    </row>
    <row r="581" spans="1:26" ht="14.25" customHeight="1">
      <c r="A581" s="40"/>
      <c r="B581" s="40"/>
      <c r="C581" s="40"/>
      <c r="D581" s="162"/>
      <c r="E581" s="163"/>
      <c r="F581" s="164"/>
      <c r="G581" s="164"/>
      <c r="H581" s="40"/>
      <c r="I581" s="23"/>
      <c r="J581" s="165"/>
      <c r="K581" s="165"/>
      <c r="L581" s="166"/>
      <c r="M581" s="166"/>
      <c r="N581" s="166"/>
      <c r="O581" s="166"/>
      <c r="P581" s="158">
        <f t="shared" si="11"/>
        <v>1</v>
      </c>
      <c r="Q581" s="159">
        <f t="shared" si="12"/>
        <v>1900</v>
      </c>
      <c r="R581" s="159" t="str">
        <f t="shared" si="13"/>
        <v>Jan</v>
      </c>
      <c r="S581" s="160"/>
      <c r="T581" s="40"/>
      <c r="U581" s="40"/>
      <c r="V581" s="40"/>
      <c r="W581" s="40"/>
      <c r="X581" s="40"/>
      <c r="Y581" s="40"/>
      <c r="Z581" s="40"/>
    </row>
    <row r="582" spans="1:26" ht="14.25" customHeight="1">
      <c r="A582" s="40"/>
      <c r="B582" s="40"/>
      <c r="C582" s="40"/>
      <c r="D582" s="162"/>
      <c r="E582" s="163"/>
      <c r="F582" s="164"/>
      <c r="G582" s="164"/>
      <c r="H582" s="40"/>
      <c r="I582" s="23"/>
      <c r="J582" s="165"/>
      <c r="K582" s="165"/>
      <c r="L582" s="166"/>
      <c r="M582" s="166"/>
      <c r="N582" s="166"/>
      <c r="O582" s="166"/>
      <c r="P582" s="158">
        <f t="shared" si="11"/>
        <v>1</v>
      </c>
      <c r="Q582" s="159">
        <f t="shared" si="12"/>
        <v>1900</v>
      </c>
      <c r="R582" s="159" t="str">
        <f t="shared" si="13"/>
        <v>Jan</v>
      </c>
      <c r="S582" s="160"/>
      <c r="T582" s="40"/>
      <c r="U582" s="40"/>
      <c r="V582" s="40"/>
      <c r="W582" s="40"/>
      <c r="X582" s="40"/>
      <c r="Y582" s="40"/>
      <c r="Z582" s="40"/>
    </row>
    <row r="583" spans="1:26" ht="14.25" customHeight="1">
      <c r="A583" s="40"/>
      <c r="B583" s="40"/>
      <c r="C583" s="40"/>
      <c r="D583" s="162"/>
      <c r="E583" s="163"/>
      <c r="F583" s="164"/>
      <c r="G583" s="164"/>
      <c r="H583" s="40"/>
      <c r="I583" s="23"/>
      <c r="J583" s="165"/>
      <c r="K583" s="165"/>
      <c r="L583" s="166"/>
      <c r="M583" s="166"/>
      <c r="N583" s="166"/>
      <c r="O583" s="166"/>
      <c r="P583" s="158">
        <f t="shared" si="11"/>
        <v>1</v>
      </c>
      <c r="Q583" s="159">
        <f t="shared" si="12"/>
        <v>1900</v>
      </c>
      <c r="R583" s="159" t="str">
        <f t="shared" si="13"/>
        <v>Jan</v>
      </c>
      <c r="S583" s="160"/>
      <c r="T583" s="40"/>
      <c r="U583" s="40"/>
      <c r="V583" s="40"/>
      <c r="W583" s="40"/>
      <c r="X583" s="40"/>
      <c r="Y583" s="40"/>
      <c r="Z583" s="40"/>
    </row>
    <row r="584" spans="1:26" ht="14.25" customHeight="1">
      <c r="A584" s="40"/>
      <c r="B584" s="40"/>
      <c r="C584" s="40"/>
      <c r="D584" s="162"/>
      <c r="E584" s="163"/>
      <c r="F584" s="164"/>
      <c r="G584" s="164"/>
      <c r="H584" s="40"/>
      <c r="I584" s="23"/>
      <c r="J584" s="165"/>
      <c r="K584" s="165"/>
      <c r="L584" s="166"/>
      <c r="M584" s="166"/>
      <c r="N584" s="166"/>
      <c r="O584" s="166"/>
      <c r="P584" s="158">
        <f t="shared" si="11"/>
        <v>1</v>
      </c>
      <c r="Q584" s="159">
        <f t="shared" si="12"/>
        <v>1900</v>
      </c>
      <c r="R584" s="159" t="str">
        <f t="shared" si="13"/>
        <v>Jan</v>
      </c>
      <c r="S584" s="160"/>
      <c r="T584" s="40"/>
      <c r="U584" s="40"/>
      <c r="V584" s="40"/>
      <c r="W584" s="40"/>
      <c r="X584" s="40"/>
      <c r="Y584" s="40"/>
      <c r="Z584" s="40"/>
    </row>
    <row r="585" spans="1:26" ht="14.25" customHeight="1">
      <c r="A585" s="40"/>
      <c r="B585" s="40"/>
      <c r="C585" s="40"/>
      <c r="D585" s="162"/>
      <c r="E585" s="163"/>
      <c r="F585" s="164"/>
      <c r="G585" s="164"/>
      <c r="H585" s="40"/>
      <c r="I585" s="23"/>
      <c r="J585" s="165"/>
      <c r="K585" s="165"/>
      <c r="L585" s="166"/>
      <c r="M585" s="166"/>
      <c r="N585" s="166"/>
      <c r="O585" s="166"/>
      <c r="P585" s="158">
        <f t="shared" si="11"/>
        <v>1</v>
      </c>
      <c r="Q585" s="159">
        <f t="shared" si="12"/>
        <v>1900</v>
      </c>
      <c r="R585" s="159" t="str">
        <f t="shared" si="13"/>
        <v>Jan</v>
      </c>
      <c r="S585" s="160"/>
      <c r="T585" s="40"/>
      <c r="U585" s="40"/>
      <c r="V585" s="40"/>
      <c r="W585" s="40"/>
      <c r="X585" s="40"/>
      <c r="Y585" s="40"/>
      <c r="Z585" s="40"/>
    </row>
    <row r="586" spans="1:26" ht="14.25" customHeight="1">
      <c r="A586" s="40"/>
      <c r="B586" s="40"/>
      <c r="C586" s="40"/>
      <c r="D586" s="162"/>
      <c r="E586" s="163"/>
      <c r="F586" s="164"/>
      <c r="G586" s="164"/>
      <c r="H586" s="40"/>
      <c r="I586" s="23"/>
      <c r="J586" s="165"/>
      <c r="K586" s="165"/>
      <c r="L586" s="166"/>
      <c r="M586" s="166"/>
      <c r="N586" s="166"/>
      <c r="O586" s="166"/>
      <c r="P586" s="158">
        <f t="shared" si="11"/>
        <v>1</v>
      </c>
      <c r="Q586" s="159">
        <f t="shared" si="12"/>
        <v>1900</v>
      </c>
      <c r="R586" s="159" t="str">
        <f t="shared" si="13"/>
        <v>Jan</v>
      </c>
      <c r="S586" s="160"/>
      <c r="T586" s="40"/>
      <c r="U586" s="40"/>
      <c r="V586" s="40"/>
      <c r="W586" s="40"/>
      <c r="X586" s="40"/>
      <c r="Y586" s="40"/>
      <c r="Z586" s="40"/>
    </row>
    <row r="587" spans="1:26" ht="14.25" customHeight="1">
      <c r="A587" s="40"/>
      <c r="B587" s="40"/>
      <c r="C587" s="40"/>
      <c r="D587" s="167"/>
      <c r="E587" s="163"/>
      <c r="F587" s="164"/>
      <c r="G587" s="164"/>
      <c r="H587" s="40"/>
      <c r="I587" s="23"/>
      <c r="J587" s="165"/>
      <c r="K587" s="165"/>
      <c r="L587" s="166"/>
      <c r="M587" s="166"/>
      <c r="N587" s="166"/>
      <c r="O587" s="166"/>
      <c r="P587" s="158">
        <f t="shared" si="11"/>
        <v>1</v>
      </c>
      <c r="Q587" s="159">
        <f t="shared" si="12"/>
        <v>1900</v>
      </c>
      <c r="R587" s="159" t="str">
        <f t="shared" si="13"/>
        <v>Jan</v>
      </c>
      <c r="S587" s="160"/>
      <c r="T587" s="40"/>
      <c r="U587" s="40"/>
      <c r="V587" s="40"/>
      <c r="W587" s="40"/>
      <c r="X587" s="40"/>
      <c r="Y587" s="40"/>
      <c r="Z587" s="40"/>
    </row>
    <row r="588" spans="1:26" ht="14.25" customHeight="1">
      <c r="A588" s="40"/>
      <c r="B588" s="40"/>
      <c r="C588" s="40"/>
      <c r="D588" s="162"/>
      <c r="E588" s="163"/>
      <c r="F588" s="164"/>
      <c r="G588" s="164"/>
      <c r="H588" s="40"/>
      <c r="I588" s="23"/>
      <c r="J588" s="165"/>
      <c r="K588" s="165"/>
      <c r="L588" s="166"/>
      <c r="M588" s="166"/>
      <c r="N588" s="166"/>
      <c r="O588" s="166"/>
      <c r="P588" s="158">
        <f t="shared" si="11"/>
        <v>1</v>
      </c>
      <c r="Q588" s="159">
        <f t="shared" si="12"/>
        <v>1900</v>
      </c>
      <c r="R588" s="159" t="str">
        <f t="shared" si="13"/>
        <v>Jan</v>
      </c>
      <c r="S588" s="160"/>
      <c r="T588" s="40"/>
      <c r="U588" s="40"/>
      <c r="V588" s="40"/>
      <c r="W588" s="40"/>
      <c r="X588" s="40"/>
      <c r="Y588" s="40"/>
      <c r="Z588" s="40"/>
    </row>
    <row r="589" spans="1:26" ht="14.25" customHeight="1">
      <c r="A589" s="40"/>
      <c r="B589" s="40"/>
      <c r="C589" s="40"/>
      <c r="D589" s="167"/>
      <c r="E589" s="163"/>
      <c r="F589" s="164"/>
      <c r="G589" s="164"/>
      <c r="H589" s="40"/>
      <c r="I589" s="23"/>
      <c r="J589" s="165"/>
      <c r="K589" s="165"/>
      <c r="L589" s="166"/>
      <c r="M589" s="166"/>
      <c r="N589" s="166"/>
      <c r="O589" s="166"/>
      <c r="P589" s="158">
        <f t="shared" si="11"/>
        <v>1</v>
      </c>
      <c r="Q589" s="159">
        <f t="shared" si="12"/>
        <v>1900</v>
      </c>
      <c r="R589" s="159" t="str">
        <f t="shared" si="13"/>
        <v>Jan</v>
      </c>
      <c r="S589" s="160"/>
      <c r="T589" s="40"/>
      <c r="U589" s="40"/>
      <c r="V589" s="40"/>
      <c r="W589" s="40"/>
      <c r="X589" s="40"/>
      <c r="Y589" s="40"/>
      <c r="Z589" s="40"/>
    </row>
    <row r="590" spans="1:26" ht="14.25" customHeight="1">
      <c r="A590" s="40"/>
      <c r="B590" s="40"/>
      <c r="C590" s="40"/>
      <c r="D590" s="167"/>
      <c r="E590" s="163"/>
      <c r="F590" s="164"/>
      <c r="G590" s="164"/>
      <c r="H590" s="40"/>
      <c r="I590" s="23"/>
      <c r="J590" s="165"/>
      <c r="K590" s="165"/>
      <c r="L590" s="166"/>
      <c r="M590" s="166"/>
      <c r="N590" s="166"/>
      <c r="O590" s="166"/>
      <c r="P590" s="158">
        <f t="shared" si="11"/>
        <v>1</v>
      </c>
      <c r="Q590" s="159">
        <f t="shared" si="12"/>
        <v>1900</v>
      </c>
      <c r="R590" s="159" t="str">
        <f t="shared" si="13"/>
        <v>Jan</v>
      </c>
      <c r="S590" s="160"/>
      <c r="T590" s="40"/>
      <c r="U590" s="40"/>
      <c r="V590" s="40"/>
      <c r="W590" s="40"/>
      <c r="X590" s="40"/>
      <c r="Y590" s="40"/>
      <c r="Z590" s="40"/>
    </row>
    <row r="591" spans="1:26" ht="14.25" customHeight="1">
      <c r="A591" s="40"/>
      <c r="B591" s="40"/>
      <c r="C591" s="40"/>
      <c r="D591" s="162"/>
      <c r="E591" s="163"/>
      <c r="F591" s="164"/>
      <c r="G591" s="164"/>
      <c r="H591" s="40"/>
      <c r="I591" s="23"/>
      <c r="J591" s="165"/>
      <c r="K591" s="165"/>
      <c r="L591" s="166"/>
      <c r="M591" s="166"/>
      <c r="N591" s="166"/>
      <c r="O591" s="166"/>
      <c r="P591" s="158">
        <f t="shared" si="11"/>
        <v>1</v>
      </c>
      <c r="Q591" s="159">
        <f t="shared" si="12"/>
        <v>1900</v>
      </c>
      <c r="R591" s="159" t="str">
        <f t="shared" si="13"/>
        <v>Jan</v>
      </c>
      <c r="S591" s="160"/>
      <c r="T591" s="40"/>
      <c r="U591" s="40"/>
      <c r="V591" s="40"/>
      <c r="W591" s="40"/>
      <c r="X591" s="40"/>
      <c r="Y591" s="40"/>
      <c r="Z591" s="40"/>
    </row>
    <row r="592" spans="1:26" ht="14.25" customHeight="1">
      <c r="A592" s="40"/>
      <c r="B592" s="40"/>
      <c r="C592" s="40"/>
      <c r="D592" s="162"/>
      <c r="E592" s="163"/>
      <c r="F592" s="164"/>
      <c r="G592" s="164"/>
      <c r="H592" s="40"/>
      <c r="I592" s="23"/>
      <c r="J592" s="165"/>
      <c r="K592" s="165"/>
      <c r="L592" s="166"/>
      <c r="M592" s="166"/>
      <c r="N592" s="166"/>
      <c r="O592" s="166"/>
      <c r="P592" s="158">
        <f t="shared" si="11"/>
        <v>1</v>
      </c>
      <c r="Q592" s="159">
        <f t="shared" si="12"/>
        <v>1900</v>
      </c>
      <c r="R592" s="159" t="str">
        <f t="shared" si="13"/>
        <v>Jan</v>
      </c>
      <c r="S592" s="160"/>
      <c r="T592" s="40"/>
      <c r="U592" s="40"/>
      <c r="V592" s="40"/>
      <c r="W592" s="40"/>
      <c r="X592" s="40"/>
      <c r="Y592" s="40"/>
      <c r="Z592" s="40"/>
    </row>
    <row r="593" spans="1:26" ht="14.25" customHeight="1">
      <c r="A593" s="40"/>
      <c r="B593" s="40"/>
      <c r="C593" s="40"/>
      <c r="D593" s="162"/>
      <c r="E593" s="163"/>
      <c r="F593" s="164"/>
      <c r="G593" s="164"/>
      <c r="H593" s="40"/>
      <c r="I593" s="23"/>
      <c r="J593" s="165"/>
      <c r="K593" s="165"/>
      <c r="L593" s="166"/>
      <c r="M593" s="166"/>
      <c r="N593" s="166"/>
      <c r="O593" s="166"/>
      <c r="P593" s="158">
        <f t="shared" si="11"/>
        <v>1</v>
      </c>
      <c r="Q593" s="159">
        <f t="shared" si="12"/>
        <v>1900</v>
      </c>
      <c r="R593" s="159" t="str">
        <f t="shared" si="13"/>
        <v>Jan</v>
      </c>
      <c r="S593" s="160"/>
      <c r="T593" s="40"/>
      <c r="U593" s="40"/>
      <c r="V593" s="40"/>
      <c r="W593" s="40"/>
      <c r="X593" s="40"/>
      <c r="Y593" s="40"/>
      <c r="Z593" s="40"/>
    </row>
    <row r="594" spans="1:26" ht="14.25" customHeight="1">
      <c r="A594" s="40"/>
      <c r="B594" s="40"/>
      <c r="C594" s="40"/>
      <c r="D594" s="162"/>
      <c r="E594" s="163"/>
      <c r="F594" s="164"/>
      <c r="G594" s="164"/>
      <c r="H594" s="40"/>
      <c r="I594" s="23"/>
      <c r="J594" s="165"/>
      <c r="K594" s="165"/>
      <c r="L594" s="166"/>
      <c r="M594" s="166"/>
      <c r="N594" s="166"/>
      <c r="O594" s="166"/>
      <c r="P594" s="158">
        <f t="shared" si="11"/>
        <v>1</v>
      </c>
      <c r="Q594" s="159">
        <f t="shared" si="12"/>
        <v>1900</v>
      </c>
      <c r="R594" s="159" t="str">
        <f t="shared" si="13"/>
        <v>Jan</v>
      </c>
      <c r="S594" s="160"/>
      <c r="T594" s="40"/>
      <c r="U594" s="40"/>
      <c r="V594" s="40"/>
      <c r="W594" s="40"/>
      <c r="X594" s="40"/>
      <c r="Y594" s="40"/>
      <c r="Z594" s="40"/>
    </row>
    <row r="595" spans="1:26" ht="14.25" customHeight="1">
      <c r="A595" s="40"/>
      <c r="B595" s="40"/>
      <c r="C595" s="40"/>
      <c r="D595" s="162"/>
      <c r="E595" s="163"/>
      <c r="F595" s="164"/>
      <c r="G595" s="164"/>
      <c r="H595" s="40"/>
      <c r="I595" s="23"/>
      <c r="J595" s="165"/>
      <c r="K595" s="165"/>
      <c r="L595" s="166"/>
      <c r="M595" s="166"/>
      <c r="N595" s="166"/>
      <c r="O595" s="166"/>
      <c r="P595" s="158">
        <f t="shared" si="11"/>
        <v>1</v>
      </c>
      <c r="Q595" s="159">
        <f t="shared" si="12"/>
        <v>1900</v>
      </c>
      <c r="R595" s="159" t="str">
        <f t="shared" si="13"/>
        <v>Jan</v>
      </c>
      <c r="S595" s="160"/>
      <c r="T595" s="40"/>
      <c r="U595" s="40"/>
      <c r="V595" s="40"/>
      <c r="W595" s="40"/>
      <c r="X595" s="40"/>
      <c r="Y595" s="40"/>
      <c r="Z595" s="40"/>
    </row>
    <row r="596" spans="1:26" ht="14.25" customHeight="1">
      <c r="A596" s="40"/>
      <c r="B596" s="40"/>
      <c r="C596" s="40"/>
      <c r="D596" s="162"/>
      <c r="E596" s="163"/>
      <c r="F596" s="164"/>
      <c r="G596" s="164"/>
      <c r="H596" s="40"/>
      <c r="I596" s="23"/>
      <c r="J596" s="165"/>
      <c r="K596" s="165"/>
      <c r="L596" s="166"/>
      <c r="M596" s="166"/>
      <c r="N596" s="166"/>
      <c r="O596" s="166"/>
      <c r="P596" s="158">
        <f t="shared" si="11"/>
        <v>1</v>
      </c>
      <c r="Q596" s="159">
        <f t="shared" si="12"/>
        <v>1900</v>
      </c>
      <c r="R596" s="159" t="str">
        <f t="shared" si="13"/>
        <v>Jan</v>
      </c>
      <c r="S596" s="160"/>
      <c r="T596" s="40"/>
      <c r="U596" s="40"/>
      <c r="V596" s="40"/>
      <c r="W596" s="40"/>
      <c r="X596" s="40"/>
      <c r="Y596" s="40"/>
      <c r="Z596" s="40"/>
    </row>
    <row r="597" spans="1:26" ht="14.25" customHeight="1">
      <c r="A597" s="40"/>
      <c r="B597" s="40"/>
      <c r="C597" s="40"/>
      <c r="D597" s="162"/>
      <c r="E597" s="163"/>
      <c r="F597" s="164"/>
      <c r="G597" s="164"/>
      <c r="H597" s="40"/>
      <c r="I597" s="23"/>
      <c r="J597" s="165"/>
      <c r="K597" s="165"/>
      <c r="L597" s="166"/>
      <c r="M597" s="166"/>
      <c r="N597" s="166"/>
      <c r="O597" s="166"/>
      <c r="P597" s="158">
        <f t="shared" si="11"/>
        <v>1</v>
      </c>
      <c r="Q597" s="159">
        <f t="shared" si="12"/>
        <v>1900</v>
      </c>
      <c r="R597" s="159" t="str">
        <f t="shared" si="13"/>
        <v>Jan</v>
      </c>
      <c r="S597" s="160"/>
      <c r="T597" s="40"/>
      <c r="U597" s="40"/>
      <c r="V597" s="40"/>
      <c r="W597" s="40"/>
      <c r="X597" s="40"/>
      <c r="Y597" s="40"/>
      <c r="Z597" s="40"/>
    </row>
    <row r="598" spans="1:26" ht="14.25" customHeight="1">
      <c r="A598" s="40"/>
      <c r="B598" s="40"/>
      <c r="C598" s="40"/>
      <c r="D598" s="162"/>
      <c r="E598" s="163"/>
      <c r="F598" s="164"/>
      <c r="G598" s="164"/>
      <c r="H598" s="40"/>
      <c r="I598" s="23"/>
      <c r="J598" s="165"/>
      <c r="K598" s="165"/>
      <c r="L598" s="166"/>
      <c r="M598" s="166"/>
      <c r="N598" s="166"/>
      <c r="O598" s="166"/>
      <c r="P598" s="158">
        <f t="shared" si="11"/>
        <v>1</v>
      </c>
      <c r="Q598" s="159">
        <f t="shared" si="12"/>
        <v>1900</v>
      </c>
      <c r="R598" s="159" t="str">
        <f t="shared" si="13"/>
        <v>Jan</v>
      </c>
      <c r="S598" s="160"/>
      <c r="T598" s="40"/>
      <c r="U598" s="40"/>
      <c r="V598" s="40"/>
      <c r="W598" s="40"/>
      <c r="X598" s="40"/>
      <c r="Y598" s="40"/>
      <c r="Z598" s="40"/>
    </row>
    <row r="599" spans="1:26" ht="14.25" customHeight="1">
      <c r="A599" s="40"/>
      <c r="B599" s="40"/>
      <c r="C599" s="40"/>
      <c r="D599" s="162"/>
      <c r="E599" s="163"/>
      <c r="F599" s="164"/>
      <c r="G599" s="164"/>
      <c r="H599" s="40"/>
      <c r="I599" s="23"/>
      <c r="J599" s="165"/>
      <c r="K599" s="165"/>
      <c r="L599" s="166"/>
      <c r="M599" s="166"/>
      <c r="N599" s="166"/>
      <c r="O599" s="166"/>
      <c r="P599" s="158">
        <f t="shared" si="11"/>
        <v>1</v>
      </c>
      <c r="Q599" s="159">
        <f t="shared" si="12"/>
        <v>1900</v>
      </c>
      <c r="R599" s="159" t="str">
        <f t="shared" si="13"/>
        <v>Jan</v>
      </c>
      <c r="S599" s="160"/>
      <c r="T599" s="40"/>
      <c r="U599" s="40"/>
      <c r="V599" s="40"/>
      <c r="W599" s="40"/>
      <c r="X599" s="40"/>
      <c r="Y599" s="40"/>
      <c r="Z599" s="40"/>
    </row>
    <row r="600" spans="1:26" ht="14.25" customHeight="1">
      <c r="A600" s="40"/>
      <c r="B600" s="40"/>
      <c r="C600" s="40"/>
      <c r="D600" s="162"/>
      <c r="E600" s="163"/>
      <c r="F600" s="164"/>
      <c r="G600" s="164"/>
      <c r="H600" s="40"/>
      <c r="I600" s="23"/>
      <c r="J600" s="165"/>
      <c r="K600" s="165"/>
      <c r="L600" s="166"/>
      <c r="M600" s="166"/>
      <c r="N600" s="166"/>
      <c r="O600" s="166"/>
      <c r="P600" s="158">
        <f t="shared" si="11"/>
        <v>1</v>
      </c>
      <c r="Q600" s="159">
        <f t="shared" si="12"/>
        <v>1900</v>
      </c>
      <c r="R600" s="159" t="str">
        <f t="shared" si="13"/>
        <v>Jan</v>
      </c>
      <c r="S600" s="160"/>
      <c r="T600" s="40"/>
      <c r="U600" s="40"/>
      <c r="V600" s="40"/>
      <c r="W600" s="40"/>
      <c r="X600" s="40"/>
      <c r="Y600" s="40"/>
      <c r="Z600" s="40"/>
    </row>
    <row r="601" spans="1:26" ht="14.25" customHeight="1">
      <c r="A601" s="40"/>
      <c r="B601" s="40"/>
      <c r="C601" s="40"/>
      <c r="D601" s="162"/>
      <c r="E601" s="163"/>
      <c r="F601" s="164"/>
      <c r="G601" s="164"/>
      <c r="H601" s="40"/>
      <c r="I601" s="23"/>
      <c r="J601" s="165"/>
      <c r="K601" s="165"/>
      <c r="L601" s="166"/>
      <c r="M601" s="166"/>
      <c r="N601" s="166"/>
      <c r="O601" s="166"/>
      <c r="P601" s="158">
        <f t="shared" si="11"/>
        <v>1</v>
      </c>
      <c r="Q601" s="159">
        <f t="shared" si="12"/>
        <v>1900</v>
      </c>
      <c r="R601" s="159" t="str">
        <f t="shared" si="13"/>
        <v>Jan</v>
      </c>
      <c r="S601" s="160"/>
      <c r="T601" s="40"/>
      <c r="U601" s="40"/>
      <c r="V601" s="40"/>
      <c r="W601" s="40"/>
      <c r="X601" s="40"/>
      <c r="Y601" s="40"/>
      <c r="Z601" s="40"/>
    </row>
    <row r="602" spans="1:26" ht="14.25" customHeight="1">
      <c r="A602" s="40"/>
      <c r="B602" s="40"/>
      <c r="C602" s="40"/>
      <c r="D602" s="162"/>
      <c r="E602" s="163"/>
      <c r="F602" s="164"/>
      <c r="G602" s="164"/>
      <c r="H602" s="40"/>
      <c r="I602" s="23"/>
      <c r="J602" s="165"/>
      <c r="K602" s="165"/>
      <c r="L602" s="166"/>
      <c r="M602" s="166"/>
      <c r="N602" s="166"/>
      <c r="O602" s="166"/>
      <c r="P602" s="158">
        <f t="shared" si="11"/>
        <v>1</v>
      </c>
      <c r="Q602" s="159">
        <f t="shared" si="12"/>
        <v>1900</v>
      </c>
      <c r="R602" s="159" t="str">
        <f t="shared" si="13"/>
        <v>Jan</v>
      </c>
      <c r="S602" s="160"/>
      <c r="T602" s="40"/>
      <c r="U602" s="40"/>
      <c r="V602" s="40"/>
      <c r="W602" s="40"/>
      <c r="X602" s="40"/>
      <c r="Y602" s="40"/>
      <c r="Z602" s="40"/>
    </row>
    <row r="603" spans="1:26" ht="14.25" customHeight="1">
      <c r="A603" s="40"/>
      <c r="B603" s="40"/>
      <c r="C603" s="40"/>
      <c r="D603" s="162"/>
      <c r="E603" s="163"/>
      <c r="F603" s="164"/>
      <c r="G603" s="164"/>
      <c r="H603" s="40"/>
      <c r="I603" s="23"/>
      <c r="J603" s="165"/>
      <c r="K603" s="165"/>
      <c r="L603" s="166"/>
      <c r="M603" s="166"/>
      <c r="N603" s="166"/>
      <c r="O603" s="166"/>
      <c r="P603" s="158">
        <f t="shared" si="11"/>
        <v>1</v>
      </c>
      <c r="Q603" s="159">
        <f t="shared" si="12"/>
        <v>1900</v>
      </c>
      <c r="R603" s="159" t="str">
        <f t="shared" si="13"/>
        <v>Jan</v>
      </c>
      <c r="S603" s="160"/>
      <c r="T603" s="40"/>
      <c r="U603" s="40"/>
      <c r="V603" s="40"/>
      <c r="W603" s="40"/>
      <c r="X603" s="40"/>
      <c r="Y603" s="40"/>
      <c r="Z603" s="40"/>
    </row>
    <row r="604" spans="1:26" ht="14.25" customHeight="1">
      <c r="A604" s="40"/>
      <c r="B604" s="40"/>
      <c r="C604" s="40"/>
      <c r="D604" s="162"/>
      <c r="E604" s="163"/>
      <c r="F604" s="164"/>
      <c r="G604" s="164"/>
      <c r="H604" s="40"/>
      <c r="I604" s="23"/>
      <c r="J604" s="165"/>
      <c r="K604" s="165"/>
      <c r="L604" s="166"/>
      <c r="M604" s="166"/>
      <c r="N604" s="166"/>
      <c r="O604" s="166"/>
      <c r="P604" s="158">
        <f t="shared" si="11"/>
        <v>1</v>
      </c>
      <c r="Q604" s="159">
        <f t="shared" si="12"/>
        <v>1900</v>
      </c>
      <c r="R604" s="159" t="str">
        <f t="shared" si="13"/>
        <v>Jan</v>
      </c>
      <c r="S604" s="160"/>
      <c r="T604" s="40"/>
      <c r="U604" s="40"/>
      <c r="V604" s="40"/>
      <c r="W604" s="40"/>
      <c r="X604" s="40"/>
      <c r="Y604" s="40"/>
      <c r="Z604" s="40"/>
    </row>
    <row r="605" spans="1:26" ht="14.25" customHeight="1">
      <c r="A605" s="40"/>
      <c r="B605" s="40"/>
      <c r="C605" s="40"/>
      <c r="D605" s="162"/>
      <c r="E605" s="163"/>
      <c r="F605" s="164"/>
      <c r="G605" s="164"/>
      <c r="H605" s="40"/>
      <c r="I605" s="23"/>
      <c r="J605" s="165"/>
      <c r="K605" s="165"/>
      <c r="L605" s="166"/>
      <c r="M605" s="166"/>
      <c r="N605" s="166"/>
      <c r="O605" s="166"/>
      <c r="P605" s="158">
        <f t="shared" si="11"/>
        <v>1</v>
      </c>
      <c r="Q605" s="159">
        <f t="shared" si="12"/>
        <v>1900</v>
      </c>
      <c r="R605" s="159" t="str">
        <f t="shared" si="13"/>
        <v>Jan</v>
      </c>
      <c r="S605" s="160"/>
      <c r="T605" s="40"/>
      <c r="U605" s="40"/>
      <c r="V605" s="40"/>
      <c r="W605" s="40"/>
      <c r="X605" s="40"/>
      <c r="Y605" s="40"/>
      <c r="Z605" s="40"/>
    </row>
    <row r="606" spans="1:26" ht="14.25" customHeight="1">
      <c r="A606" s="40"/>
      <c r="B606" s="40"/>
      <c r="C606" s="40"/>
      <c r="D606" s="162"/>
      <c r="E606" s="163"/>
      <c r="F606" s="164"/>
      <c r="G606" s="164"/>
      <c r="H606" s="40"/>
      <c r="I606" s="23"/>
      <c r="J606" s="165"/>
      <c r="K606" s="165"/>
      <c r="L606" s="166"/>
      <c r="M606" s="166"/>
      <c r="N606" s="166"/>
      <c r="O606" s="166"/>
      <c r="P606" s="158">
        <f t="shared" si="11"/>
        <v>1</v>
      </c>
      <c r="Q606" s="159">
        <f t="shared" si="12"/>
        <v>1900</v>
      </c>
      <c r="R606" s="159" t="str">
        <f t="shared" si="13"/>
        <v>Jan</v>
      </c>
      <c r="S606" s="160"/>
      <c r="T606" s="40"/>
      <c r="U606" s="40"/>
      <c r="V606" s="40"/>
      <c r="W606" s="40"/>
      <c r="X606" s="40"/>
      <c r="Y606" s="40"/>
      <c r="Z606" s="40"/>
    </row>
    <row r="607" spans="1:26" ht="14.25" customHeight="1">
      <c r="A607" s="40"/>
      <c r="B607" s="40"/>
      <c r="C607" s="40"/>
      <c r="D607" s="162"/>
      <c r="E607" s="163"/>
      <c r="F607" s="164"/>
      <c r="G607" s="164"/>
      <c r="H607" s="40"/>
      <c r="I607" s="23"/>
      <c r="J607" s="165"/>
      <c r="K607" s="165"/>
      <c r="L607" s="166"/>
      <c r="M607" s="166"/>
      <c r="N607" s="166"/>
      <c r="O607" s="166"/>
      <c r="P607" s="158">
        <f t="shared" si="11"/>
        <v>1</v>
      </c>
      <c r="Q607" s="159">
        <f t="shared" si="12"/>
        <v>1900</v>
      </c>
      <c r="R607" s="159" t="str">
        <f t="shared" si="13"/>
        <v>Jan</v>
      </c>
      <c r="S607" s="160"/>
      <c r="T607" s="40"/>
      <c r="U607" s="40"/>
      <c r="V607" s="40"/>
      <c r="W607" s="40"/>
      <c r="X607" s="40"/>
      <c r="Y607" s="40"/>
      <c r="Z607" s="40"/>
    </row>
    <row r="608" spans="1:26" ht="14.25" customHeight="1">
      <c r="A608" s="40"/>
      <c r="B608" s="40"/>
      <c r="C608" s="40"/>
      <c r="D608" s="162"/>
      <c r="E608" s="163"/>
      <c r="F608" s="164"/>
      <c r="G608" s="164"/>
      <c r="H608" s="40"/>
      <c r="I608" s="23"/>
      <c r="J608" s="165"/>
      <c r="K608" s="165"/>
      <c r="L608" s="166"/>
      <c r="M608" s="166"/>
      <c r="N608" s="166"/>
      <c r="O608" s="166"/>
      <c r="P608" s="158">
        <f t="shared" si="11"/>
        <v>1</v>
      </c>
      <c r="Q608" s="159">
        <f t="shared" si="12"/>
        <v>1900</v>
      </c>
      <c r="R608" s="159" t="str">
        <f t="shared" si="13"/>
        <v>Jan</v>
      </c>
      <c r="S608" s="160"/>
      <c r="T608" s="40"/>
      <c r="U608" s="40"/>
      <c r="V608" s="40"/>
      <c r="W608" s="40"/>
      <c r="X608" s="40"/>
      <c r="Y608" s="40"/>
      <c r="Z608" s="40"/>
    </row>
    <row r="609" spans="1:26" ht="14.25" customHeight="1">
      <c r="A609" s="40"/>
      <c r="B609" s="40"/>
      <c r="C609" s="40"/>
      <c r="D609" s="162"/>
      <c r="E609" s="163"/>
      <c r="F609" s="164"/>
      <c r="G609" s="164"/>
      <c r="H609" s="40"/>
      <c r="I609" s="23"/>
      <c r="J609" s="165"/>
      <c r="K609" s="165"/>
      <c r="L609" s="166"/>
      <c r="M609" s="166"/>
      <c r="N609" s="166"/>
      <c r="O609" s="166"/>
      <c r="P609" s="158">
        <f t="shared" si="11"/>
        <v>1</v>
      </c>
      <c r="Q609" s="159">
        <f t="shared" si="12"/>
        <v>1900</v>
      </c>
      <c r="R609" s="159" t="str">
        <f t="shared" si="13"/>
        <v>Jan</v>
      </c>
      <c r="S609" s="160"/>
      <c r="T609" s="40"/>
      <c r="U609" s="40"/>
      <c r="V609" s="40"/>
      <c r="W609" s="40"/>
      <c r="X609" s="40"/>
      <c r="Y609" s="40"/>
      <c r="Z609" s="40"/>
    </row>
    <row r="610" spans="1:26" ht="14.25" customHeight="1">
      <c r="A610" s="40"/>
      <c r="B610" s="40"/>
      <c r="C610" s="40"/>
      <c r="D610" s="162"/>
      <c r="E610" s="163"/>
      <c r="F610" s="164"/>
      <c r="G610" s="164"/>
      <c r="H610" s="40"/>
      <c r="I610" s="23"/>
      <c r="J610" s="165"/>
      <c r="K610" s="165"/>
      <c r="L610" s="166"/>
      <c r="M610" s="166"/>
      <c r="N610" s="166"/>
      <c r="O610" s="166"/>
      <c r="P610" s="158">
        <f t="shared" si="11"/>
        <v>1</v>
      </c>
      <c r="Q610" s="159">
        <f t="shared" si="12"/>
        <v>1900</v>
      </c>
      <c r="R610" s="159" t="str">
        <f t="shared" si="13"/>
        <v>Jan</v>
      </c>
      <c r="S610" s="160"/>
      <c r="T610" s="40"/>
      <c r="U610" s="40"/>
      <c r="V610" s="40"/>
      <c r="W610" s="40"/>
      <c r="X610" s="40"/>
      <c r="Y610" s="40"/>
      <c r="Z610" s="40"/>
    </row>
    <row r="611" spans="1:26" ht="14.25" customHeight="1">
      <c r="A611" s="40"/>
      <c r="B611" s="40"/>
      <c r="C611" s="40"/>
      <c r="D611" s="167"/>
      <c r="E611" s="163"/>
      <c r="F611" s="164"/>
      <c r="G611" s="164"/>
      <c r="H611" s="40"/>
      <c r="I611" s="23"/>
      <c r="J611" s="165"/>
      <c r="K611" s="165"/>
      <c r="L611" s="166"/>
      <c r="M611" s="166"/>
      <c r="N611" s="166"/>
      <c r="O611" s="166"/>
      <c r="P611" s="158">
        <f t="shared" si="11"/>
        <v>1</v>
      </c>
      <c r="Q611" s="159">
        <f t="shared" si="12"/>
        <v>1900</v>
      </c>
      <c r="R611" s="159" t="str">
        <f t="shared" si="13"/>
        <v>Jan</v>
      </c>
      <c r="S611" s="160"/>
      <c r="T611" s="40"/>
      <c r="U611" s="40"/>
      <c r="V611" s="40"/>
      <c r="W611" s="40"/>
      <c r="X611" s="40"/>
      <c r="Y611" s="40"/>
      <c r="Z611" s="40"/>
    </row>
    <row r="612" spans="1:26" ht="14.25" customHeight="1">
      <c r="A612" s="40"/>
      <c r="B612" s="40"/>
      <c r="C612" s="40"/>
      <c r="D612" s="162"/>
      <c r="E612" s="163"/>
      <c r="F612" s="164"/>
      <c r="G612" s="164"/>
      <c r="H612" s="40"/>
      <c r="I612" s="23"/>
      <c r="J612" s="165"/>
      <c r="K612" s="165"/>
      <c r="L612" s="166"/>
      <c r="M612" s="166"/>
      <c r="N612" s="166"/>
      <c r="O612" s="166"/>
      <c r="P612" s="158">
        <f t="shared" si="11"/>
        <v>1</v>
      </c>
      <c r="Q612" s="159">
        <f t="shared" si="12"/>
        <v>1900</v>
      </c>
      <c r="R612" s="159" t="str">
        <f t="shared" si="13"/>
        <v>Jan</v>
      </c>
      <c r="S612" s="160"/>
      <c r="T612" s="40"/>
      <c r="U612" s="40"/>
      <c r="V612" s="40"/>
      <c r="W612" s="40"/>
      <c r="X612" s="40"/>
      <c r="Y612" s="40"/>
      <c r="Z612" s="40"/>
    </row>
    <row r="613" spans="1:26" ht="14.25" customHeight="1">
      <c r="A613" s="40"/>
      <c r="B613" s="40"/>
      <c r="C613" s="40"/>
      <c r="D613" s="167"/>
      <c r="E613" s="163"/>
      <c r="F613" s="164"/>
      <c r="G613" s="164"/>
      <c r="H613" s="40"/>
      <c r="I613" s="23"/>
      <c r="J613" s="165"/>
      <c r="K613" s="165"/>
      <c r="L613" s="166"/>
      <c r="M613" s="166"/>
      <c r="N613" s="166"/>
      <c r="O613" s="166"/>
      <c r="P613" s="158">
        <f t="shared" si="11"/>
        <v>1</v>
      </c>
      <c r="Q613" s="159">
        <f t="shared" si="12"/>
        <v>1900</v>
      </c>
      <c r="R613" s="159" t="str">
        <f t="shared" si="13"/>
        <v>Jan</v>
      </c>
      <c r="S613" s="160"/>
      <c r="T613" s="40"/>
      <c r="U613" s="40"/>
      <c r="V613" s="40"/>
      <c r="W613" s="40"/>
      <c r="X613" s="40"/>
      <c r="Y613" s="40"/>
      <c r="Z613" s="40"/>
    </row>
    <row r="614" spans="1:26" ht="14.25" customHeight="1">
      <c r="A614" s="40"/>
      <c r="B614" s="40"/>
      <c r="C614" s="40"/>
      <c r="D614" s="167"/>
      <c r="E614" s="163"/>
      <c r="F614" s="164"/>
      <c r="G614" s="164"/>
      <c r="H614" s="40"/>
      <c r="I614" s="23"/>
      <c r="J614" s="165"/>
      <c r="K614" s="165"/>
      <c r="L614" s="166"/>
      <c r="M614" s="166"/>
      <c r="N614" s="166"/>
      <c r="O614" s="166"/>
      <c r="P614" s="158">
        <f t="shared" si="11"/>
        <v>1</v>
      </c>
      <c r="Q614" s="159">
        <f t="shared" si="12"/>
        <v>1900</v>
      </c>
      <c r="R614" s="159" t="str">
        <f t="shared" si="13"/>
        <v>Jan</v>
      </c>
      <c r="S614" s="160"/>
      <c r="T614" s="40"/>
      <c r="U614" s="40"/>
      <c r="V614" s="40"/>
      <c r="W614" s="40"/>
      <c r="X614" s="40"/>
      <c r="Y614" s="40"/>
      <c r="Z614" s="40"/>
    </row>
    <row r="615" spans="1:26" ht="14.25" customHeight="1">
      <c r="A615" s="40"/>
      <c r="B615" s="40"/>
      <c r="C615" s="40"/>
      <c r="D615" s="162"/>
      <c r="E615" s="163"/>
      <c r="F615" s="164"/>
      <c r="G615" s="164"/>
      <c r="H615" s="40"/>
      <c r="I615" s="23"/>
      <c r="J615" s="165"/>
      <c r="K615" s="165"/>
      <c r="L615" s="166"/>
      <c r="M615" s="166"/>
      <c r="N615" s="166"/>
      <c r="O615" s="166"/>
      <c r="P615" s="158">
        <f t="shared" si="11"/>
        <v>1</v>
      </c>
      <c r="Q615" s="159">
        <f t="shared" si="12"/>
        <v>1900</v>
      </c>
      <c r="R615" s="159" t="str">
        <f t="shared" si="13"/>
        <v>Jan</v>
      </c>
      <c r="S615" s="160"/>
      <c r="T615" s="40"/>
      <c r="U615" s="40"/>
      <c r="V615" s="40"/>
      <c r="W615" s="40"/>
      <c r="X615" s="40"/>
      <c r="Y615" s="40"/>
      <c r="Z615" s="40"/>
    </row>
    <row r="616" spans="1:26" ht="14.25" customHeight="1">
      <c r="A616" s="40"/>
      <c r="B616" s="40"/>
      <c r="C616" s="40"/>
      <c r="D616" s="162"/>
      <c r="E616" s="163"/>
      <c r="F616" s="164"/>
      <c r="G616" s="164"/>
      <c r="H616" s="40"/>
      <c r="I616" s="23"/>
      <c r="J616" s="165"/>
      <c r="K616" s="165"/>
      <c r="L616" s="166"/>
      <c r="M616" s="166"/>
      <c r="N616" s="166"/>
      <c r="O616" s="166"/>
      <c r="P616" s="158">
        <f t="shared" si="11"/>
        <v>1</v>
      </c>
      <c r="Q616" s="159">
        <f t="shared" si="12"/>
        <v>1900</v>
      </c>
      <c r="R616" s="159" t="str">
        <f t="shared" si="13"/>
        <v>Jan</v>
      </c>
      <c r="S616" s="160"/>
      <c r="T616" s="40"/>
      <c r="U616" s="40"/>
      <c r="V616" s="40"/>
      <c r="W616" s="40"/>
      <c r="X616" s="40"/>
      <c r="Y616" s="40"/>
      <c r="Z616" s="40"/>
    </row>
    <row r="617" spans="1:26" ht="14.25" customHeight="1">
      <c r="A617" s="40"/>
      <c r="B617" s="40"/>
      <c r="C617" s="40"/>
      <c r="D617" s="162"/>
      <c r="E617" s="163"/>
      <c r="F617" s="164"/>
      <c r="G617" s="164"/>
      <c r="H617" s="40"/>
      <c r="I617" s="23"/>
      <c r="J617" s="165"/>
      <c r="K617" s="165"/>
      <c r="L617" s="166"/>
      <c r="M617" s="166"/>
      <c r="N617" s="166"/>
      <c r="O617" s="166"/>
      <c r="P617" s="158">
        <f t="shared" si="11"/>
        <v>1</v>
      </c>
      <c r="Q617" s="159">
        <f t="shared" si="12"/>
        <v>1900</v>
      </c>
      <c r="R617" s="159" t="str">
        <f t="shared" si="13"/>
        <v>Jan</v>
      </c>
      <c r="S617" s="160"/>
      <c r="T617" s="40"/>
      <c r="U617" s="40"/>
      <c r="V617" s="40"/>
      <c r="W617" s="40"/>
      <c r="X617" s="40"/>
      <c r="Y617" s="40"/>
      <c r="Z617" s="40"/>
    </row>
    <row r="618" spans="1:26" ht="14.25" customHeight="1">
      <c r="A618" s="40"/>
      <c r="B618" s="40"/>
      <c r="C618" s="40"/>
      <c r="D618" s="162"/>
      <c r="E618" s="163"/>
      <c r="F618" s="164"/>
      <c r="G618" s="164"/>
      <c r="H618" s="40"/>
      <c r="I618" s="23"/>
      <c r="J618" s="165"/>
      <c r="K618" s="165"/>
      <c r="L618" s="166"/>
      <c r="M618" s="166"/>
      <c r="N618" s="166"/>
      <c r="O618" s="166"/>
      <c r="P618" s="158">
        <f t="shared" si="11"/>
        <v>1</v>
      </c>
      <c r="Q618" s="159">
        <f t="shared" si="12"/>
        <v>1900</v>
      </c>
      <c r="R618" s="159" t="str">
        <f t="shared" si="13"/>
        <v>Jan</v>
      </c>
      <c r="S618" s="160"/>
      <c r="T618" s="40"/>
      <c r="U618" s="40"/>
      <c r="V618" s="40"/>
      <c r="W618" s="40"/>
      <c r="X618" s="40"/>
      <c r="Y618" s="40"/>
      <c r="Z618" s="40"/>
    </row>
    <row r="619" spans="1:26" ht="14.25" customHeight="1">
      <c r="A619" s="40"/>
      <c r="B619" s="40"/>
      <c r="C619" s="40"/>
      <c r="D619" s="162"/>
      <c r="E619" s="163"/>
      <c r="F619" s="164"/>
      <c r="G619" s="164"/>
      <c r="H619" s="40"/>
      <c r="I619" s="23"/>
      <c r="J619" s="165"/>
      <c r="K619" s="165"/>
      <c r="L619" s="166"/>
      <c r="M619" s="166"/>
      <c r="N619" s="166"/>
      <c r="O619" s="166"/>
      <c r="P619" s="158">
        <f t="shared" si="11"/>
        <v>1</v>
      </c>
      <c r="Q619" s="159">
        <f t="shared" si="12"/>
        <v>1900</v>
      </c>
      <c r="R619" s="159" t="str">
        <f t="shared" si="13"/>
        <v>Jan</v>
      </c>
      <c r="S619" s="160"/>
      <c r="T619" s="40"/>
      <c r="U619" s="40"/>
      <c r="V619" s="40"/>
      <c r="W619" s="40"/>
      <c r="X619" s="40"/>
      <c r="Y619" s="40"/>
      <c r="Z619" s="40"/>
    </row>
    <row r="620" spans="1:26" ht="14.25" customHeight="1">
      <c r="A620" s="40"/>
      <c r="B620" s="40"/>
      <c r="C620" s="40"/>
      <c r="D620" s="162"/>
      <c r="E620" s="163"/>
      <c r="F620" s="164"/>
      <c r="G620" s="164"/>
      <c r="H620" s="40"/>
      <c r="I620" s="23"/>
      <c r="J620" s="165"/>
      <c r="K620" s="165"/>
      <c r="L620" s="166"/>
      <c r="M620" s="166"/>
      <c r="N620" s="166"/>
      <c r="O620" s="166"/>
      <c r="P620" s="158">
        <f t="shared" si="11"/>
        <v>1</v>
      </c>
      <c r="Q620" s="159">
        <f t="shared" si="12"/>
        <v>1900</v>
      </c>
      <c r="R620" s="159" t="str">
        <f t="shared" si="13"/>
        <v>Jan</v>
      </c>
      <c r="S620" s="160"/>
      <c r="T620" s="40"/>
      <c r="U620" s="40"/>
      <c r="V620" s="40"/>
      <c r="W620" s="40"/>
      <c r="X620" s="40"/>
      <c r="Y620" s="40"/>
      <c r="Z620" s="40"/>
    </row>
    <row r="621" spans="1:26" ht="14.25" customHeight="1">
      <c r="A621" s="40"/>
      <c r="B621" s="40"/>
      <c r="C621" s="40"/>
      <c r="D621" s="162"/>
      <c r="E621" s="163"/>
      <c r="F621" s="164"/>
      <c r="G621" s="164"/>
      <c r="H621" s="40"/>
      <c r="I621" s="23"/>
      <c r="J621" s="165"/>
      <c r="K621" s="165"/>
      <c r="L621" s="166"/>
      <c r="M621" s="166"/>
      <c r="N621" s="166"/>
      <c r="O621" s="166"/>
      <c r="P621" s="158">
        <f t="shared" si="11"/>
        <v>1</v>
      </c>
      <c r="Q621" s="159">
        <f t="shared" si="12"/>
        <v>1900</v>
      </c>
      <c r="R621" s="159" t="str">
        <f t="shared" si="13"/>
        <v>Jan</v>
      </c>
      <c r="S621" s="160"/>
      <c r="T621" s="40"/>
      <c r="U621" s="40"/>
      <c r="V621" s="40"/>
      <c r="W621" s="40"/>
      <c r="X621" s="40"/>
      <c r="Y621" s="40"/>
      <c r="Z621" s="40"/>
    </row>
    <row r="622" spans="1:26" ht="14.25" customHeight="1">
      <c r="A622" s="40"/>
      <c r="B622" s="40"/>
      <c r="C622" s="40"/>
      <c r="D622" s="162"/>
      <c r="E622" s="163"/>
      <c r="F622" s="164"/>
      <c r="G622" s="164"/>
      <c r="H622" s="40"/>
      <c r="I622" s="23"/>
      <c r="J622" s="165"/>
      <c r="K622" s="165"/>
      <c r="L622" s="166"/>
      <c r="M622" s="166"/>
      <c r="N622" s="166"/>
      <c r="O622" s="166"/>
      <c r="P622" s="158">
        <f t="shared" si="11"/>
        <v>1</v>
      </c>
      <c r="Q622" s="159">
        <f t="shared" si="12"/>
        <v>1900</v>
      </c>
      <c r="R622" s="159" t="str">
        <f t="shared" si="13"/>
        <v>Jan</v>
      </c>
      <c r="S622" s="160"/>
      <c r="T622" s="40"/>
      <c r="U622" s="40"/>
      <c r="V622" s="40"/>
      <c r="W622" s="40"/>
      <c r="X622" s="40"/>
      <c r="Y622" s="40"/>
      <c r="Z622" s="40"/>
    </row>
    <row r="623" spans="1:26" ht="14.25" customHeight="1">
      <c r="A623" s="40"/>
      <c r="B623" s="40"/>
      <c r="C623" s="40"/>
      <c r="D623" s="162"/>
      <c r="E623" s="163"/>
      <c r="F623" s="164"/>
      <c r="G623" s="164"/>
      <c r="H623" s="40"/>
      <c r="I623" s="23"/>
      <c r="J623" s="165"/>
      <c r="K623" s="165"/>
      <c r="L623" s="166"/>
      <c r="M623" s="166"/>
      <c r="N623" s="166"/>
      <c r="O623" s="166"/>
      <c r="P623" s="158">
        <f t="shared" si="11"/>
        <v>1</v>
      </c>
      <c r="Q623" s="159">
        <f t="shared" si="12"/>
        <v>1900</v>
      </c>
      <c r="R623" s="159" t="str">
        <f t="shared" si="13"/>
        <v>Jan</v>
      </c>
      <c r="S623" s="160"/>
      <c r="T623" s="40"/>
      <c r="U623" s="40"/>
      <c r="V623" s="40"/>
      <c r="W623" s="40"/>
      <c r="X623" s="40"/>
      <c r="Y623" s="40"/>
      <c r="Z623" s="40"/>
    </row>
    <row r="624" spans="1:26" ht="14.25" customHeight="1">
      <c r="A624" s="40"/>
      <c r="B624" s="40"/>
      <c r="C624" s="40"/>
      <c r="D624" s="162"/>
      <c r="E624" s="163"/>
      <c r="F624" s="164"/>
      <c r="G624" s="164"/>
      <c r="H624" s="40"/>
      <c r="I624" s="23"/>
      <c r="J624" s="165"/>
      <c r="K624" s="165"/>
      <c r="L624" s="166"/>
      <c r="M624" s="166"/>
      <c r="N624" s="166"/>
      <c r="O624" s="166"/>
      <c r="P624" s="158">
        <f t="shared" si="11"/>
        <v>1</v>
      </c>
      <c r="Q624" s="159">
        <f t="shared" si="12"/>
        <v>1900</v>
      </c>
      <c r="R624" s="159" t="str">
        <f t="shared" si="13"/>
        <v>Jan</v>
      </c>
      <c r="S624" s="160"/>
      <c r="T624" s="40"/>
      <c r="U624" s="40"/>
      <c r="V624" s="40"/>
      <c r="W624" s="40"/>
      <c r="X624" s="40"/>
      <c r="Y624" s="40"/>
      <c r="Z624" s="40"/>
    </row>
    <row r="625" spans="1:26" ht="14.25" customHeight="1">
      <c r="A625" s="40"/>
      <c r="B625" s="40"/>
      <c r="C625" s="40"/>
      <c r="D625" s="162"/>
      <c r="E625" s="163"/>
      <c r="F625" s="164"/>
      <c r="G625" s="164"/>
      <c r="H625" s="40"/>
      <c r="I625" s="23"/>
      <c r="J625" s="165"/>
      <c r="K625" s="165"/>
      <c r="L625" s="166"/>
      <c r="M625" s="166"/>
      <c r="N625" s="166"/>
      <c r="O625" s="166"/>
      <c r="P625" s="158">
        <f t="shared" si="11"/>
        <v>1</v>
      </c>
      <c r="Q625" s="159">
        <f t="shared" si="12"/>
        <v>1900</v>
      </c>
      <c r="R625" s="159" t="str">
        <f t="shared" si="13"/>
        <v>Jan</v>
      </c>
      <c r="S625" s="160"/>
      <c r="T625" s="40"/>
      <c r="U625" s="40"/>
      <c r="V625" s="40"/>
      <c r="W625" s="40"/>
      <c r="X625" s="40"/>
      <c r="Y625" s="40"/>
      <c r="Z625" s="40"/>
    </row>
    <row r="626" spans="1:26" ht="14.25" customHeight="1">
      <c r="A626" s="40"/>
      <c r="B626" s="40"/>
      <c r="C626" s="40"/>
      <c r="D626" s="162"/>
      <c r="E626" s="163"/>
      <c r="F626" s="164"/>
      <c r="G626" s="164"/>
      <c r="H626" s="40"/>
      <c r="I626" s="23"/>
      <c r="J626" s="165"/>
      <c r="K626" s="165"/>
      <c r="L626" s="166"/>
      <c r="M626" s="166"/>
      <c r="N626" s="166"/>
      <c r="O626" s="166"/>
      <c r="P626" s="158">
        <f t="shared" si="11"/>
        <v>1</v>
      </c>
      <c r="Q626" s="159">
        <f t="shared" si="12"/>
        <v>1900</v>
      </c>
      <c r="R626" s="159" t="str">
        <f t="shared" si="13"/>
        <v>Jan</v>
      </c>
      <c r="S626" s="160"/>
      <c r="T626" s="40"/>
      <c r="U626" s="40"/>
      <c r="V626" s="40"/>
      <c r="W626" s="40"/>
      <c r="X626" s="40"/>
      <c r="Y626" s="40"/>
      <c r="Z626" s="40"/>
    </row>
    <row r="627" spans="1:26" ht="14.25" customHeight="1">
      <c r="A627" s="40"/>
      <c r="B627" s="40"/>
      <c r="C627" s="40"/>
      <c r="D627" s="162"/>
      <c r="E627" s="163"/>
      <c r="F627" s="164"/>
      <c r="G627" s="164"/>
      <c r="H627" s="40"/>
      <c r="I627" s="23"/>
      <c r="J627" s="165"/>
      <c r="K627" s="165"/>
      <c r="L627" s="166"/>
      <c r="M627" s="166"/>
      <c r="N627" s="166"/>
      <c r="O627" s="166"/>
      <c r="P627" s="158">
        <f t="shared" si="11"/>
        <v>1</v>
      </c>
      <c r="Q627" s="159">
        <f t="shared" si="12"/>
        <v>1900</v>
      </c>
      <c r="R627" s="159" t="str">
        <f t="shared" si="13"/>
        <v>Jan</v>
      </c>
      <c r="S627" s="160"/>
      <c r="T627" s="40"/>
      <c r="U627" s="40"/>
      <c r="V627" s="40"/>
      <c r="W627" s="40"/>
      <c r="X627" s="40"/>
      <c r="Y627" s="40"/>
      <c r="Z627" s="40"/>
    </row>
    <row r="628" spans="1:26" ht="14.25" customHeight="1">
      <c r="A628" s="40"/>
      <c r="B628" s="40"/>
      <c r="C628" s="40"/>
      <c r="D628" s="162"/>
      <c r="E628" s="163"/>
      <c r="F628" s="164"/>
      <c r="G628" s="164"/>
      <c r="H628" s="40"/>
      <c r="I628" s="23"/>
      <c r="J628" s="165"/>
      <c r="K628" s="165"/>
      <c r="L628" s="166"/>
      <c r="M628" s="166"/>
      <c r="N628" s="166"/>
      <c r="O628" s="166"/>
      <c r="P628" s="158">
        <f t="shared" si="11"/>
        <v>1</v>
      </c>
      <c r="Q628" s="159">
        <f t="shared" si="12"/>
        <v>1900</v>
      </c>
      <c r="R628" s="159" t="str">
        <f t="shared" si="13"/>
        <v>Jan</v>
      </c>
      <c r="S628" s="160"/>
      <c r="T628" s="40"/>
      <c r="U628" s="40"/>
      <c r="V628" s="40"/>
      <c r="W628" s="40"/>
      <c r="X628" s="40"/>
      <c r="Y628" s="40"/>
      <c r="Z628" s="40"/>
    </row>
    <row r="629" spans="1:26" ht="14.25" customHeight="1">
      <c r="A629" s="40"/>
      <c r="B629" s="40"/>
      <c r="C629" s="40"/>
      <c r="D629" s="162"/>
      <c r="E629" s="163"/>
      <c r="F629" s="164"/>
      <c r="G629" s="164"/>
      <c r="H629" s="40"/>
      <c r="I629" s="23"/>
      <c r="J629" s="165"/>
      <c r="K629" s="165"/>
      <c r="L629" s="166"/>
      <c r="M629" s="166"/>
      <c r="N629" s="166"/>
      <c r="O629" s="166"/>
      <c r="P629" s="158">
        <f t="shared" si="11"/>
        <v>1</v>
      </c>
      <c r="Q629" s="159">
        <f t="shared" si="12"/>
        <v>1900</v>
      </c>
      <c r="R629" s="159" t="str">
        <f t="shared" si="13"/>
        <v>Jan</v>
      </c>
      <c r="S629" s="160"/>
      <c r="T629" s="40"/>
      <c r="U629" s="40"/>
      <c r="V629" s="40"/>
      <c r="W629" s="40"/>
      <c r="X629" s="40"/>
      <c r="Y629" s="40"/>
      <c r="Z629" s="40"/>
    </row>
    <row r="630" spans="1:26" ht="14.25" customHeight="1">
      <c r="A630" s="40"/>
      <c r="B630" s="40"/>
      <c r="C630" s="40"/>
      <c r="D630" s="162"/>
      <c r="E630" s="163"/>
      <c r="F630" s="164"/>
      <c r="G630" s="164"/>
      <c r="H630" s="40"/>
      <c r="I630" s="23"/>
      <c r="J630" s="165"/>
      <c r="K630" s="165"/>
      <c r="L630" s="166"/>
      <c r="M630" s="166"/>
      <c r="N630" s="166"/>
      <c r="O630" s="166"/>
      <c r="P630" s="158">
        <f t="shared" si="11"/>
        <v>1</v>
      </c>
      <c r="Q630" s="159">
        <f t="shared" si="12"/>
        <v>1900</v>
      </c>
      <c r="R630" s="159" t="str">
        <f t="shared" si="13"/>
        <v>Jan</v>
      </c>
      <c r="S630" s="160"/>
      <c r="T630" s="40"/>
      <c r="U630" s="40"/>
      <c r="V630" s="40"/>
      <c r="W630" s="40"/>
      <c r="X630" s="40"/>
      <c r="Y630" s="40"/>
      <c r="Z630" s="40"/>
    </row>
    <row r="631" spans="1:26" ht="14.25" customHeight="1">
      <c r="A631" s="40"/>
      <c r="B631" s="40"/>
      <c r="C631" s="40"/>
      <c r="D631" s="162"/>
      <c r="E631" s="163"/>
      <c r="F631" s="164"/>
      <c r="G631" s="164"/>
      <c r="H631" s="40"/>
      <c r="I631" s="23"/>
      <c r="J631" s="165"/>
      <c r="K631" s="165"/>
      <c r="L631" s="166"/>
      <c r="M631" s="166"/>
      <c r="N631" s="166"/>
      <c r="O631" s="166"/>
      <c r="P631" s="158">
        <f t="shared" si="11"/>
        <v>1</v>
      </c>
      <c r="Q631" s="159">
        <f t="shared" si="12"/>
        <v>1900</v>
      </c>
      <c r="R631" s="159" t="str">
        <f t="shared" si="13"/>
        <v>Jan</v>
      </c>
      <c r="S631" s="160"/>
      <c r="T631" s="40"/>
      <c r="U631" s="40"/>
      <c r="V631" s="40"/>
      <c r="W631" s="40"/>
      <c r="X631" s="40"/>
      <c r="Y631" s="40"/>
      <c r="Z631" s="40"/>
    </row>
    <row r="632" spans="1:26" ht="14.25" customHeight="1">
      <c r="A632" s="40"/>
      <c r="B632" s="40"/>
      <c r="C632" s="40"/>
      <c r="D632" s="162"/>
      <c r="E632" s="163"/>
      <c r="F632" s="164"/>
      <c r="G632" s="164"/>
      <c r="H632" s="40"/>
      <c r="I632" s="23"/>
      <c r="J632" s="165"/>
      <c r="K632" s="165"/>
      <c r="L632" s="166"/>
      <c r="M632" s="166"/>
      <c r="N632" s="166"/>
      <c r="O632" s="166"/>
      <c r="P632" s="158">
        <f t="shared" si="11"/>
        <v>1</v>
      </c>
      <c r="Q632" s="159">
        <f t="shared" si="12"/>
        <v>1900</v>
      </c>
      <c r="R632" s="159" t="str">
        <f t="shared" si="13"/>
        <v>Jan</v>
      </c>
      <c r="S632" s="160"/>
      <c r="T632" s="40"/>
      <c r="U632" s="40"/>
      <c r="V632" s="40"/>
      <c r="W632" s="40"/>
      <c r="X632" s="40"/>
      <c r="Y632" s="40"/>
      <c r="Z632" s="40"/>
    </row>
    <row r="633" spans="1:26" ht="14.25" customHeight="1">
      <c r="A633" s="40"/>
      <c r="B633" s="40"/>
      <c r="C633" s="40"/>
      <c r="D633" s="162"/>
      <c r="E633" s="163"/>
      <c r="F633" s="164"/>
      <c r="G633" s="164"/>
      <c r="H633" s="40"/>
      <c r="I633" s="23"/>
      <c r="J633" s="165"/>
      <c r="K633" s="165"/>
      <c r="L633" s="166"/>
      <c r="M633" s="166"/>
      <c r="N633" s="166"/>
      <c r="O633" s="166"/>
      <c r="P633" s="158">
        <f t="shared" si="11"/>
        <v>1</v>
      </c>
      <c r="Q633" s="159">
        <f t="shared" si="12"/>
        <v>1900</v>
      </c>
      <c r="R633" s="159" t="str">
        <f t="shared" si="13"/>
        <v>Jan</v>
      </c>
      <c r="S633" s="160"/>
      <c r="T633" s="40"/>
      <c r="U633" s="40"/>
      <c r="V633" s="40"/>
      <c r="W633" s="40"/>
      <c r="X633" s="40"/>
      <c r="Y633" s="40"/>
      <c r="Z633" s="40"/>
    </row>
    <row r="634" spans="1:26" ht="14.25" customHeight="1">
      <c r="A634" s="40"/>
      <c r="B634" s="40"/>
      <c r="C634" s="40"/>
      <c r="D634" s="162"/>
      <c r="E634" s="163"/>
      <c r="F634" s="164"/>
      <c r="G634" s="164"/>
      <c r="H634" s="40"/>
      <c r="I634" s="23"/>
      <c r="J634" s="165"/>
      <c r="K634" s="165"/>
      <c r="L634" s="166"/>
      <c r="M634" s="166"/>
      <c r="N634" s="166"/>
      <c r="O634" s="166"/>
      <c r="P634" s="158">
        <f t="shared" si="11"/>
        <v>1</v>
      </c>
      <c r="Q634" s="159">
        <f t="shared" si="12"/>
        <v>1900</v>
      </c>
      <c r="R634" s="159" t="str">
        <f t="shared" si="13"/>
        <v>Jan</v>
      </c>
      <c r="S634" s="160"/>
      <c r="T634" s="40"/>
      <c r="U634" s="40"/>
      <c r="V634" s="40"/>
      <c r="W634" s="40"/>
      <c r="X634" s="40"/>
      <c r="Y634" s="40"/>
      <c r="Z634" s="40"/>
    </row>
    <row r="635" spans="1:26" ht="14.25" customHeight="1">
      <c r="A635" s="40"/>
      <c r="B635" s="40"/>
      <c r="C635" s="40"/>
      <c r="D635" s="162"/>
      <c r="E635" s="163"/>
      <c r="F635" s="164"/>
      <c r="G635" s="164"/>
      <c r="H635" s="40"/>
      <c r="I635" s="23"/>
      <c r="J635" s="165"/>
      <c r="K635" s="165"/>
      <c r="L635" s="166"/>
      <c r="M635" s="166"/>
      <c r="N635" s="166"/>
      <c r="O635" s="166"/>
      <c r="P635" s="158">
        <f t="shared" si="11"/>
        <v>1</v>
      </c>
      <c r="Q635" s="159">
        <f t="shared" si="12"/>
        <v>1900</v>
      </c>
      <c r="R635" s="159" t="str">
        <f t="shared" si="13"/>
        <v>Jan</v>
      </c>
      <c r="S635" s="160"/>
      <c r="T635" s="40"/>
      <c r="U635" s="40"/>
      <c r="V635" s="40"/>
      <c r="W635" s="40"/>
      <c r="X635" s="40"/>
      <c r="Y635" s="40"/>
      <c r="Z635" s="40"/>
    </row>
    <row r="636" spans="1:26" ht="14.25" customHeight="1">
      <c r="A636" s="40"/>
      <c r="B636" s="40"/>
      <c r="C636" s="40"/>
      <c r="D636" s="162"/>
      <c r="E636" s="163"/>
      <c r="F636" s="164"/>
      <c r="G636" s="164"/>
      <c r="H636" s="40"/>
      <c r="I636" s="23"/>
      <c r="J636" s="165"/>
      <c r="K636" s="165"/>
      <c r="L636" s="166"/>
      <c r="M636" s="166"/>
      <c r="N636" s="166"/>
      <c r="O636" s="166"/>
      <c r="P636" s="158">
        <f t="shared" si="11"/>
        <v>1</v>
      </c>
      <c r="Q636" s="159">
        <f t="shared" si="12"/>
        <v>1900</v>
      </c>
      <c r="R636" s="159" t="str">
        <f t="shared" si="13"/>
        <v>Jan</v>
      </c>
      <c r="S636" s="160"/>
      <c r="T636" s="40"/>
      <c r="U636" s="40"/>
      <c r="V636" s="40"/>
      <c r="W636" s="40"/>
      <c r="X636" s="40"/>
      <c r="Y636" s="40"/>
      <c r="Z636" s="40"/>
    </row>
    <row r="637" spans="1:26" ht="14.25" customHeight="1">
      <c r="A637" s="40"/>
      <c r="B637" s="40"/>
      <c r="C637" s="40"/>
      <c r="D637" s="162"/>
      <c r="E637" s="163"/>
      <c r="F637" s="164"/>
      <c r="G637" s="164"/>
      <c r="H637" s="40"/>
      <c r="I637" s="23"/>
      <c r="J637" s="165"/>
      <c r="K637" s="165"/>
      <c r="L637" s="166"/>
      <c r="M637" s="166"/>
      <c r="N637" s="166"/>
      <c r="O637" s="166"/>
      <c r="P637" s="158">
        <f t="shared" si="11"/>
        <v>1</v>
      </c>
      <c r="Q637" s="159">
        <f t="shared" si="12"/>
        <v>1900</v>
      </c>
      <c r="R637" s="159" t="str">
        <f t="shared" si="13"/>
        <v>Jan</v>
      </c>
      <c r="S637" s="160"/>
      <c r="T637" s="40"/>
      <c r="U637" s="40"/>
      <c r="V637" s="40"/>
      <c r="W637" s="40"/>
      <c r="X637" s="40"/>
      <c r="Y637" s="40"/>
      <c r="Z637" s="40"/>
    </row>
    <row r="638" spans="1:26" ht="14.25" customHeight="1">
      <c r="A638" s="40"/>
      <c r="B638" s="40"/>
      <c r="C638" s="40"/>
      <c r="D638" s="162"/>
      <c r="E638" s="163"/>
      <c r="F638" s="164"/>
      <c r="G638" s="164"/>
      <c r="H638" s="40"/>
      <c r="I638" s="23"/>
      <c r="J638" s="165"/>
      <c r="K638" s="165"/>
      <c r="L638" s="166"/>
      <c r="M638" s="166"/>
      <c r="N638" s="166"/>
      <c r="O638" s="166"/>
      <c r="P638" s="158">
        <f t="shared" si="11"/>
        <v>1</v>
      </c>
      <c r="Q638" s="159">
        <f t="shared" si="12"/>
        <v>1900</v>
      </c>
      <c r="R638" s="159" t="str">
        <f t="shared" si="13"/>
        <v>Jan</v>
      </c>
      <c r="S638" s="160"/>
      <c r="T638" s="40"/>
      <c r="U638" s="40"/>
      <c r="V638" s="40"/>
      <c r="W638" s="40"/>
      <c r="X638" s="40"/>
      <c r="Y638" s="40"/>
      <c r="Z638" s="40"/>
    </row>
    <row r="639" spans="1:26" ht="14.25" customHeight="1">
      <c r="A639" s="40"/>
      <c r="B639" s="40"/>
      <c r="C639" s="40"/>
      <c r="D639" s="162"/>
      <c r="E639" s="163"/>
      <c r="F639" s="164"/>
      <c r="G639" s="164"/>
      <c r="H639" s="40"/>
      <c r="I639" s="23"/>
      <c r="J639" s="165"/>
      <c r="K639" s="165"/>
      <c r="L639" s="166"/>
      <c r="M639" s="166"/>
      <c r="N639" s="166"/>
      <c r="O639" s="166"/>
      <c r="P639" s="158">
        <f t="shared" si="11"/>
        <v>1</v>
      </c>
      <c r="Q639" s="159">
        <f t="shared" si="12"/>
        <v>1900</v>
      </c>
      <c r="R639" s="159" t="str">
        <f t="shared" si="13"/>
        <v>Jan</v>
      </c>
      <c r="S639" s="160"/>
      <c r="T639" s="40"/>
      <c r="U639" s="40"/>
      <c r="V639" s="40"/>
      <c r="W639" s="40"/>
      <c r="X639" s="40"/>
      <c r="Y639" s="40"/>
      <c r="Z639" s="40"/>
    </row>
    <row r="640" spans="1:26" ht="14.25" customHeight="1">
      <c r="A640" s="40"/>
      <c r="B640" s="40"/>
      <c r="C640" s="40"/>
      <c r="D640" s="162"/>
      <c r="E640" s="163"/>
      <c r="F640" s="164"/>
      <c r="G640" s="164"/>
      <c r="H640" s="40"/>
      <c r="I640" s="23"/>
      <c r="J640" s="165"/>
      <c r="K640" s="165"/>
      <c r="L640" s="166"/>
      <c r="M640" s="166"/>
      <c r="N640" s="166"/>
      <c r="O640" s="166"/>
      <c r="P640" s="158">
        <f t="shared" si="11"/>
        <v>1</v>
      </c>
      <c r="Q640" s="159">
        <f t="shared" si="12"/>
        <v>1900</v>
      </c>
      <c r="R640" s="159" t="str">
        <f t="shared" si="13"/>
        <v>Jan</v>
      </c>
      <c r="S640" s="160"/>
      <c r="T640" s="40"/>
      <c r="U640" s="40"/>
      <c r="V640" s="40"/>
      <c r="W640" s="40"/>
      <c r="X640" s="40"/>
      <c r="Y640" s="40"/>
      <c r="Z640" s="40"/>
    </row>
    <row r="641" spans="1:26" ht="14.25" customHeight="1">
      <c r="A641" s="40"/>
      <c r="B641" s="40"/>
      <c r="C641" s="40"/>
      <c r="D641" s="162"/>
      <c r="E641" s="163"/>
      <c r="F641" s="164"/>
      <c r="G641" s="164"/>
      <c r="H641" s="40"/>
      <c r="I641" s="23"/>
      <c r="J641" s="165"/>
      <c r="K641" s="165"/>
      <c r="L641" s="166"/>
      <c r="M641" s="166"/>
      <c r="N641" s="166"/>
      <c r="O641" s="166"/>
      <c r="P641" s="158">
        <f t="shared" si="11"/>
        <v>1</v>
      </c>
      <c r="Q641" s="159">
        <f t="shared" si="12"/>
        <v>1900</v>
      </c>
      <c r="R641" s="159" t="str">
        <f t="shared" si="13"/>
        <v>Jan</v>
      </c>
      <c r="S641" s="160"/>
      <c r="T641" s="40"/>
      <c r="U641" s="40"/>
      <c r="V641" s="40"/>
      <c r="W641" s="40"/>
      <c r="X641" s="40"/>
      <c r="Y641" s="40"/>
      <c r="Z641" s="40"/>
    </row>
    <row r="642" spans="1:26" ht="14.25" customHeight="1">
      <c r="A642" s="40"/>
      <c r="B642" s="40"/>
      <c r="C642" s="40"/>
      <c r="D642" s="162"/>
      <c r="E642" s="163"/>
      <c r="F642" s="164"/>
      <c r="G642" s="164"/>
      <c r="H642" s="40"/>
      <c r="I642" s="23"/>
      <c r="J642" s="165"/>
      <c r="K642" s="165"/>
      <c r="L642" s="166"/>
      <c r="M642" s="166"/>
      <c r="N642" s="166"/>
      <c r="O642" s="166"/>
      <c r="P642" s="158">
        <f t="shared" si="11"/>
        <v>1</v>
      </c>
      <c r="Q642" s="159">
        <f t="shared" si="12"/>
        <v>1900</v>
      </c>
      <c r="R642" s="159" t="str">
        <f t="shared" si="13"/>
        <v>Jan</v>
      </c>
      <c r="S642" s="160"/>
      <c r="T642" s="40"/>
      <c r="U642" s="40"/>
      <c r="V642" s="40"/>
      <c r="W642" s="40"/>
      <c r="X642" s="40"/>
      <c r="Y642" s="40"/>
      <c r="Z642" s="40"/>
    </row>
    <row r="643" spans="1:26" ht="14.25" customHeight="1">
      <c r="A643" s="40"/>
      <c r="B643" s="40"/>
      <c r="C643" s="40"/>
      <c r="D643" s="162"/>
      <c r="E643" s="163"/>
      <c r="F643" s="164"/>
      <c r="G643" s="164"/>
      <c r="H643" s="40"/>
      <c r="I643" s="23"/>
      <c r="J643" s="165"/>
      <c r="K643" s="165"/>
      <c r="L643" s="166"/>
      <c r="M643" s="166"/>
      <c r="N643" s="166"/>
      <c r="O643" s="166"/>
      <c r="P643" s="158">
        <f t="shared" si="11"/>
        <v>1</v>
      </c>
      <c r="Q643" s="159">
        <f t="shared" si="12"/>
        <v>1900</v>
      </c>
      <c r="R643" s="159" t="str">
        <f t="shared" si="13"/>
        <v>Jan</v>
      </c>
      <c r="S643" s="160"/>
      <c r="T643" s="40"/>
      <c r="U643" s="40"/>
      <c r="V643" s="40"/>
      <c r="W643" s="40"/>
      <c r="X643" s="40"/>
      <c r="Y643" s="40"/>
      <c r="Z643" s="40"/>
    </row>
    <row r="644" spans="1:26" ht="14.25" customHeight="1">
      <c r="A644" s="40"/>
      <c r="B644" s="40"/>
      <c r="C644" s="40"/>
      <c r="D644" s="162"/>
      <c r="E644" s="163"/>
      <c r="F644" s="164"/>
      <c r="G644" s="164"/>
      <c r="H644" s="40"/>
      <c r="I644" s="23"/>
      <c r="J644" s="165"/>
      <c r="K644" s="165"/>
      <c r="L644" s="166"/>
      <c r="M644" s="166"/>
      <c r="N644" s="166"/>
      <c r="O644" s="166"/>
      <c r="P644" s="158">
        <f t="shared" si="11"/>
        <v>1</v>
      </c>
      <c r="Q644" s="159">
        <f t="shared" si="12"/>
        <v>1900</v>
      </c>
      <c r="R644" s="159" t="str">
        <f t="shared" si="13"/>
        <v>Jan</v>
      </c>
      <c r="S644" s="160"/>
      <c r="T644" s="40"/>
      <c r="U644" s="40"/>
      <c r="V644" s="40"/>
      <c r="W644" s="40"/>
      <c r="X644" s="40"/>
      <c r="Y644" s="40"/>
      <c r="Z644" s="40"/>
    </row>
    <row r="645" spans="1:26" ht="14.25" customHeight="1">
      <c r="A645" s="40"/>
      <c r="B645" s="40"/>
      <c r="C645" s="40"/>
      <c r="D645" s="162"/>
      <c r="E645" s="163"/>
      <c r="F645" s="164"/>
      <c r="G645" s="164"/>
      <c r="H645" s="40"/>
      <c r="I645" s="23"/>
      <c r="J645" s="165"/>
      <c r="K645" s="165"/>
      <c r="L645" s="166"/>
      <c r="M645" s="166"/>
      <c r="N645" s="166"/>
      <c r="O645" s="166"/>
      <c r="P645" s="158">
        <f t="shared" si="11"/>
        <v>1</v>
      </c>
      <c r="Q645" s="159">
        <f t="shared" si="12"/>
        <v>1900</v>
      </c>
      <c r="R645" s="159" t="str">
        <f t="shared" si="13"/>
        <v>Jan</v>
      </c>
      <c r="S645" s="160"/>
      <c r="T645" s="40"/>
      <c r="U645" s="40"/>
      <c r="V645" s="40"/>
      <c r="W645" s="40"/>
      <c r="X645" s="40"/>
      <c r="Y645" s="40"/>
      <c r="Z645" s="40"/>
    </row>
    <row r="646" spans="1:26" ht="14.25" customHeight="1">
      <c r="A646" s="40"/>
      <c r="B646" s="40"/>
      <c r="C646" s="40"/>
      <c r="D646" s="162"/>
      <c r="E646" s="163"/>
      <c r="F646" s="164"/>
      <c r="G646" s="164"/>
      <c r="H646" s="40"/>
      <c r="I646" s="23"/>
      <c r="J646" s="165"/>
      <c r="K646" s="165"/>
      <c r="L646" s="166"/>
      <c r="M646" s="166"/>
      <c r="N646" s="166"/>
      <c r="O646" s="166"/>
      <c r="P646" s="158">
        <f t="shared" si="11"/>
        <v>1</v>
      </c>
      <c r="Q646" s="159">
        <f t="shared" si="12"/>
        <v>1900</v>
      </c>
      <c r="R646" s="159" t="str">
        <f t="shared" si="13"/>
        <v>Jan</v>
      </c>
      <c r="S646" s="160"/>
      <c r="T646" s="40"/>
      <c r="U646" s="40"/>
      <c r="V646" s="40"/>
      <c r="W646" s="40"/>
      <c r="X646" s="40"/>
      <c r="Y646" s="40"/>
      <c r="Z646" s="40"/>
    </row>
    <row r="647" spans="1:26" ht="14.25" customHeight="1">
      <c r="A647" s="40"/>
      <c r="B647" s="40"/>
      <c r="C647" s="40"/>
      <c r="D647" s="162"/>
      <c r="E647" s="163"/>
      <c r="F647" s="164"/>
      <c r="G647" s="164"/>
      <c r="H647" s="40"/>
      <c r="I647" s="23"/>
      <c r="J647" s="165"/>
      <c r="K647" s="165"/>
      <c r="L647" s="166"/>
      <c r="M647" s="166"/>
      <c r="N647" s="166"/>
      <c r="O647" s="166"/>
      <c r="P647" s="158">
        <f t="shared" si="11"/>
        <v>1</v>
      </c>
      <c r="Q647" s="159">
        <f t="shared" si="12"/>
        <v>1900</v>
      </c>
      <c r="R647" s="159" t="str">
        <f t="shared" si="13"/>
        <v>Jan</v>
      </c>
      <c r="S647" s="160"/>
      <c r="T647" s="40"/>
      <c r="U647" s="40"/>
      <c r="V647" s="40"/>
      <c r="W647" s="40"/>
      <c r="X647" s="40"/>
      <c r="Y647" s="40"/>
      <c r="Z647" s="40"/>
    </row>
    <row r="648" spans="1:26" ht="14.25" customHeight="1">
      <c r="A648" s="40"/>
      <c r="B648" s="40"/>
      <c r="C648" s="40"/>
      <c r="D648" s="162"/>
      <c r="E648" s="163"/>
      <c r="F648" s="164"/>
      <c r="G648" s="164"/>
      <c r="H648" s="40"/>
      <c r="I648" s="23"/>
      <c r="J648" s="165"/>
      <c r="K648" s="165"/>
      <c r="L648" s="166"/>
      <c r="M648" s="166"/>
      <c r="N648" s="166"/>
      <c r="O648" s="166"/>
      <c r="P648" s="158">
        <f t="shared" si="11"/>
        <v>1</v>
      </c>
      <c r="Q648" s="159">
        <f t="shared" si="12"/>
        <v>1900</v>
      </c>
      <c r="R648" s="159" t="str">
        <f t="shared" si="13"/>
        <v>Jan</v>
      </c>
      <c r="S648" s="160"/>
      <c r="T648" s="40"/>
      <c r="U648" s="40"/>
      <c r="V648" s="40"/>
      <c r="W648" s="40"/>
      <c r="X648" s="40"/>
      <c r="Y648" s="40"/>
      <c r="Z648" s="40"/>
    </row>
    <row r="649" spans="1:26" ht="14.25" customHeight="1">
      <c r="A649" s="40"/>
      <c r="B649" s="40"/>
      <c r="C649" s="40"/>
      <c r="D649" s="162"/>
      <c r="E649" s="163"/>
      <c r="F649" s="164"/>
      <c r="G649" s="164"/>
      <c r="H649" s="40"/>
      <c r="I649" s="23"/>
      <c r="J649" s="165"/>
      <c r="K649" s="165"/>
      <c r="L649" s="166"/>
      <c r="M649" s="166"/>
      <c r="N649" s="166"/>
      <c r="O649" s="166"/>
      <c r="P649" s="158">
        <f t="shared" si="11"/>
        <v>1</v>
      </c>
      <c r="Q649" s="159">
        <f t="shared" si="12"/>
        <v>1900</v>
      </c>
      <c r="R649" s="159" t="str">
        <f t="shared" si="13"/>
        <v>Jan</v>
      </c>
      <c r="S649" s="160"/>
      <c r="T649" s="40"/>
      <c r="U649" s="40"/>
      <c r="V649" s="40"/>
      <c r="W649" s="40"/>
      <c r="X649" s="40"/>
      <c r="Y649" s="40"/>
      <c r="Z649" s="40"/>
    </row>
    <row r="650" spans="1:26" ht="14.25" customHeight="1">
      <c r="A650" s="40"/>
      <c r="B650" s="40"/>
      <c r="C650" s="40"/>
      <c r="D650" s="162"/>
      <c r="E650" s="163"/>
      <c r="F650" s="164"/>
      <c r="G650" s="164"/>
      <c r="H650" s="40"/>
      <c r="I650" s="23"/>
      <c r="J650" s="165"/>
      <c r="K650" s="165"/>
      <c r="L650" s="166"/>
      <c r="M650" s="166"/>
      <c r="N650" s="166"/>
      <c r="O650" s="166"/>
      <c r="P650" s="158">
        <f t="shared" si="11"/>
        <v>1</v>
      </c>
      <c r="Q650" s="159">
        <f t="shared" si="12"/>
        <v>1900</v>
      </c>
      <c r="R650" s="159" t="str">
        <f t="shared" si="13"/>
        <v>Jan</v>
      </c>
      <c r="S650" s="160"/>
      <c r="T650" s="40"/>
      <c r="U650" s="40"/>
      <c r="V650" s="40"/>
      <c r="W650" s="40"/>
      <c r="X650" s="40"/>
      <c r="Y650" s="40"/>
      <c r="Z650" s="40"/>
    </row>
    <row r="651" spans="1:26" ht="14.25" customHeight="1">
      <c r="A651" s="40"/>
      <c r="B651" s="40"/>
      <c r="C651" s="40"/>
      <c r="D651" s="162"/>
      <c r="E651" s="163"/>
      <c r="F651" s="164"/>
      <c r="G651" s="164"/>
      <c r="H651" s="40"/>
      <c r="I651" s="23"/>
      <c r="J651" s="165"/>
      <c r="K651" s="165"/>
      <c r="L651" s="166"/>
      <c r="M651" s="166"/>
      <c r="N651" s="166"/>
      <c r="O651" s="166"/>
      <c r="P651" s="158">
        <f t="shared" si="11"/>
        <v>1</v>
      </c>
      <c r="Q651" s="159">
        <f t="shared" si="12"/>
        <v>1900</v>
      </c>
      <c r="R651" s="159" t="str">
        <f t="shared" si="13"/>
        <v>Jan</v>
      </c>
      <c r="S651" s="160"/>
      <c r="T651" s="40"/>
      <c r="U651" s="40"/>
      <c r="V651" s="40"/>
      <c r="W651" s="40"/>
      <c r="X651" s="40"/>
      <c r="Y651" s="40"/>
      <c r="Z651" s="40"/>
    </row>
    <row r="652" spans="1:26" ht="14.25" customHeight="1">
      <c r="A652" s="40"/>
      <c r="B652" s="40"/>
      <c r="C652" s="40"/>
      <c r="D652" s="162"/>
      <c r="E652" s="163"/>
      <c r="F652" s="164"/>
      <c r="G652" s="164"/>
      <c r="H652" s="40"/>
      <c r="I652" s="23"/>
      <c r="J652" s="165"/>
      <c r="K652" s="165"/>
      <c r="L652" s="166"/>
      <c r="M652" s="166"/>
      <c r="N652" s="166"/>
      <c r="O652" s="166"/>
      <c r="P652" s="158">
        <f t="shared" si="11"/>
        <v>1</v>
      </c>
      <c r="Q652" s="159">
        <f t="shared" si="12"/>
        <v>1900</v>
      </c>
      <c r="R652" s="159" t="str">
        <f t="shared" si="13"/>
        <v>Jan</v>
      </c>
      <c r="S652" s="160"/>
      <c r="T652" s="40"/>
      <c r="U652" s="40"/>
      <c r="V652" s="40"/>
      <c r="W652" s="40"/>
      <c r="X652" s="40"/>
      <c r="Y652" s="40"/>
      <c r="Z652" s="40"/>
    </row>
    <row r="653" spans="1:26" ht="14.25" customHeight="1">
      <c r="A653" s="40"/>
      <c r="B653" s="40"/>
      <c r="C653" s="40"/>
      <c r="D653" s="162"/>
      <c r="E653" s="163"/>
      <c r="F653" s="164"/>
      <c r="G653" s="164"/>
      <c r="H653" s="40"/>
      <c r="I653" s="23"/>
      <c r="J653" s="165"/>
      <c r="K653" s="165"/>
      <c r="L653" s="166"/>
      <c r="M653" s="166"/>
      <c r="N653" s="166"/>
      <c r="O653" s="166"/>
      <c r="P653" s="158">
        <f t="shared" si="11"/>
        <v>1</v>
      </c>
      <c r="Q653" s="159">
        <f t="shared" si="12"/>
        <v>1900</v>
      </c>
      <c r="R653" s="159" t="str">
        <f t="shared" si="13"/>
        <v>Jan</v>
      </c>
      <c r="S653" s="160"/>
      <c r="T653" s="40"/>
      <c r="U653" s="40"/>
      <c r="V653" s="40"/>
      <c r="W653" s="40"/>
      <c r="X653" s="40"/>
      <c r="Y653" s="40"/>
      <c r="Z653" s="40"/>
    </row>
    <row r="654" spans="1:26" ht="17.25" customHeight="1">
      <c r="A654" s="40"/>
      <c r="B654" s="40"/>
      <c r="C654" s="40"/>
      <c r="D654" s="162"/>
      <c r="E654" s="163"/>
      <c r="F654" s="164"/>
      <c r="G654" s="164"/>
      <c r="H654" s="40"/>
      <c r="I654" s="23"/>
      <c r="J654" s="165"/>
      <c r="K654" s="165"/>
      <c r="L654" s="166"/>
      <c r="M654" s="166"/>
      <c r="N654" s="166"/>
      <c r="O654" s="166"/>
      <c r="P654" s="158">
        <f t="shared" si="11"/>
        <v>1</v>
      </c>
      <c r="Q654" s="159">
        <f t="shared" si="12"/>
        <v>1900</v>
      </c>
      <c r="R654" s="159" t="str">
        <f t="shared" si="13"/>
        <v>Jan</v>
      </c>
      <c r="S654" s="160"/>
      <c r="T654" s="40"/>
      <c r="U654" s="40"/>
      <c r="V654" s="40"/>
      <c r="W654" s="40"/>
      <c r="X654" s="40"/>
      <c r="Y654" s="40"/>
      <c r="Z654" s="40"/>
    </row>
    <row r="655" spans="1:26" ht="17.25" customHeight="1">
      <c r="A655" s="40"/>
      <c r="B655" s="40"/>
      <c r="C655" s="40"/>
      <c r="D655" s="162"/>
      <c r="E655" s="163"/>
      <c r="F655" s="164"/>
      <c r="G655" s="164"/>
      <c r="H655" s="40"/>
      <c r="I655" s="23"/>
      <c r="J655" s="165"/>
      <c r="K655" s="165"/>
      <c r="L655" s="166"/>
      <c r="M655" s="166"/>
      <c r="N655" s="166"/>
      <c r="O655" s="166"/>
      <c r="P655" s="158">
        <f t="shared" si="11"/>
        <v>1</v>
      </c>
      <c r="Q655" s="159">
        <f t="shared" si="12"/>
        <v>1900</v>
      </c>
      <c r="R655" s="159" t="str">
        <f t="shared" si="13"/>
        <v>Jan</v>
      </c>
      <c r="S655" s="160"/>
      <c r="T655" s="40"/>
      <c r="U655" s="40"/>
      <c r="V655" s="40"/>
      <c r="W655" s="40"/>
      <c r="X655" s="40"/>
      <c r="Y655" s="40"/>
      <c r="Z655" s="40"/>
    </row>
    <row r="656" spans="1:26" ht="17.25" customHeight="1">
      <c r="A656" s="40"/>
      <c r="B656" s="40"/>
      <c r="C656" s="40"/>
      <c r="D656" s="162"/>
      <c r="E656" s="163"/>
      <c r="F656" s="164"/>
      <c r="G656" s="164"/>
      <c r="H656" s="40"/>
      <c r="I656" s="23"/>
      <c r="J656" s="165"/>
      <c r="K656" s="165"/>
      <c r="L656" s="166"/>
      <c r="M656" s="166"/>
      <c r="N656" s="166"/>
      <c r="O656" s="166"/>
      <c r="P656" s="158">
        <f t="shared" si="11"/>
        <v>1</v>
      </c>
      <c r="Q656" s="159">
        <f t="shared" si="12"/>
        <v>1900</v>
      </c>
      <c r="R656" s="159" t="str">
        <f t="shared" si="13"/>
        <v>Jan</v>
      </c>
      <c r="S656" s="160"/>
      <c r="T656" s="40"/>
      <c r="U656" s="40"/>
      <c r="V656" s="40"/>
      <c r="W656" s="40"/>
      <c r="X656" s="40"/>
      <c r="Y656" s="40"/>
      <c r="Z656" s="40"/>
    </row>
    <row r="657" spans="1:26" ht="17.25" customHeight="1">
      <c r="A657" s="40"/>
      <c r="B657" s="40"/>
      <c r="C657" s="40"/>
      <c r="D657" s="162"/>
      <c r="E657" s="163"/>
      <c r="F657" s="164"/>
      <c r="G657" s="164"/>
      <c r="H657" s="40"/>
      <c r="I657" s="23"/>
      <c r="J657" s="165"/>
      <c r="K657" s="165"/>
      <c r="L657" s="166"/>
      <c r="M657" s="166"/>
      <c r="N657" s="166"/>
      <c r="O657" s="166"/>
      <c r="P657" s="158">
        <f t="shared" si="11"/>
        <v>1</v>
      </c>
      <c r="Q657" s="159">
        <f t="shared" si="12"/>
        <v>1900</v>
      </c>
      <c r="R657" s="159" t="str">
        <f t="shared" si="13"/>
        <v>Jan</v>
      </c>
      <c r="S657" s="160"/>
      <c r="T657" s="40"/>
      <c r="U657" s="40"/>
      <c r="V657" s="40"/>
      <c r="W657" s="40"/>
      <c r="X657" s="40"/>
      <c r="Y657" s="40"/>
      <c r="Z657" s="40"/>
    </row>
    <row r="658" spans="1:26" ht="17.25" customHeight="1">
      <c r="A658" s="40"/>
      <c r="B658" s="40"/>
      <c r="C658" s="40"/>
      <c r="D658" s="162"/>
      <c r="E658" s="163"/>
      <c r="F658" s="164"/>
      <c r="G658" s="164"/>
      <c r="H658" s="40"/>
      <c r="I658" s="23"/>
      <c r="J658" s="165"/>
      <c r="K658" s="165"/>
      <c r="L658" s="166"/>
      <c r="M658" s="166"/>
      <c r="N658" s="166"/>
      <c r="O658" s="166"/>
      <c r="P658" s="158">
        <f t="shared" si="11"/>
        <v>1</v>
      </c>
      <c r="Q658" s="159">
        <f t="shared" si="12"/>
        <v>1900</v>
      </c>
      <c r="R658" s="159" t="str">
        <f t="shared" si="13"/>
        <v>Jan</v>
      </c>
      <c r="S658" s="160"/>
      <c r="T658" s="40"/>
      <c r="U658" s="40"/>
      <c r="V658" s="40"/>
      <c r="W658" s="40"/>
      <c r="X658" s="40"/>
      <c r="Y658" s="40"/>
      <c r="Z658" s="40"/>
    </row>
    <row r="659" spans="1:26" ht="17.25" customHeight="1">
      <c r="A659" s="40"/>
      <c r="B659" s="40"/>
      <c r="C659" s="40"/>
      <c r="D659" s="167"/>
      <c r="E659" s="163"/>
      <c r="F659" s="164"/>
      <c r="G659" s="164"/>
      <c r="H659" s="40"/>
      <c r="I659" s="23"/>
      <c r="J659" s="165"/>
      <c r="K659" s="165"/>
      <c r="L659" s="166"/>
      <c r="M659" s="166"/>
      <c r="N659" s="166"/>
      <c r="O659" s="166"/>
      <c r="P659" s="158">
        <f t="shared" si="11"/>
        <v>1</v>
      </c>
      <c r="Q659" s="159">
        <f t="shared" si="12"/>
        <v>1900</v>
      </c>
      <c r="R659" s="159" t="str">
        <f t="shared" si="13"/>
        <v>Jan</v>
      </c>
      <c r="S659" s="160"/>
      <c r="T659" s="40"/>
      <c r="U659" s="40"/>
      <c r="V659" s="40"/>
      <c r="W659" s="40"/>
      <c r="X659" s="40"/>
      <c r="Y659" s="40"/>
      <c r="Z659" s="40"/>
    </row>
    <row r="660" spans="1:26" ht="17.25" customHeight="1">
      <c r="A660" s="40"/>
      <c r="B660" s="40"/>
      <c r="C660" s="40"/>
      <c r="D660" s="162"/>
      <c r="E660" s="163"/>
      <c r="F660" s="164"/>
      <c r="G660" s="164"/>
      <c r="H660" s="40"/>
      <c r="I660" s="23"/>
      <c r="J660" s="165"/>
      <c r="K660" s="165"/>
      <c r="L660" s="166"/>
      <c r="M660" s="166"/>
      <c r="N660" s="166"/>
      <c r="O660" s="166"/>
      <c r="P660" s="158">
        <f t="shared" si="11"/>
        <v>1</v>
      </c>
      <c r="Q660" s="159">
        <f t="shared" si="12"/>
        <v>1900</v>
      </c>
      <c r="R660" s="159" t="str">
        <f t="shared" si="13"/>
        <v>Jan</v>
      </c>
      <c r="S660" s="160"/>
      <c r="T660" s="40"/>
      <c r="U660" s="40"/>
      <c r="V660" s="40"/>
      <c r="W660" s="40"/>
      <c r="X660" s="40"/>
      <c r="Y660" s="40"/>
      <c r="Z660" s="40"/>
    </row>
    <row r="661" spans="1:26" ht="17.25" customHeight="1">
      <c r="A661" s="40"/>
      <c r="B661" s="40"/>
      <c r="C661" s="40"/>
      <c r="D661" s="167"/>
      <c r="E661" s="163"/>
      <c r="F661" s="164"/>
      <c r="G661" s="164"/>
      <c r="H661" s="40"/>
      <c r="I661" s="23"/>
      <c r="J661" s="165"/>
      <c r="K661" s="165"/>
      <c r="L661" s="166"/>
      <c r="M661" s="166"/>
      <c r="N661" s="166"/>
      <c r="O661" s="166"/>
      <c r="P661" s="158">
        <f t="shared" si="11"/>
        <v>1</v>
      </c>
      <c r="Q661" s="159">
        <f t="shared" si="12"/>
        <v>1900</v>
      </c>
      <c r="R661" s="159" t="str">
        <f t="shared" si="13"/>
        <v>Jan</v>
      </c>
      <c r="S661" s="160"/>
      <c r="T661" s="40"/>
      <c r="U661" s="40"/>
      <c r="V661" s="40"/>
      <c r="W661" s="40"/>
      <c r="X661" s="40"/>
      <c r="Y661" s="40"/>
      <c r="Z661" s="40"/>
    </row>
    <row r="662" spans="1:26" ht="14.25" customHeight="1">
      <c r="A662" s="40"/>
      <c r="B662" s="40"/>
      <c r="C662" s="40"/>
      <c r="D662" s="167"/>
      <c r="E662" s="163"/>
      <c r="F662" s="164"/>
      <c r="G662" s="164"/>
      <c r="H662" s="40"/>
      <c r="I662" s="23"/>
      <c r="J662" s="165"/>
      <c r="K662" s="165"/>
      <c r="L662" s="166"/>
      <c r="M662" s="166"/>
      <c r="N662" s="166"/>
      <c r="O662" s="166"/>
      <c r="P662" s="158">
        <f t="shared" si="11"/>
        <v>1</v>
      </c>
      <c r="Q662" s="159">
        <f t="shared" si="12"/>
        <v>1900</v>
      </c>
      <c r="R662" s="159" t="str">
        <f t="shared" si="13"/>
        <v>Jan</v>
      </c>
      <c r="S662" s="160"/>
      <c r="T662" s="40"/>
      <c r="U662" s="40"/>
      <c r="V662" s="40"/>
      <c r="W662" s="40"/>
      <c r="X662" s="40"/>
      <c r="Y662" s="40"/>
      <c r="Z662" s="40"/>
    </row>
    <row r="663" spans="1:26" ht="17.25" customHeight="1">
      <c r="A663" s="40"/>
      <c r="B663" s="40"/>
      <c r="C663" s="40"/>
      <c r="D663" s="162"/>
      <c r="E663" s="163"/>
      <c r="F663" s="164"/>
      <c r="G663" s="164"/>
      <c r="H663" s="40"/>
      <c r="I663" s="23"/>
      <c r="J663" s="165"/>
      <c r="K663" s="165"/>
      <c r="L663" s="166"/>
      <c r="M663" s="166"/>
      <c r="N663" s="166"/>
      <c r="O663" s="166"/>
      <c r="P663" s="158">
        <f t="shared" si="11"/>
        <v>1</v>
      </c>
      <c r="Q663" s="159">
        <f t="shared" si="12"/>
        <v>1900</v>
      </c>
      <c r="R663" s="159" t="str">
        <f t="shared" si="13"/>
        <v>Jan</v>
      </c>
      <c r="S663" s="160"/>
      <c r="T663" s="40"/>
      <c r="U663" s="40"/>
      <c r="V663" s="40"/>
      <c r="W663" s="40"/>
      <c r="X663" s="40"/>
      <c r="Y663" s="40"/>
      <c r="Z663" s="40"/>
    </row>
    <row r="664" spans="1:26" ht="17.25" customHeight="1">
      <c r="A664" s="40"/>
      <c r="B664" s="40"/>
      <c r="C664" s="40"/>
      <c r="D664" s="162"/>
      <c r="E664" s="163"/>
      <c r="F664" s="164"/>
      <c r="G664" s="164"/>
      <c r="H664" s="40"/>
      <c r="I664" s="23"/>
      <c r="J664" s="165"/>
      <c r="K664" s="165"/>
      <c r="L664" s="166"/>
      <c r="M664" s="166"/>
      <c r="N664" s="166"/>
      <c r="O664" s="166"/>
      <c r="P664" s="158">
        <f t="shared" si="11"/>
        <v>1</v>
      </c>
      <c r="Q664" s="159">
        <f t="shared" si="12"/>
        <v>1900</v>
      </c>
      <c r="R664" s="159" t="str">
        <f t="shared" si="13"/>
        <v>Jan</v>
      </c>
      <c r="S664" s="160"/>
      <c r="T664" s="40"/>
      <c r="U664" s="40"/>
      <c r="V664" s="40"/>
      <c r="W664" s="40"/>
      <c r="X664" s="40"/>
      <c r="Y664" s="40"/>
      <c r="Z664" s="40"/>
    </row>
    <row r="665" spans="1:26" ht="17.25" customHeight="1">
      <c r="A665" s="40"/>
      <c r="B665" s="40"/>
      <c r="C665" s="40"/>
      <c r="D665" s="162"/>
      <c r="E665" s="163"/>
      <c r="F665" s="164"/>
      <c r="G665" s="164"/>
      <c r="H665" s="40"/>
      <c r="I665" s="23"/>
      <c r="J665" s="165"/>
      <c r="K665" s="165"/>
      <c r="L665" s="166"/>
      <c r="M665" s="166"/>
      <c r="N665" s="166"/>
      <c r="O665" s="166"/>
      <c r="P665" s="158">
        <f t="shared" si="11"/>
        <v>1</v>
      </c>
      <c r="Q665" s="159">
        <f t="shared" si="12"/>
        <v>1900</v>
      </c>
      <c r="R665" s="159" t="str">
        <f t="shared" si="13"/>
        <v>Jan</v>
      </c>
      <c r="S665" s="160"/>
      <c r="T665" s="40"/>
      <c r="U665" s="40"/>
      <c r="V665" s="40"/>
      <c r="W665" s="40"/>
      <c r="X665" s="40"/>
      <c r="Y665" s="40"/>
      <c r="Z665" s="40"/>
    </row>
    <row r="666" spans="1:26" ht="17.25" customHeight="1">
      <c r="A666" s="40"/>
      <c r="B666" s="40"/>
      <c r="C666" s="40"/>
      <c r="D666" s="162"/>
      <c r="E666" s="163"/>
      <c r="F666" s="164"/>
      <c r="G666" s="164"/>
      <c r="H666" s="40"/>
      <c r="I666" s="23"/>
      <c r="J666" s="165"/>
      <c r="K666" s="165"/>
      <c r="L666" s="166"/>
      <c r="M666" s="166"/>
      <c r="N666" s="166"/>
      <c r="O666" s="166"/>
      <c r="P666" s="158">
        <f t="shared" si="11"/>
        <v>1</v>
      </c>
      <c r="Q666" s="159">
        <f t="shared" si="12"/>
        <v>1900</v>
      </c>
      <c r="R666" s="159" t="str">
        <f t="shared" si="13"/>
        <v>Jan</v>
      </c>
      <c r="S666" s="160"/>
      <c r="T666" s="40"/>
      <c r="U666" s="40"/>
      <c r="V666" s="40"/>
      <c r="W666" s="40"/>
      <c r="X666" s="40"/>
      <c r="Y666" s="40"/>
      <c r="Z666" s="40"/>
    </row>
    <row r="667" spans="1:26" ht="17.25" customHeight="1">
      <c r="A667" s="40"/>
      <c r="B667" s="40"/>
      <c r="C667" s="40"/>
      <c r="D667" s="162"/>
      <c r="E667" s="163"/>
      <c r="F667" s="164"/>
      <c r="G667" s="164"/>
      <c r="H667" s="40"/>
      <c r="I667" s="23"/>
      <c r="J667" s="165"/>
      <c r="K667" s="165"/>
      <c r="L667" s="166"/>
      <c r="M667" s="166"/>
      <c r="N667" s="166"/>
      <c r="O667" s="166"/>
      <c r="P667" s="158">
        <f t="shared" si="11"/>
        <v>1</v>
      </c>
      <c r="Q667" s="159">
        <f t="shared" si="12"/>
        <v>1900</v>
      </c>
      <c r="R667" s="159" t="str">
        <f t="shared" si="13"/>
        <v>Jan</v>
      </c>
      <c r="S667" s="160"/>
      <c r="T667" s="40"/>
      <c r="U667" s="40"/>
      <c r="V667" s="40"/>
      <c r="W667" s="40"/>
      <c r="X667" s="40"/>
      <c r="Y667" s="40"/>
      <c r="Z667" s="40"/>
    </row>
    <row r="668" spans="1:26" ht="17.25" customHeight="1">
      <c r="A668" s="40"/>
      <c r="B668" s="40"/>
      <c r="C668" s="40"/>
      <c r="D668" s="162"/>
      <c r="E668" s="163"/>
      <c r="F668" s="164"/>
      <c r="G668" s="164"/>
      <c r="H668" s="40"/>
      <c r="I668" s="23"/>
      <c r="J668" s="165"/>
      <c r="K668" s="165"/>
      <c r="L668" s="166"/>
      <c r="M668" s="166"/>
      <c r="N668" s="166"/>
      <c r="O668" s="166"/>
      <c r="P668" s="158">
        <f t="shared" si="11"/>
        <v>1</v>
      </c>
      <c r="Q668" s="159">
        <f t="shared" si="12"/>
        <v>1900</v>
      </c>
      <c r="R668" s="159" t="str">
        <f t="shared" si="13"/>
        <v>Jan</v>
      </c>
      <c r="S668" s="160"/>
      <c r="T668" s="40"/>
      <c r="U668" s="40"/>
      <c r="V668" s="40"/>
      <c r="W668" s="40"/>
      <c r="X668" s="40"/>
      <c r="Y668" s="40"/>
      <c r="Z668" s="40"/>
    </row>
    <row r="669" spans="1:26" ht="17.25" customHeight="1">
      <c r="A669" s="40"/>
      <c r="B669" s="40"/>
      <c r="C669" s="40"/>
      <c r="D669" s="162"/>
      <c r="E669" s="163"/>
      <c r="F669" s="164"/>
      <c r="G669" s="164"/>
      <c r="H669" s="40"/>
      <c r="I669" s="23"/>
      <c r="J669" s="165"/>
      <c r="K669" s="165"/>
      <c r="L669" s="166"/>
      <c r="M669" s="166"/>
      <c r="N669" s="166"/>
      <c r="O669" s="166"/>
      <c r="P669" s="158">
        <f t="shared" si="11"/>
        <v>1</v>
      </c>
      <c r="Q669" s="159">
        <f t="shared" si="12"/>
        <v>1900</v>
      </c>
      <c r="R669" s="159" t="str">
        <f t="shared" si="13"/>
        <v>Jan</v>
      </c>
      <c r="S669" s="160"/>
      <c r="T669" s="40"/>
      <c r="U669" s="40"/>
      <c r="V669" s="40"/>
      <c r="W669" s="40"/>
      <c r="X669" s="40"/>
      <c r="Y669" s="40"/>
      <c r="Z669" s="40"/>
    </row>
    <row r="670" spans="1:26" ht="17.25" customHeight="1">
      <c r="A670" s="40"/>
      <c r="B670" s="40"/>
      <c r="C670" s="40"/>
      <c r="D670" s="162"/>
      <c r="E670" s="163"/>
      <c r="F670" s="164"/>
      <c r="G670" s="164"/>
      <c r="H670" s="40"/>
      <c r="I670" s="23"/>
      <c r="J670" s="165"/>
      <c r="K670" s="165"/>
      <c r="L670" s="166"/>
      <c r="M670" s="166"/>
      <c r="N670" s="166"/>
      <c r="O670" s="166"/>
      <c r="P670" s="158">
        <f t="shared" si="11"/>
        <v>1</v>
      </c>
      <c r="Q670" s="159">
        <f t="shared" si="12"/>
        <v>1900</v>
      </c>
      <c r="R670" s="159" t="str">
        <f t="shared" si="13"/>
        <v>Jan</v>
      </c>
      <c r="S670" s="160"/>
      <c r="T670" s="40"/>
      <c r="U670" s="40"/>
      <c r="V670" s="40"/>
      <c r="W670" s="40"/>
      <c r="X670" s="40"/>
      <c r="Y670" s="40"/>
      <c r="Z670" s="40"/>
    </row>
    <row r="671" spans="1:26" ht="17.25" customHeight="1">
      <c r="A671" s="40"/>
      <c r="B671" s="40"/>
      <c r="C671" s="40"/>
      <c r="D671" s="162"/>
      <c r="E671" s="163"/>
      <c r="F671" s="164"/>
      <c r="G671" s="164"/>
      <c r="H671" s="40"/>
      <c r="I671" s="23"/>
      <c r="J671" s="165"/>
      <c r="K671" s="165"/>
      <c r="L671" s="166"/>
      <c r="M671" s="166"/>
      <c r="N671" s="166"/>
      <c r="O671" s="166"/>
      <c r="P671" s="158">
        <f t="shared" si="11"/>
        <v>1</v>
      </c>
      <c r="Q671" s="159">
        <f t="shared" si="12"/>
        <v>1900</v>
      </c>
      <c r="R671" s="159" t="str">
        <f t="shared" si="13"/>
        <v>Jan</v>
      </c>
      <c r="S671" s="160"/>
      <c r="T671" s="40"/>
      <c r="U671" s="40"/>
      <c r="V671" s="40"/>
      <c r="W671" s="40"/>
      <c r="X671" s="40"/>
      <c r="Y671" s="40"/>
      <c r="Z671" s="40"/>
    </row>
    <row r="672" spans="1:26" ht="17.25" customHeight="1">
      <c r="A672" s="40"/>
      <c r="B672" s="40"/>
      <c r="C672" s="40"/>
      <c r="D672" s="162"/>
      <c r="E672" s="163"/>
      <c r="F672" s="164"/>
      <c r="G672" s="164"/>
      <c r="H672" s="40"/>
      <c r="I672" s="23"/>
      <c r="J672" s="165"/>
      <c r="K672" s="165"/>
      <c r="L672" s="166"/>
      <c r="M672" s="166"/>
      <c r="N672" s="166"/>
      <c r="O672" s="166"/>
      <c r="P672" s="158">
        <f t="shared" si="11"/>
        <v>1</v>
      </c>
      <c r="Q672" s="159">
        <f t="shared" si="12"/>
        <v>1900</v>
      </c>
      <c r="R672" s="159" t="str">
        <f t="shared" si="13"/>
        <v>Jan</v>
      </c>
      <c r="S672" s="160"/>
      <c r="T672" s="40"/>
      <c r="U672" s="40"/>
      <c r="V672" s="40"/>
      <c r="W672" s="40"/>
      <c r="X672" s="40"/>
      <c r="Y672" s="40"/>
      <c r="Z672" s="40"/>
    </row>
    <row r="673" spans="1:26" ht="17.25" customHeight="1">
      <c r="A673" s="40"/>
      <c r="B673" s="40"/>
      <c r="C673" s="40"/>
      <c r="D673" s="162"/>
      <c r="E673" s="163"/>
      <c r="F673" s="164"/>
      <c r="G673" s="164"/>
      <c r="H673" s="40"/>
      <c r="I673" s="23"/>
      <c r="J673" s="165"/>
      <c r="K673" s="165"/>
      <c r="L673" s="166"/>
      <c r="M673" s="166"/>
      <c r="N673" s="166"/>
      <c r="O673" s="166"/>
      <c r="P673" s="158">
        <f t="shared" si="11"/>
        <v>1</v>
      </c>
      <c r="Q673" s="159">
        <f t="shared" si="12"/>
        <v>1900</v>
      </c>
      <c r="R673" s="159" t="str">
        <f t="shared" si="13"/>
        <v>Jan</v>
      </c>
      <c r="S673" s="160"/>
      <c r="T673" s="40"/>
      <c r="U673" s="40"/>
      <c r="V673" s="40"/>
      <c r="W673" s="40"/>
      <c r="X673" s="40"/>
      <c r="Y673" s="40"/>
      <c r="Z673" s="40"/>
    </row>
    <row r="674" spans="1:26" ht="17.25" customHeight="1">
      <c r="A674" s="40"/>
      <c r="B674" s="40"/>
      <c r="C674" s="40"/>
      <c r="D674" s="162"/>
      <c r="E674" s="163"/>
      <c r="F674" s="164"/>
      <c r="G674" s="164"/>
      <c r="H674" s="40"/>
      <c r="I674" s="23"/>
      <c r="J674" s="165"/>
      <c r="K674" s="165"/>
      <c r="L674" s="166"/>
      <c r="M674" s="166"/>
      <c r="N674" s="166"/>
      <c r="O674" s="166"/>
      <c r="P674" s="158">
        <f t="shared" si="11"/>
        <v>1</v>
      </c>
      <c r="Q674" s="159">
        <f t="shared" si="12"/>
        <v>1900</v>
      </c>
      <c r="R674" s="159" t="str">
        <f t="shared" si="13"/>
        <v>Jan</v>
      </c>
      <c r="S674" s="160"/>
      <c r="T674" s="40"/>
      <c r="U674" s="40"/>
      <c r="V674" s="40"/>
      <c r="W674" s="40"/>
      <c r="X674" s="40"/>
      <c r="Y674" s="40"/>
      <c r="Z674" s="40"/>
    </row>
    <row r="675" spans="1:26" ht="14.25" customHeight="1">
      <c r="A675" s="40"/>
      <c r="B675" s="40"/>
      <c r="C675" s="40"/>
      <c r="D675" s="162"/>
      <c r="E675" s="163"/>
      <c r="F675" s="164"/>
      <c r="G675" s="164"/>
      <c r="H675" s="40"/>
      <c r="I675" s="23"/>
      <c r="J675" s="165"/>
      <c r="K675" s="165"/>
      <c r="L675" s="166"/>
      <c r="M675" s="166"/>
      <c r="N675" s="166"/>
      <c r="O675" s="166"/>
      <c r="P675" s="158">
        <f t="shared" si="11"/>
        <v>1</v>
      </c>
      <c r="Q675" s="159">
        <f t="shared" si="12"/>
        <v>1900</v>
      </c>
      <c r="R675" s="159" t="str">
        <f t="shared" si="13"/>
        <v>Jan</v>
      </c>
      <c r="S675" s="160"/>
      <c r="T675" s="40"/>
      <c r="U675" s="40"/>
      <c r="V675" s="40"/>
      <c r="W675" s="40"/>
      <c r="X675" s="40"/>
      <c r="Y675" s="40"/>
      <c r="Z675" s="40"/>
    </row>
    <row r="676" spans="1:26" ht="14.25" customHeight="1">
      <c r="A676" s="40"/>
      <c r="B676" s="40"/>
      <c r="C676" s="40"/>
      <c r="D676" s="162"/>
      <c r="E676" s="163"/>
      <c r="F676" s="164"/>
      <c r="G676" s="164"/>
      <c r="H676" s="40"/>
      <c r="I676" s="23"/>
      <c r="J676" s="165"/>
      <c r="K676" s="165"/>
      <c r="L676" s="166"/>
      <c r="M676" s="166"/>
      <c r="N676" s="166"/>
      <c r="O676" s="166"/>
      <c r="P676" s="158">
        <f t="shared" si="11"/>
        <v>1</v>
      </c>
      <c r="Q676" s="159">
        <f t="shared" si="12"/>
        <v>1900</v>
      </c>
      <c r="R676" s="159" t="str">
        <f t="shared" si="13"/>
        <v>Jan</v>
      </c>
      <c r="S676" s="160"/>
      <c r="T676" s="40"/>
      <c r="U676" s="40"/>
      <c r="V676" s="40"/>
      <c r="W676" s="40"/>
      <c r="X676" s="40"/>
      <c r="Y676" s="40"/>
      <c r="Z676" s="40"/>
    </row>
    <row r="677" spans="1:26" ht="14.25" customHeight="1">
      <c r="A677" s="40"/>
      <c r="B677" s="40"/>
      <c r="C677" s="40"/>
      <c r="D677" s="162"/>
      <c r="E677" s="163"/>
      <c r="F677" s="164"/>
      <c r="G677" s="164"/>
      <c r="H677" s="40"/>
      <c r="I677" s="23"/>
      <c r="J677" s="165"/>
      <c r="K677" s="165"/>
      <c r="L677" s="166"/>
      <c r="M677" s="166"/>
      <c r="N677" s="166"/>
      <c r="O677" s="166"/>
      <c r="P677" s="158">
        <f t="shared" si="11"/>
        <v>1</v>
      </c>
      <c r="Q677" s="159">
        <f t="shared" si="12"/>
        <v>1900</v>
      </c>
      <c r="R677" s="159" t="str">
        <f t="shared" si="13"/>
        <v>Jan</v>
      </c>
      <c r="S677" s="160"/>
      <c r="T677" s="40"/>
      <c r="U677" s="40"/>
      <c r="V677" s="40"/>
      <c r="W677" s="40"/>
      <c r="X677" s="40"/>
      <c r="Y677" s="40"/>
      <c r="Z677" s="40"/>
    </row>
    <row r="678" spans="1:26" ht="14.25" customHeight="1">
      <c r="A678" s="40"/>
      <c r="B678" s="40"/>
      <c r="C678" s="40"/>
      <c r="D678" s="162"/>
      <c r="E678" s="163"/>
      <c r="F678" s="164"/>
      <c r="G678" s="164"/>
      <c r="H678" s="40"/>
      <c r="I678" s="23"/>
      <c r="J678" s="165"/>
      <c r="K678" s="165"/>
      <c r="L678" s="166"/>
      <c r="M678" s="166"/>
      <c r="N678" s="166"/>
      <c r="O678" s="166"/>
      <c r="P678" s="158">
        <f t="shared" si="11"/>
        <v>1</v>
      </c>
      <c r="Q678" s="159">
        <f t="shared" si="12"/>
        <v>1900</v>
      </c>
      <c r="R678" s="159" t="str">
        <f t="shared" si="13"/>
        <v>Jan</v>
      </c>
      <c r="S678" s="160"/>
      <c r="T678" s="40"/>
      <c r="U678" s="40"/>
      <c r="V678" s="40"/>
      <c r="W678" s="40"/>
      <c r="X678" s="40"/>
      <c r="Y678" s="40"/>
      <c r="Z678" s="40"/>
    </row>
    <row r="679" spans="1:26" ht="14.25" customHeight="1">
      <c r="A679" s="40"/>
      <c r="B679" s="40"/>
      <c r="C679" s="40"/>
      <c r="D679" s="162"/>
      <c r="E679" s="163"/>
      <c r="F679" s="164"/>
      <c r="G679" s="164"/>
      <c r="H679" s="40"/>
      <c r="I679" s="23"/>
      <c r="J679" s="165"/>
      <c r="K679" s="165"/>
      <c r="L679" s="166"/>
      <c r="M679" s="166"/>
      <c r="N679" s="166"/>
      <c r="O679" s="166"/>
      <c r="P679" s="158">
        <f t="shared" si="11"/>
        <v>1</v>
      </c>
      <c r="Q679" s="159">
        <f t="shared" si="12"/>
        <v>1900</v>
      </c>
      <c r="R679" s="159" t="str">
        <f t="shared" si="13"/>
        <v>Jan</v>
      </c>
      <c r="S679" s="160"/>
      <c r="T679" s="40"/>
      <c r="U679" s="40"/>
      <c r="V679" s="40"/>
      <c r="W679" s="40"/>
      <c r="X679" s="40"/>
      <c r="Y679" s="40"/>
      <c r="Z679" s="40"/>
    </row>
    <row r="680" spans="1:26" ht="14.25" customHeight="1">
      <c r="A680" s="40"/>
      <c r="B680" s="40"/>
      <c r="C680" s="40"/>
      <c r="D680" s="162"/>
      <c r="E680" s="163"/>
      <c r="F680" s="164"/>
      <c r="G680" s="164"/>
      <c r="H680" s="40"/>
      <c r="I680" s="23"/>
      <c r="J680" s="165"/>
      <c r="K680" s="165"/>
      <c r="L680" s="166"/>
      <c r="M680" s="166"/>
      <c r="N680" s="166"/>
      <c r="O680" s="166"/>
      <c r="P680" s="158">
        <f t="shared" si="11"/>
        <v>1</v>
      </c>
      <c r="Q680" s="159">
        <f t="shared" si="12"/>
        <v>1900</v>
      </c>
      <c r="R680" s="159" t="str">
        <f t="shared" si="13"/>
        <v>Jan</v>
      </c>
      <c r="S680" s="160"/>
      <c r="T680" s="40"/>
      <c r="U680" s="40"/>
      <c r="V680" s="40"/>
      <c r="W680" s="40"/>
      <c r="X680" s="40"/>
      <c r="Y680" s="40"/>
      <c r="Z680" s="40"/>
    </row>
    <row r="681" spans="1:26" ht="14.25" customHeight="1">
      <c r="A681" s="40"/>
      <c r="B681" s="40"/>
      <c r="C681" s="40"/>
      <c r="D681" s="162"/>
      <c r="E681" s="163"/>
      <c r="F681" s="164"/>
      <c r="G681" s="164"/>
      <c r="H681" s="40"/>
      <c r="I681" s="23"/>
      <c r="J681" s="165"/>
      <c r="K681" s="165"/>
      <c r="L681" s="166"/>
      <c r="M681" s="166"/>
      <c r="N681" s="166"/>
      <c r="O681" s="166"/>
      <c r="P681" s="158">
        <f t="shared" si="11"/>
        <v>1</v>
      </c>
      <c r="Q681" s="159">
        <f t="shared" si="12"/>
        <v>1900</v>
      </c>
      <c r="R681" s="159" t="str">
        <f t="shared" si="13"/>
        <v>Jan</v>
      </c>
      <c r="S681" s="160"/>
      <c r="T681" s="40"/>
      <c r="U681" s="40"/>
      <c r="V681" s="40"/>
      <c r="W681" s="40"/>
      <c r="X681" s="40"/>
      <c r="Y681" s="40"/>
      <c r="Z681" s="40"/>
    </row>
    <row r="682" spans="1:26" ht="14.25" customHeight="1">
      <c r="A682" s="40"/>
      <c r="B682" s="40"/>
      <c r="C682" s="40"/>
      <c r="D682" s="168"/>
      <c r="E682" s="169"/>
      <c r="F682" s="40"/>
      <c r="G682" s="164"/>
      <c r="H682" s="40"/>
      <c r="I682" s="23"/>
      <c r="J682" s="23"/>
      <c r="K682" s="23"/>
      <c r="L682" s="170"/>
      <c r="M682" s="170"/>
      <c r="N682" s="170"/>
      <c r="O682" s="170"/>
      <c r="P682" s="158">
        <f t="shared" si="11"/>
        <v>1</v>
      </c>
      <c r="Q682" s="159">
        <f t="shared" si="12"/>
        <v>1900</v>
      </c>
      <c r="R682" s="159" t="str">
        <f t="shared" si="13"/>
        <v>Jan</v>
      </c>
      <c r="S682" s="160"/>
      <c r="T682" s="40"/>
      <c r="U682" s="40"/>
      <c r="V682" s="40"/>
      <c r="W682" s="40"/>
      <c r="X682" s="40"/>
      <c r="Y682" s="40"/>
      <c r="Z682" s="40"/>
    </row>
    <row r="683" spans="1:26" ht="14.25" customHeight="1">
      <c r="A683" s="40"/>
      <c r="B683" s="40"/>
      <c r="C683" s="40"/>
      <c r="D683" s="168"/>
      <c r="E683" s="169"/>
      <c r="F683" s="40"/>
      <c r="G683" s="164"/>
      <c r="H683" s="40"/>
      <c r="I683" s="23"/>
      <c r="J683" s="23"/>
      <c r="K683" s="23"/>
      <c r="L683" s="170"/>
      <c r="M683" s="170"/>
      <c r="N683" s="170"/>
      <c r="O683" s="170"/>
      <c r="P683" s="158">
        <f t="shared" si="11"/>
        <v>1</v>
      </c>
      <c r="Q683" s="159">
        <f t="shared" si="12"/>
        <v>1900</v>
      </c>
      <c r="R683" s="159" t="str">
        <f t="shared" si="13"/>
        <v>Jan</v>
      </c>
      <c r="S683" s="160"/>
      <c r="T683" s="40"/>
      <c r="U683" s="40"/>
      <c r="V683" s="40"/>
      <c r="W683" s="40"/>
      <c r="X683" s="40"/>
      <c r="Y683" s="40"/>
      <c r="Z683" s="40"/>
    </row>
    <row r="684" spans="1:26" ht="14.25" customHeight="1">
      <c r="A684" s="40"/>
      <c r="B684" s="40"/>
      <c r="C684" s="40"/>
      <c r="D684" s="168"/>
      <c r="E684" s="169"/>
      <c r="F684" s="40"/>
      <c r="G684" s="164"/>
      <c r="H684" s="40"/>
      <c r="I684" s="23"/>
      <c r="J684" s="23"/>
      <c r="K684" s="23"/>
      <c r="L684" s="170"/>
      <c r="M684" s="170"/>
      <c r="N684" s="170"/>
      <c r="O684" s="170"/>
      <c r="P684" s="158">
        <f t="shared" si="11"/>
        <v>1</v>
      </c>
      <c r="Q684" s="159">
        <f t="shared" si="12"/>
        <v>1900</v>
      </c>
      <c r="R684" s="159" t="str">
        <f t="shared" si="13"/>
        <v>Jan</v>
      </c>
      <c r="S684" s="160"/>
      <c r="T684" s="40"/>
      <c r="U684" s="40"/>
      <c r="V684" s="40"/>
      <c r="W684" s="40"/>
      <c r="X684" s="40"/>
      <c r="Y684" s="40"/>
      <c r="Z684" s="40"/>
    </row>
    <row r="685" spans="1:26" ht="14.25" customHeight="1">
      <c r="A685" s="40"/>
      <c r="B685" s="40"/>
      <c r="C685" s="40"/>
      <c r="D685" s="168"/>
      <c r="E685" s="169"/>
      <c r="F685" s="40"/>
      <c r="G685" s="164"/>
      <c r="H685" s="40"/>
      <c r="I685" s="23"/>
      <c r="J685" s="23"/>
      <c r="K685" s="23"/>
      <c r="L685" s="170"/>
      <c r="M685" s="170"/>
      <c r="N685" s="170"/>
      <c r="O685" s="170"/>
      <c r="P685" s="158">
        <f t="shared" si="11"/>
        <v>1</v>
      </c>
      <c r="Q685" s="159">
        <f t="shared" si="12"/>
        <v>1900</v>
      </c>
      <c r="R685" s="159" t="str">
        <f t="shared" si="13"/>
        <v>Jan</v>
      </c>
      <c r="S685" s="160"/>
      <c r="T685" s="40"/>
      <c r="U685" s="40"/>
      <c r="V685" s="40"/>
      <c r="W685" s="40"/>
      <c r="X685" s="40"/>
      <c r="Y685" s="40"/>
      <c r="Z685" s="40"/>
    </row>
    <row r="686" spans="1:26" ht="14.25" customHeight="1">
      <c r="A686" s="40"/>
      <c r="B686" s="40"/>
      <c r="C686" s="40"/>
      <c r="D686" s="168"/>
      <c r="E686" s="169"/>
      <c r="F686" s="40"/>
      <c r="G686" s="164"/>
      <c r="H686" s="40"/>
      <c r="I686" s="23"/>
      <c r="J686" s="23"/>
      <c r="K686" s="23"/>
      <c r="L686" s="170"/>
      <c r="M686" s="170"/>
      <c r="N686" s="170"/>
      <c r="O686" s="170"/>
      <c r="P686" s="158">
        <f t="shared" si="11"/>
        <v>1</v>
      </c>
      <c r="Q686" s="159">
        <f t="shared" si="12"/>
        <v>1900</v>
      </c>
      <c r="R686" s="159" t="str">
        <f t="shared" si="13"/>
        <v>Jan</v>
      </c>
      <c r="S686" s="160"/>
      <c r="T686" s="40"/>
      <c r="U686" s="40"/>
      <c r="V686" s="40"/>
      <c r="W686" s="40"/>
      <c r="X686" s="40"/>
      <c r="Y686" s="40"/>
      <c r="Z686" s="40"/>
    </row>
    <row r="687" spans="1:26" ht="14.25" customHeight="1">
      <c r="A687" s="40"/>
      <c r="B687" s="40"/>
      <c r="C687" s="40"/>
      <c r="D687" s="168"/>
      <c r="E687" s="163"/>
      <c r="F687" s="164"/>
      <c r="G687" s="164"/>
      <c r="H687" s="164"/>
      <c r="I687" s="23"/>
      <c r="J687" s="164"/>
      <c r="K687" s="171"/>
      <c r="L687" s="166"/>
      <c r="M687" s="166"/>
      <c r="N687" s="166"/>
      <c r="O687" s="166"/>
      <c r="P687" s="158">
        <f t="shared" si="11"/>
        <v>1</v>
      </c>
      <c r="Q687" s="159">
        <f t="shared" si="12"/>
        <v>1900</v>
      </c>
      <c r="R687" s="159" t="str">
        <f t="shared" si="13"/>
        <v>Jan</v>
      </c>
      <c r="S687" s="160"/>
      <c r="T687" s="40"/>
      <c r="U687" s="40"/>
      <c r="V687" s="40"/>
      <c r="W687" s="40"/>
      <c r="X687" s="40"/>
      <c r="Y687" s="40"/>
      <c r="Z687" s="40"/>
    </row>
    <row r="688" spans="1:26" ht="14.25" customHeight="1">
      <c r="A688" s="40"/>
      <c r="B688" s="40"/>
      <c r="C688" s="40"/>
      <c r="D688" s="168"/>
      <c r="E688" s="163"/>
      <c r="F688" s="164"/>
      <c r="G688" s="164"/>
      <c r="H688" s="164"/>
      <c r="I688" s="23"/>
      <c r="J688" s="164"/>
      <c r="K688" s="171"/>
      <c r="L688" s="166"/>
      <c r="M688" s="166"/>
      <c r="N688" s="166"/>
      <c r="O688" s="166"/>
      <c r="P688" s="158">
        <f t="shared" si="11"/>
        <v>1</v>
      </c>
      <c r="Q688" s="159">
        <f t="shared" si="12"/>
        <v>1900</v>
      </c>
      <c r="R688" s="159" t="str">
        <f t="shared" si="13"/>
        <v>Jan</v>
      </c>
      <c r="S688" s="160"/>
      <c r="T688" s="40"/>
      <c r="U688" s="40"/>
      <c r="V688" s="40"/>
      <c r="W688" s="40"/>
      <c r="X688" s="40"/>
      <c r="Y688" s="40"/>
      <c r="Z688" s="40"/>
    </row>
    <row r="689" spans="1:26" ht="14.25" customHeight="1">
      <c r="A689" s="40"/>
      <c r="B689" s="40"/>
      <c r="C689" s="40"/>
      <c r="D689" s="168"/>
      <c r="E689" s="163"/>
      <c r="F689" s="164"/>
      <c r="G689" s="164"/>
      <c r="H689" s="164"/>
      <c r="I689" s="23"/>
      <c r="J689" s="164"/>
      <c r="K689" s="171"/>
      <c r="L689" s="166"/>
      <c r="M689" s="166"/>
      <c r="N689" s="166"/>
      <c r="O689" s="166"/>
      <c r="P689" s="158">
        <f t="shared" si="11"/>
        <v>1</v>
      </c>
      <c r="Q689" s="159">
        <f t="shared" si="12"/>
        <v>1900</v>
      </c>
      <c r="R689" s="159" t="str">
        <f t="shared" si="13"/>
        <v>Jan</v>
      </c>
      <c r="S689" s="160"/>
      <c r="T689" s="40"/>
      <c r="U689" s="40"/>
      <c r="V689" s="40"/>
      <c r="W689" s="40"/>
      <c r="X689" s="40"/>
      <c r="Y689" s="40"/>
      <c r="Z689" s="40"/>
    </row>
    <row r="690" spans="1:26" ht="14.25" customHeight="1">
      <c r="A690" s="40"/>
      <c r="B690" s="40"/>
      <c r="C690" s="40"/>
      <c r="D690" s="168"/>
      <c r="E690" s="163"/>
      <c r="F690" s="164"/>
      <c r="G690" s="164"/>
      <c r="H690" s="164"/>
      <c r="I690" s="23"/>
      <c r="J690" s="164"/>
      <c r="K690" s="171"/>
      <c r="L690" s="166"/>
      <c r="M690" s="166"/>
      <c r="N690" s="166"/>
      <c r="O690" s="166"/>
      <c r="P690" s="158">
        <f t="shared" si="11"/>
        <v>1</v>
      </c>
      <c r="Q690" s="159">
        <f t="shared" si="12"/>
        <v>1900</v>
      </c>
      <c r="R690" s="159" t="str">
        <f t="shared" si="13"/>
        <v>Jan</v>
      </c>
      <c r="S690" s="160"/>
      <c r="T690" s="40"/>
      <c r="U690" s="40"/>
      <c r="V690" s="40"/>
      <c r="W690" s="40"/>
      <c r="X690" s="40"/>
      <c r="Y690" s="40"/>
      <c r="Z690" s="40"/>
    </row>
    <row r="691" spans="1:26" ht="14.25" customHeight="1">
      <c r="A691" s="40"/>
      <c r="B691" s="40"/>
      <c r="C691" s="40"/>
      <c r="D691" s="168"/>
      <c r="E691" s="163"/>
      <c r="F691" s="164"/>
      <c r="G691" s="164"/>
      <c r="H691" s="164"/>
      <c r="I691" s="23"/>
      <c r="J691" s="171"/>
      <c r="K691" s="171"/>
      <c r="L691" s="166"/>
      <c r="M691" s="166"/>
      <c r="N691" s="166"/>
      <c r="O691" s="166"/>
      <c r="P691" s="158">
        <f t="shared" si="11"/>
        <v>1</v>
      </c>
      <c r="Q691" s="159">
        <f t="shared" si="12"/>
        <v>1900</v>
      </c>
      <c r="R691" s="159" t="str">
        <f t="shared" si="13"/>
        <v>Jan</v>
      </c>
      <c r="S691" s="160"/>
      <c r="T691" s="40"/>
      <c r="U691" s="40"/>
      <c r="V691" s="40"/>
      <c r="W691" s="40"/>
      <c r="X691" s="40"/>
      <c r="Y691" s="40"/>
      <c r="Z691" s="40"/>
    </row>
    <row r="692" spans="1:26" ht="14.25" customHeight="1">
      <c r="A692" s="40"/>
      <c r="B692" s="40"/>
      <c r="C692" s="40"/>
      <c r="D692" s="168"/>
      <c r="E692" s="163"/>
      <c r="F692" s="164"/>
      <c r="G692" s="164"/>
      <c r="H692" s="164"/>
      <c r="I692" s="23"/>
      <c r="J692" s="171"/>
      <c r="K692" s="171"/>
      <c r="L692" s="166"/>
      <c r="M692" s="166"/>
      <c r="N692" s="166"/>
      <c r="O692" s="166"/>
      <c r="P692" s="158">
        <f t="shared" si="11"/>
        <v>1</v>
      </c>
      <c r="Q692" s="159">
        <f t="shared" si="12"/>
        <v>1900</v>
      </c>
      <c r="R692" s="159" t="str">
        <f t="shared" si="13"/>
        <v>Jan</v>
      </c>
      <c r="S692" s="160"/>
      <c r="T692" s="40"/>
      <c r="U692" s="40"/>
      <c r="V692" s="40"/>
      <c r="W692" s="40"/>
      <c r="X692" s="40"/>
      <c r="Y692" s="40"/>
      <c r="Z692" s="40"/>
    </row>
    <row r="693" spans="1:26" ht="14.25" customHeight="1">
      <c r="A693" s="40"/>
      <c r="B693" s="40"/>
      <c r="C693" s="40"/>
      <c r="D693" s="168"/>
      <c r="E693" s="163"/>
      <c r="F693" s="164"/>
      <c r="G693" s="164"/>
      <c r="H693" s="172"/>
      <c r="I693" s="23"/>
      <c r="J693" s="171"/>
      <c r="K693" s="171"/>
      <c r="L693" s="166"/>
      <c r="M693" s="166"/>
      <c r="N693" s="166"/>
      <c r="O693" s="166"/>
      <c r="P693" s="158">
        <f t="shared" si="11"/>
        <v>1</v>
      </c>
      <c r="Q693" s="159">
        <f t="shared" si="12"/>
        <v>1900</v>
      </c>
      <c r="R693" s="159" t="str">
        <f t="shared" si="13"/>
        <v>Jan</v>
      </c>
      <c r="S693" s="160"/>
      <c r="T693" s="40"/>
      <c r="U693" s="40"/>
      <c r="V693" s="40"/>
      <c r="W693" s="40"/>
      <c r="X693" s="40"/>
      <c r="Y693" s="40"/>
      <c r="Z693" s="40"/>
    </row>
    <row r="694" spans="1:26" ht="14.25" customHeight="1">
      <c r="A694" s="40"/>
      <c r="B694" s="40"/>
      <c r="C694" s="40"/>
      <c r="D694" s="168"/>
      <c r="E694" s="163"/>
      <c r="F694" s="164"/>
      <c r="G694" s="164"/>
      <c r="H694" s="172"/>
      <c r="I694" s="23"/>
      <c r="J694" s="171"/>
      <c r="K694" s="171"/>
      <c r="L694" s="166"/>
      <c r="M694" s="166"/>
      <c r="N694" s="166"/>
      <c r="O694" s="166"/>
      <c r="P694" s="158">
        <f t="shared" si="11"/>
        <v>1</v>
      </c>
      <c r="Q694" s="159">
        <f t="shared" si="12"/>
        <v>1900</v>
      </c>
      <c r="R694" s="159" t="str">
        <f t="shared" si="13"/>
        <v>Jan</v>
      </c>
      <c r="S694" s="160"/>
      <c r="T694" s="40"/>
      <c r="U694" s="40"/>
      <c r="V694" s="40"/>
      <c r="W694" s="40"/>
      <c r="X694" s="40"/>
      <c r="Y694" s="40"/>
      <c r="Z694" s="40"/>
    </row>
    <row r="695" spans="1:26" ht="14.25" customHeight="1">
      <c r="A695" s="40"/>
      <c r="B695" s="40"/>
      <c r="C695" s="40"/>
      <c r="D695" s="168"/>
      <c r="E695" s="163"/>
      <c r="F695" s="164"/>
      <c r="G695" s="164"/>
      <c r="H695" s="164"/>
      <c r="I695" s="23"/>
      <c r="J695" s="171"/>
      <c r="K695" s="171"/>
      <c r="L695" s="166"/>
      <c r="M695" s="166"/>
      <c r="N695" s="166"/>
      <c r="O695" s="166"/>
      <c r="P695" s="158">
        <f t="shared" si="11"/>
        <v>1</v>
      </c>
      <c r="Q695" s="159">
        <f t="shared" si="12"/>
        <v>1900</v>
      </c>
      <c r="R695" s="159" t="str">
        <f t="shared" si="13"/>
        <v>Jan</v>
      </c>
      <c r="S695" s="160"/>
      <c r="T695" s="40"/>
      <c r="U695" s="40"/>
      <c r="V695" s="40"/>
      <c r="W695" s="40"/>
      <c r="X695" s="40"/>
      <c r="Y695" s="40"/>
      <c r="Z695" s="40"/>
    </row>
    <row r="696" spans="1:26" ht="14.25" customHeight="1">
      <c r="A696" s="40"/>
      <c r="B696" s="40"/>
      <c r="C696" s="40"/>
      <c r="D696" s="168"/>
      <c r="E696" s="163"/>
      <c r="F696" s="164"/>
      <c r="G696" s="164"/>
      <c r="H696" s="172"/>
      <c r="I696" s="23"/>
      <c r="J696" s="171"/>
      <c r="K696" s="171"/>
      <c r="L696" s="166"/>
      <c r="M696" s="166"/>
      <c r="N696" s="166"/>
      <c r="O696" s="166"/>
      <c r="P696" s="158">
        <f t="shared" si="11"/>
        <v>1</v>
      </c>
      <c r="Q696" s="159">
        <f t="shared" si="12"/>
        <v>1900</v>
      </c>
      <c r="R696" s="159" t="str">
        <f t="shared" si="13"/>
        <v>Jan</v>
      </c>
      <c r="S696" s="160"/>
      <c r="T696" s="40"/>
      <c r="U696" s="40"/>
      <c r="V696" s="40"/>
      <c r="W696" s="40"/>
      <c r="X696" s="40"/>
      <c r="Y696" s="40"/>
      <c r="Z696" s="40"/>
    </row>
    <row r="697" spans="1:26" ht="14.25" customHeight="1">
      <c r="A697" s="40"/>
      <c r="B697" s="40"/>
      <c r="C697" s="40"/>
      <c r="D697" s="168"/>
      <c r="E697" s="163"/>
      <c r="F697" s="164"/>
      <c r="G697" s="164"/>
      <c r="H697" s="164"/>
      <c r="I697" s="23"/>
      <c r="J697" s="171"/>
      <c r="K697" s="171"/>
      <c r="L697" s="166"/>
      <c r="M697" s="166"/>
      <c r="N697" s="166"/>
      <c r="O697" s="166"/>
      <c r="P697" s="158">
        <f t="shared" si="11"/>
        <v>1</v>
      </c>
      <c r="Q697" s="159">
        <f t="shared" si="12"/>
        <v>1900</v>
      </c>
      <c r="R697" s="159" t="str">
        <f t="shared" si="13"/>
        <v>Jan</v>
      </c>
      <c r="S697" s="160"/>
      <c r="T697" s="40"/>
      <c r="U697" s="40"/>
      <c r="V697" s="40"/>
      <c r="W697" s="40"/>
      <c r="X697" s="40"/>
      <c r="Y697" s="40"/>
      <c r="Z697" s="40"/>
    </row>
    <row r="698" spans="1:26" ht="14.25" customHeight="1">
      <c r="A698" s="40"/>
      <c r="B698" s="40"/>
      <c r="C698" s="40"/>
      <c r="D698" s="168"/>
      <c r="E698" s="163"/>
      <c r="F698" s="164"/>
      <c r="G698" s="164"/>
      <c r="H698" s="164"/>
      <c r="I698" s="23"/>
      <c r="J698" s="171"/>
      <c r="K698" s="171"/>
      <c r="L698" s="166"/>
      <c r="M698" s="166"/>
      <c r="N698" s="166"/>
      <c r="O698" s="166"/>
      <c r="P698" s="158">
        <f t="shared" si="11"/>
        <v>1</v>
      </c>
      <c r="Q698" s="159">
        <f t="shared" si="12"/>
        <v>1900</v>
      </c>
      <c r="R698" s="159" t="str">
        <f t="shared" si="13"/>
        <v>Jan</v>
      </c>
      <c r="S698" s="160"/>
      <c r="T698" s="40"/>
      <c r="U698" s="40"/>
      <c r="V698" s="40"/>
      <c r="W698" s="40"/>
      <c r="X698" s="40"/>
      <c r="Y698" s="40"/>
      <c r="Z698" s="40"/>
    </row>
    <row r="699" spans="1:26" ht="14.25" customHeight="1">
      <c r="A699" s="40"/>
      <c r="B699" s="40"/>
      <c r="C699" s="40"/>
      <c r="D699" s="168"/>
      <c r="E699" s="163"/>
      <c r="F699" s="164"/>
      <c r="G699" s="164"/>
      <c r="H699" s="164"/>
      <c r="I699" s="23"/>
      <c r="J699" s="171"/>
      <c r="K699" s="171"/>
      <c r="L699" s="166"/>
      <c r="M699" s="166"/>
      <c r="N699" s="166"/>
      <c r="O699" s="166"/>
      <c r="P699" s="158">
        <f t="shared" si="11"/>
        <v>1</v>
      </c>
      <c r="Q699" s="159">
        <f t="shared" si="12"/>
        <v>1900</v>
      </c>
      <c r="R699" s="159" t="str">
        <f t="shared" si="13"/>
        <v>Jan</v>
      </c>
      <c r="S699" s="160"/>
      <c r="T699" s="40"/>
      <c r="U699" s="40"/>
      <c r="V699" s="40"/>
      <c r="W699" s="40"/>
      <c r="X699" s="40"/>
      <c r="Y699" s="40"/>
      <c r="Z699" s="40"/>
    </row>
    <row r="700" spans="1:26" ht="14.25" customHeight="1">
      <c r="A700" s="40"/>
      <c r="B700" s="40"/>
      <c r="C700" s="40"/>
      <c r="D700" s="168"/>
      <c r="E700" s="163"/>
      <c r="F700" s="164"/>
      <c r="G700" s="164"/>
      <c r="H700" s="164"/>
      <c r="I700" s="23"/>
      <c r="J700" s="171"/>
      <c r="K700" s="171"/>
      <c r="L700" s="166"/>
      <c r="M700" s="166"/>
      <c r="N700" s="166"/>
      <c r="O700" s="166"/>
      <c r="P700" s="158">
        <f t="shared" si="11"/>
        <v>1</v>
      </c>
      <c r="Q700" s="159">
        <f t="shared" si="12"/>
        <v>1900</v>
      </c>
      <c r="R700" s="159" t="str">
        <f t="shared" si="13"/>
        <v>Jan</v>
      </c>
      <c r="S700" s="160"/>
      <c r="T700" s="40"/>
      <c r="U700" s="40"/>
      <c r="V700" s="40"/>
      <c r="W700" s="40"/>
      <c r="X700" s="40"/>
      <c r="Y700" s="40"/>
      <c r="Z700" s="40"/>
    </row>
    <row r="701" spans="1:26" ht="14.25" customHeight="1">
      <c r="A701" s="40"/>
      <c r="B701" s="40"/>
      <c r="C701" s="40"/>
      <c r="D701" s="168"/>
      <c r="E701" s="163"/>
      <c r="F701" s="164"/>
      <c r="G701" s="164"/>
      <c r="H701" s="164"/>
      <c r="I701" s="23"/>
      <c r="J701" s="171"/>
      <c r="K701" s="171"/>
      <c r="L701" s="166"/>
      <c r="M701" s="166"/>
      <c r="N701" s="166"/>
      <c r="O701" s="166"/>
      <c r="P701" s="158">
        <f t="shared" si="11"/>
        <v>1</v>
      </c>
      <c r="Q701" s="159">
        <f t="shared" si="12"/>
        <v>1900</v>
      </c>
      <c r="R701" s="159" t="str">
        <f t="shared" si="13"/>
        <v>Jan</v>
      </c>
      <c r="S701" s="160"/>
      <c r="T701" s="40"/>
      <c r="U701" s="40"/>
      <c r="V701" s="40"/>
      <c r="W701" s="40"/>
      <c r="X701" s="40"/>
      <c r="Y701" s="40"/>
      <c r="Z701" s="40"/>
    </row>
    <row r="702" spans="1:26" ht="14.25" customHeight="1">
      <c r="A702" s="40"/>
      <c r="B702" s="40"/>
      <c r="C702" s="40"/>
      <c r="D702" s="168"/>
      <c r="E702" s="163"/>
      <c r="F702" s="164"/>
      <c r="G702" s="164"/>
      <c r="H702" s="164"/>
      <c r="I702" s="23"/>
      <c r="J702" s="171"/>
      <c r="K702" s="171"/>
      <c r="L702" s="166"/>
      <c r="M702" s="166"/>
      <c r="N702" s="166"/>
      <c r="O702" s="166"/>
      <c r="P702" s="158">
        <f t="shared" si="11"/>
        <v>1</v>
      </c>
      <c r="Q702" s="159">
        <f t="shared" si="12"/>
        <v>1900</v>
      </c>
      <c r="R702" s="159" t="str">
        <f t="shared" si="13"/>
        <v>Jan</v>
      </c>
      <c r="S702" s="160"/>
      <c r="T702" s="40"/>
      <c r="U702" s="40"/>
      <c r="V702" s="40"/>
      <c r="W702" s="40"/>
      <c r="X702" s="40"/>
      <c r="Y702" s="40"/>
      <c r="Z702" s="40"/>
    </row>
    <row r="703" spans="1:26" ht="14.25" customHeight="1">
      <c r="A703" s="40"/>
      <c r="B703" s="40"/>
      <c r="C703" s="40"/>
      <c r="D703" s="168"/>
      <c r="E703" s="163"/>
      <c r="F703" s="164"/>
      <c r="G703" s="164"/>
      <c r="H703" s="164"/>
      <c r="I703" s="23"/>
      <c r="J703" s="171"/>
      <c r="K703" s="171"/>
      <c r="L703" s="166"/>
      <c r="M703" s="166"/>
      <c r="N703" s="166"/>
      <c r="O703" s="166"/>
      <c r="P703" s="158">
        <f t="shared" si="11"/>
        <v>1</v>
      </c>
      <c r="Q703" s="159">
        <f t="shared" si="12"/>
        <v>1900</v>
      </c>
      <c r="R703" s="159" t="str">
        <f t="shared" si="13"/>
        <v>Jan</v>
      </c>
      <c r="S703" s="160"/>
      <c r="T703" s="40"/>
      <c r="U703" s="40"/>
      <c r="V703" s="40"/>
      <c r="W703" s="40"/>
      <c r="X703" s="40"/>
      <c r="Y703" s="40"/>
      <c r="Z703" s="40"/>
    </row>
    <row r="704" spans="1:26" ht="14.25" customHeight="1">
      <c r="A704" s="40"/>
      <c r="B704" s="40"/>
      <c r="C704" s="40"/>
      <c r="D704" s="168"/>
      <c r="E704" s="163"/>
      <c r="F704" s="164"/>
      <c r="G704" s="164"/>
      <c r="H704" s="164"/>
      <c r="I704" s="23"/>
      <c r="J704" s="171"/>
      <c r="K704" s="171"/>
      <c r="L704" s="166"/>
      <c r="M704" s="166"/>
      <c r="N704" s="166"/>
      <c r="O704" s="166"/>
      <c r="P704" s="158">
        <f t="shared" si="11"/>
        <v>1</v>
      </c>
      <c r="Q704" s="159">
        <f t="shared" si="12"/>
        <v>1900</v>
      </c>
      <c r="R704" s="159" t="str">
        <f t="shared" si="13"/>
        <v>Jan</v>
      </c>
      <c r="S704" s="160"/>
      <c r="T704" s="40"/>
      <c r="U704" s="40"/>
      <c r="V704" s="40"/>
      <c r="W704" s="40"/>
      <c r="X704" s="40"/>
      <c r="Y704" s="40"/>
      <c r="Z704" s="40"/>
    </row>
    <row r="705" spans="1:26" ht="14.25" customHeight="1">
      <c r="A705" s="40"/>
      <c r="B705" s="40"/>
      <c r="C705" s="40"/>
      <c r="D705" s="168"/>
      <c r="E705" s="163"/>
      <c r="F705" s="164"/>
      <c r="G705" s="164"/>
      <c r="H705" s="172"/>
      <c r="I705" s="23"/>
      <c r="J705" s="171"/>
      <c r="K705" s="171"/>
      <c r="L705" s="166"/>
      <c r="M705" s="166"/>
      <c r="N705" s="166"/>
      <c r="O705" s="166"/>
      <c r="P705" s="158">
        <f t="shared" si="11"/>
        <v>1</v>
      </c>
      <c r="Q705" s="159">
        <f t="shared" si="12"/>
        <v>1900</v>
      </c>
      <c r="R705" s="159" t="str">
        <f t="shared" si="13"/>
        <v>Jan</v>
      </c>
      <c r="S705" s="160"/>
      <c r="T705" s="40"/>
      <c r="U705" s="40"/>
      <c r="V705" s="40"/>
      <c r="W705" s="40"/>
      <c r="X705" s="40"/>
      <c r="Y705" s="40"/>
      <c r="Z705" s="40"/>
    </row>
    <row r="706" spans="1:26" ht="14.25" customHeight="1">
      <c r="A706" s="40"/>
      <c r="B706" s="40"/>
      <c r="C706" s="40"/>
      <c r="D706" s="162"/>
      <c r="E706" s="163"/>
      <c r="F706" s="164"/>
      <c r="G706" s="164"/>
      <c r="H706" s="40"/>
      <c r="I706" s="23"/>
      <c r="J706" s="165"/>
      <c r="K706" s="165"/>
      <c r="L706" s="166"/>
      <c r="M706" s="166"/>
      <c r="N706" s="166"/>
      <c r="O706" s="166"/>
      <c r="P706" s="158">
        <f t="shared" si="11"/>
        <v>1</v>
      </c>
      <c r="Q706" s="159">
        <f t="shared" si="12"/>
        <v>1900</v>
      </c>
      <c r="R706" s="159" t="str">
        <f t="shared" si="13"/>
        <v>Jan</v>
      </c>
      <c r="S706" s="160"/>
      <c r="T706" s="40"/>
      <c r="U706" s="40"/>
      <c r="V706" s="40"/>
      <c r="W706" s="40"/>
      <c r="X706" s="40"/>
      <c r="Y706" s="40"/>
      <c r="Z706" s="40"/>
    </row>
    <row r="707" spans="1:26" ht="14.25" customHeight="1">
      <c r="A707" s="40"/>
      <c r="B707" s="40"/>
      <c r="C707" s="40"/>
      <c r="D707" s="167"/>
      <c r="E707" s="163"/>
      <c r="F707" s="164"/>
      <c r="G707" s="164"/>
      <c r="H707" s="40"/>
      <c r="I707" s="23"/>
      <c r="J707" s="165"/>
      <c r="K707" s="165"/>
      <c r="L707" s="166"/>
      <c r="M707" s="166"/>
      <c r="N707" s="166"/>
      <c r="O707" s="166"/>
      <c r="P707" s="158">
        <f t="shared" si="11"/>
        <v>1</v>
      </c>
      <c r="Q707" s="159">
        <f t="shared" si="12"/>
        <v>1900</v>
      </c>
      <c r="R707" s="159" t="str">
        <f t="shared" si="13"/>
        <v>Jan</v>
      </c>
      <c r="S707" s="160"/>
      <c r="T707" s="40"/>
      <c r="U707" s="40"/>
      <c r="V707" s="40"/>
      <c r="W707" s="40"/>
      <c r="X707" s="40"/>
      <c r="Y707" s="40"/>
      <c r="Z707" s="40"/>
    </row>
    <row r="708" spans="1:26" ht="14.25" customHeight="1">
      <c r="A708" s="40"/>
      <c r="B708" s="40"/>
      <c r="C708" s="40"/>
      <c r="D708" s="162"/>
      <c r="E708" s="163"/>
      <c r="F708" s="164"/>
      <c r="G708" s="164"/>
      <c r="H708" s="40"/>
      <c r="I708" s="23"/>
      <c r="J708" s="165"/>
      <c r="K708" s="165"/>
      <c r="L708" s="166"/>
      <c r="M708" s="166"/>
      <c r="N708" s="166"/>
      <c r="O708" s="166"/>
      <c r="P708" s="158">
        <f t="shared" si="11"/>
        <v>1</v>
      </c>
      <c r="Q708" s="159">
        <f t="shared" si="12"/>
        <v>1900</v>
      </c>
      <c r="R708" s="159" t="str">
        <f t="shared" si="13"/>
        <v>Jan</v>
      </c>
      <c r="S708" s="160"/>
      <c r="T708" s="40"/>
      <c r="U708" s="40"/>
      <c r="V708" s="40"/>
      <c r="W708" s="40"/>
      <c r="X708" s="40"/>
      <c r="Y708" s="40"/>
      <c r="Z708" s="40"/>
    </row>
    <row r="709" spans="1:26" ht="14.25" customHeight="1">
      <c r="A709" s="40"/>
      <c r="B709" s="40"/>
      <c r="C709" s="40"/>
      <c r="D709" s="167"/>
      <c r="E709" s="163"/>
      <c r="F709" s="164"/>
      <c r="G709" s="164"/>
      <c r="H709" s="40"/>
      <c r="I709" s="23"/>
      <c r="J709" s="165"/>
      <c r="K709" s="165"/>
      <c r="L709" s="166"/>
      <c r="M709" s="166"/>
      <c r="N709" s="166"/>
      <c r="O709" s="166"/>
      <c r="P709" s="158">
        <f t="shared" si="11"/>
        <v>1</v>
      </c>
      <c r="Q709" s="159">
        <f t="shared" si="12"/>
        <v>1900</v>
      </c>
      <c r="R709" s="159" t="str">
        <f t="shared" si="13"/>
        <v>Jan</v>
      </c>
      <c r="S709" s="160"/>
      <c r="T709" s="40"/>
      <c r="U709" s="40"/>
      <c r="V709" s="40"/>
      <c r="W709" s="40"/>
      <c r="X709" s="40"/>
      <c r="Y709" s="40"/>
      <c r="Z709" s="40"/>
    </row>
    <row r="710" spans="1:26" ht="14.25" customHeight="1">
      <c r="A710" s="40"/>
      <c r="B710" s="40"/>
      <c r="C710" s="40"/>
      <c r="D710" s="167"/>
      <c r="E710" s="163"/>
      <c r="F710" s="164"/>
      <c r="G710" s="164"/>
      <c r="H710" s="40"/>
      <c r="I710" s="23"/>
      <c r="J710" s="165"/>
      <c r="K710" s="165"/>
      <c r="L710" s="166"/>
      <c r="M710" s="166"/>
      <c r="N710" s="166"/>
      <c r="O710" s="166"/>
      <c r="P710" s="158">
        <f t="shared" si="11"/>
        <v>1</v>
      </c>
      <c r="Q710" s="159">
        <f t="shared" si="12"/>
        <v>1900</v>
      </c>
      <c r="R710" s="159" t="str">
        <f t="shared" si="13"/>
        <v>Jan</v>
      </c>
      <c r="S710" s="160"/>
      <c r="T710" s="40"/>
      <c r="U710" s="40"/>
      <c r="V710" s="40"/>
      <c r="W710" s="40"/>
      <c r="X710" s="40"/>
      <c r="Y710" s="40"/>
      <c r="Z710" s="40"/>
    </row>
    <row r="711" spans="1:26" ht="14.25" customHeight="1">
      <c r="A711" s="40"/>
      <c r="B711" s="40"/>
      <c r="C711" s="40"/>
      <c r="D711" s="167"/>
      <c r="E711" s="163"/>
      <c r="F711" s="164"/>
      <c r="G711" s="164"/>
      <c r="H711" s="40"/>
      <c r="I711" s="23"/>
      <c r="J711" s="165"/>
      <c r="K711" s="165"/>
      <c r="L711" s="166"/>
      <c r="M711" s="166"/>
      <c r="N711" s="166"/>
      <c r="O711" s="166"/>
      <c r="P711" s="158">
        <f t="shared" si="11"/>
        <v>1</v>
      </c>
      <c r="Q711" s="159">
        <f t="shared" si="12"/>
        <v>1900</v>
      </c>
      <c r="R711" s="159" t="str">
        <f t="shared" si="13"/>
        <v>Jan</v>
      </c>
      <c r="S711" s="160"/>
      <c r="T711" s="40"/>
      <c r="U711" s="40"/>
      <c r="V711" s="40"/>
      <c r="W711" s="40"/>
      <c r="X711" s="40"/>
      <c r="Y711" s="40"/>
      <c r="Z711" s="40"/>
    </row>
    <row r="712" spans="1:26" ht="14.25" customHeight="1">
      <c r="A712" s="40"/>
      <c r="B712" s="40"/>
      <c r="C712" s="40"/>
      <c r="D712" s="167"/>
      <c r="E712" s="163"/>
      <c r="F712" s="164"/>
      <c r="G712" s="164"/>
      <c r="H712" s="40"/>
      <c r="I712" s="23"/>
      <c r="J712" s="165"/>
      <c r="K712" s="165"/>
      <c r="L712" s="166"/>
      <c r="M712" s="166"/>
      <c r="N712" s="166"/>
      <c r="O712" s="166"/>
      <c r="P712" s="158">
        <f t="shared" si="11"/>
        <v>1</v>
      </c>
      <c r="Q712" s="159">
        <f t="shared" si="12"/>
        <v>1900</v>
      </c>
      <c r="R712" s="159" t="str">
        <f t="shared" si="13"/>
        <v>Jan</v>
      </c>
      <c r="S712" s="160"/>
      <c r="T712" s="40"/>
      <c r="U712" s="40"/>
      <c r="V712" s="40"/>
      <c r="W712" s="40"/>
      <c r="X712" s="40"/>
      <c r="Y712" s="40"/>
      <c r="Z712" s="40"/>
    </row>
    <row r="713" spans="1:26" ht="14.25" customHeight="1">
      <c r="A713" s="40"/>
      <c r="B713" s="40"/>
      <c r="C713" s="40"/>
      <c r="D713" s="167"/>
      <c r="E713" s="163"/>
      <c r="F713" s="164"/>
      <c r="G713" s="164"/>
      <c r="H713" s="40"/>
      <c r="I713" s="23"/>
      <c r="J713" s="165"/>
      <c r="K713" s="165"/>
      <c r="L713" s="166"/>
      <c r="M713" s="166"/>
      <c r="N713" s="166"/>
      <c r="O713" s="166"/>
      <c r="P713" s="158">
        <f t="shared" si="11"/>
        <v>1</v>
      </c>
      <c r="Q713" s="159">
        <f t="shared" si="12"/>
        <v>1900</v>
      </c>
      <c r="R713" s="159" t="str">
        <f t="shared" si="13"/>
        <v>Jan</v>
      </c>
      <c r="S713" s="160"/>
      <c r="T713" s="40"/>
      <c r="U713" s="40"/>
      <c r="V713" s="40"/>
      <c r="W713" s="40"/>
      <c r="X713" s="40"/>
      <c r="Y713" s="40"/>
      <c r="Z713" s="40"/>
    </row>
    <row r="714" spans="1:26" ht="14.25" customHeight="1">
      <c r="A714" s="40"/>
      <c r="B714" s="40"/>
      <c r="C714" s="40"/>
      <c r="D714" s="167"/>
      <c r="E714" s="163"/>
      <c r="F714" s="164"/>
      <c r="G714" s="164"/>
      <c r="H714" s="40"/>
      <c r="I714" s="23"/>
      <c r="J714" s="165"/>
      <c r="K714" s="165"/>
      <c r="L714" s="166"/>
      <c r="M714" s="166"/>
      <c r="N714" s="166"/>
      <c r="O714" s="166"/>
      <c r="P714" s="158">
        <f t="shared" si="11"/>
        <v>1</v>
      </c>
      <c r="Q714" s="159">
        <f t="shared" si="12"/>
        <v>1900</v>
      </c>
      <c r="R714" s="159" t="str">
        <f t="shared" si="13"/>
        <v>Jan</v>
      </c>
      <c r="S714" s="160"/>
      <c r="T714" s="40"/>
      <c r="U714" s="40"/>
      <c r="V714" s="40"/>
      <c r="W714" s="40"/>
      <c r="X714" s="40"/>
      <c r="Y714" s="40"/>
      <c r="Z714" s="40"/>
    </row>
    <row r="715" spans="1:26" ht="14.25" customHeight="1">
      <c r="A715" s="40"/>
      <c r="B715" s="40"/>
      <c r="C715" s="40"/>
      <c r="D715" s="167"/>
      <c r="E715" s="163"/>
      <c r="F715" s="164"/>
      <c r="G715" s="164"/>
      <c r="H715" s="40"/>
      <c r="I715" s="23"/>
      <c r="J715" s="165"/>
      <c r="K715" s="165"/>
      <c r="L715" s="166"/>
      <c r="M715" s="166"/>
      <c r="N715" s="166"/>
      <c r="O715" s="166"/>
      <c r="P715" s="158">
        <f t="shared" si="11"/>
        <v>1</v>
      </c>
      <c r="Q715" s="159">
        <f t="shared" si="12"/>
        <v>1900</v>
      </c>
      <c r="R715" s="159" t="str">
        <f t="shared" si="13"/>
        <v>Jan</v>
      </c>
      <c r="S715" s="160"/>
      <c r="T715" s="40"/>
      <c r="U715" s="40"/>
      <c r="V715" s="40"/>
      <c r="W715" s="40"/>
      <c r="X715" s="40"/>
      <c r="Y715" s="40"/>
      <c r="Z715" s="40"/>
    </row>
    <row r="716" spans="1:26" ht="14.25" customHeight="1">
      <c r="A716" s="40"/>
      <c r="B716" s="40"/>
      <c r="C716" s="40"/>
      <c r="D716" s="167"/>
      <c r="E716" s="163"/>
      <c r="F716" s="164"/>
      <c r="G716" s="164"/>
      <c r="H716" s="40"/>
      <c r="I716" s="23"/>
      <c r="J716" s="165"/>
      <c r="K716" s="165"/>
      <c r="L716" s="166"/>
      <c r="M716" s="166"/>
      <c r="N716" s="166"/>
      <c r="O716" s="166"/>
      <c r="P716" s="158">
        <f t="shared" si="11"/>
        <v>1</v>
      </c>
      <c r="Q716" s="159">
        <f t="shared" si="12"/>
        <v>1900</v>
      </c>
      <c r="R716" s="159" t="str">
        <f t="shared" si="13"/>
        <v>Jan</v>
      </c>
      <c r="S716" s="160"/>
      <c r="T716" s="40"/>
      <c r="U716" s="40"/>
      <c r="V716" s="40"/>
      <c r="W716" s="40"/>
      <c r="X716" s="40"/>
      <c r="Y716" s="40"/>
      <c r="Z716" s="40"/>
    </row>
    <row r="717" spans="1:26" ht="14.25" customHeight="1">
      <c r="A717" s="40"/>
      <c r="B717" s="40"/>
      <c r="C717" s="40"/>
      <c r="D717" s="167"/>
      <c r="E717" s="163"/>
      <c r="F717" s="164"/>
      <c r="G717" s="164"/>
      <c r="H717" s="40"/>
      <c r="I717" s="23"/>
      <c r="J717" s="165"/>
      <c r="K717" s="165"/>
      <c r="L717" s="166"/>
      <c r="M717" s="166"/>
      <c r="N717" s="166"/>
      <c r="O717" s="166"/>
      <c r="P717" s="158">
        <f t="shared" si="11"/>
        <v>1</v>
      </c>
      <c r="Q717" s="159">
        <f t="shared" si="12"/>
        <v>1900</v>
      </c>
      <c r="R717" s="159" t="str">
        <f t="shared" si="13"/>
        <v>Jan</v>
      </c>
      <c r="S717" s="160"/>
      <c r="T717" s="40"/>
      <c r="U717" s="40"/>
      <c r="V717" s="40"/>
      <c r="W717" s="40"/>
      <c r="X717" s="40"/>
      <c r="Y717" s="40"/>
      <c r="Z717" s="40"/>
    </row>
    <row r="718" spans="1:26" ht="14.25" customHeight="1">
      <c r="A718" s="40"/>
      <c r="B718" s="40"/>
      <c r="C718" s="40"/>
      <c r="D718" s="167"/>
      <c r="E718" s="163"/>
      <c r="F718" s="164"/>
      <c r="G718" s="164"/>
      <c r="H718" s="40"/>
      <c r="I718" s="23"/>
      <c r="J718" s="165"/>
      <c r="K718" s="165"/>
      <c r="L718" s="166"/>
      <c r="M718" s="166"/>
      <c r="N718" s="166"/>
      <c r="O718" s="166"/>
      <c r="P718" s="158">
        <f t="shared" si="11"/>
        <v>1</v>
      </c>
      <c r="Q718" s="159">
        <f t="shared" si="12"/>
        <v>1900</v>
      </c>
      <c r="R718" s="159" t="str">
        <f t="shared" si="13"/>
        <v>Jan</v>
      </c>
      <c r="S718" s="160"/>
      <c r="T718" s="40"/>
      <c r="U718" s="40"/>
      <c r="V718" s="40"/>
      <c r="W718" s="40"/>
      <c r="X718" s="40"/>
      <c r="Y718" s="40"/>
      <c r="Z718" s="40"/>
    </row>
    <row r="719" spans="1:26" ht="14.25" customHeight="1">
      <c r="A719" s="40"/>
      <c r="B719" s="40"/>
      <c r="C719" s="40"/>
      <c r="D719" s="167"/>
      <c r="E719" s="163"/>
      <c r="F719" s="164"/>
      <c r="G719" s="164"/>
      <c r="H719" s="40"/>
      <c r="I719" s="23"/>
      <c r="J719" s="165"/>
      <c r="K719" s="165"/>
      <c r="L719" s="166"/>
      <c r="M719" s="166"/>
      <c r="N719" s="166"/>
      <c r="O719" s="166"/>
      <c r="P719" s="158">
        <f t="shared" si="11"/>
        <v>1</v>
      </c>
      <c r="Q719" s="159">
        <f t="shared" si="12"/>
        <v>1900</v>
      </c>
      <c r="R719" s="159" t="str">
        <f t="shared" si="13"/>
        <v>Jan</v>
      </c>
      <c r="S719" s="160"/>
      <c r="T719" s="40"/>
      <c r="U719" s="40"/>
      <c r="V719" s="40"/>
      <c r="W719" s="40"/>
      <c r="X719" s="40"/>
      <c r="Y719" s="40"/>
      <c r="Z719" s="40"/>
    </row>
    <row r="720" spans="1:26" ht="14.25" customHeight="1">
      <c r="A720" s="40"/>
      <c r="B720" s="40"/>
      <c r="C720" s="40"/>
      <c r="D720" s="167"/>
      <c r="E720" s="163"/>
      <c r="F720" s="164"/>
      <c r="G720" s="164"/>
      <c r="H720" s="40"/>
      <c r="I720" s="23"/>
      <c r="J720" s="165"/>
      <c r="K720" s="165"/>
      <c r="L720" s="166"/>
      <c r="M720" s="166"/>
      <c r="N720" s="166"/>
      <c r="O720" s="166"/>
      <c r="P720" s="158">
        <f t="shared" si="11"/>
        <v>1</v>
      </c>
      <c r="Q720" s="159">
        <f t="shared" si="12"/>
        <v>1900</v>
      </c>
      <c r="R720" s="159" t="str">
        <f t="shared" si="13"/>
        <v>Jan</v>
      </c>
      <c r="S720" s="160"/>
      <c r="T720" s="40"/>
      <c r="U720" s="40"/>
      <c r="V720" s="40"/>
      <c r="W720" s="40"/>
      <c r="X720" s="40"/>
      <c r="Y720" s="40"/>
      <c r="Z720" s="40"/>
    </row>
    <row r="721" spans="1:26" ht="14.25" customHeight="1">
      <c r="A721" s="40"/>
      <c r="B721" s="40"/>
      <c r="C721" s="40"/>
      <c r="D721" s="168"/>
      <c r="E721" s="169"/>
      <c r="F721" s="164"/>
      <c r="G721" s="164"/>
      <c r="H721" s="40"/>
      <c r="I721" s="23"/>
      <c r="J721" s="165"/>
      <c r="K721" s="165"/>
      <c r="L721" s="166"/>
      <c r="M721" s="166"/>
      <c r="N721" s="166"/>
      <c r="O721" s="166"/>
      <c r="P721" s="158">
        <f t="shared" si="11"/>
        <v>1</v>
      </c>
      <c r="Q721" s="159">
        <f t="shared" si="12"/>
        <v>1900</v>
      </c>
      <c r="R721" s="159" t="str">
        <f t="shared" si="13"/>
        <v>Jan</v>
      </c>
      <c r="S721" s="160"/>
      <c r="T721" s="40"/>
      <c r="U721" s="40"/>
      <c r="V721" s="40"/>
      <c r="W721" s="40"/>
      <c r="X721" s="40"/>
      <c r="Y721" s="40"/>
      <c r="Z721" s="40"/>
    </row>
    <row r="722" spans="1:26" ht="14.25" customHeight="1">
      <c r="A722" s="40"/>
      <c r="B722" s="40"/>
      <c r="C722" s="40"/>
      <c r="D722" s="167"/>
      <c r="E722" s="163"/>
      <c r="F722" s="164"/>
      <c r="G722" s="164"/>
      <c r="H722" s="40"/>
      <c r="I722" s="23"/>
      <c r="J722" s="165"/>
      <c r="K722" s="165"/>
      <c r="L722" s="166"/>
      <c r="M722" s="166"/>
      <c r="N722" s="166"/>
      <c r="O722" s="166"/>
      <c r="P722" s="158">
        <f t="shared" si="11"/>
        <v>1</v>
      </c>
      <c r="Q722" s="159">
        <f t="shared" si="12"/>
        <v>1900</v>
      </c>
      <c r="R722" s="159" t="str">
        <f t="shared" si="13"/>
        <v>Jan</v>
      </c>
      <c r="S722" s="160"/>
      <c r="T722" s="40"/>
      <c r="U722" s="40"/>
      <c r="V722" s="40"/>
      <c r="W722" s="40"/>
      <c r="X722" s="40"/>
      <c r="Y722" s="40"/>
      <c r="Z722" s="40"/>
    </row>
    <row r="723" spans="1:26" ht="14.25" customHeight="1">
      <c r="A723" s="40"/>
      <c r="B723" s="40"/>
      <c r="C723" s="40"/>
      <c r="D723" s="167"/>
      <c r="E723" s="163"/>
      <c r="F723" s="164"/>
      <c r="G723" s="164"/>
      <c r="H723" s="40"/>
      <c r="I723" s="23"/>
      <c r="J723" s="165"/>
      <c r="K723" s="165"/>
      <c r="L723" s="166"/>
      <c r="M723" s="166"/>
      <c r="N723" s="166"/>
      <c r="O723" s="166"/>
      <c r="P723" s="158">
        <f t="shared" si="11"/>
        <v>1</v>
      </c>
      <c r="Q723" s="159">
        <f t="shared" si="12"/>
        <v>1900</v>
      </c>
      <c r="R723" s="159" t="str">
        <f t="shared" si="13"/>
        <v>Jan</v>
      </c>
      <c r="S723" s="160"/>
      <c r="T723" s="40"/>
      <c r="U723" s="40"/>
      <c r="V723" s="40"/>
      <c r="W723" s="40"/>
      <c r="X723" s="40"/>
      <c r="Y723" s="40"/>
      <c r="Z723" s="40"/>
    </row>
    <row r="724" spans="1:26" ht="14.25" customHeight="1">
      <c r="A724" s="40"/>
      <c r="B724" s="40"/>
      <c r="C724" s="40"/>
      <c r="D724" s="167"/>
      <c r="E724" s="163"/>
      <c r="F724" s="164"/>
      <c r="G724" s="164"/>
      <c r="H724" s="40"/>
      <c r="I724" s="23"/>
      <c r="J724" s="165"/>
      <c r="K724" s="165"/>
      <c r="L724" s="166"/>
      <c r="M724" s="166"/>
      <c r="N724" s="166"/>
      <c r="O724" s="166"/>
      <c r="P724" s="158">
        <f t="shared" si="11"/>
        <v>1</v>
      </c>
      <c r="Q724" s="159">
        <f t="shared" si="12"/>
        <v>1900</v>
      </c>
      <c r="R724" s="159" t="str">
        <f t="shared" si="13"/>
        <v>Jan</v>
      </c>
      <c r="S724" s="160"/>
      <c r="T724" s="40"/>
      <c r="U724" s="40"/>
      <c r="V724" s="40"/>
      <c r="W724" s="40"/>
      <c r="X724" s="40"/>
      <c r="Y724" s="40"/>
      <c r="Z724" s="40"/>
    </row>
    <row r="725" spans="1:26" ht="14.25" customHeight="1">
      <c r="A725" s="40"/>
      <c r="B725" s="40"/>
      <c r="C725" s="40"/>
      <c r="D725" s="167"/>
      <c r="E725" s="163"/>
      <c r="F725" s="164"/>
      <c r="G725" s="164"/>
      <c r="H725" s="40"/>
      <c r="I725" s="23"/>
      <c r="J725" s="165"/>
      <c r="K725" s="165"/>
      <c r="L725" s="166"/>
      <c r="M725" s="166"/>
      <c r="N725" s="166"/>
      <c r="O725" s="166"/>
      <c r="P725" s="158">
        <f t="shared" si="11"/>
        <v>1</v>
      </c>
      <c r="Q725" s="159">
        <f t="shared" si="12"/>
        <v>1900</v>
      </c>
      <c r="R725" s="159" t="str">
        <f t="shared" si="13"/>
        <v>Jan</v>
      </c>
      <c r="S725" s="160"/>
      <c r="T725" s="40"/>
      <c r="U725" s="40"/>
      <c r="V725" s="40"/>
      <c r="W725" s="40"/>
      <c r="X725" s="40"/>
      <c r="Y725" s="40"/>
      <c r="Z725" s="40"/>
    </row>
    <row r="726" spans="1:26" ht="14.25" customHeight="1">
      <c r="A726" s="40"/>
      <c r="B726" s="40"/>
      <c r="C726" s="40"/>
      <c r="D726" s="167"/>
      <c r="E726" s="163"/>
      <c r="F726" s="164"/>
      <c r="G726" s="164"/>
      <c r="H726" s="40"/>
      <c r="I726" s="23"/>
      <c r="J726" s="165"/>
      <c r="K726" s="165"/>
      <c r="L726" s="166"/>
      <c r="M726" s="166"/>
      <c r="N726" s="166"/>
      <c r="O726" s="166"/>
      <c r="P726" s="158">
        <f t="shared" si="11"/>
        <v>1</v>
      </c>
      <c r="Q726" s="159">
        <f t="shared" si="12"/>
        <v>1900</v>
      </c>
      <c r="R726" s="159" t="str">
        <f t="shared" si="13"/>
        <v>Jan</v>
      </c>
      <c r="S726" s="160"/>
      <c r="T726" s="40"/>
      <c r="U726" s="40"/>
      <c r="V726" s="40"/>
      <c r="W726" s="40"/>
      <c r="X726" s="40"/>
      <c r="Y726" s="40"/>
      <c r="Z726" s="40"/>
    </row>
    <row r="727" spans="1:26" ht="14.25" customHeight="1">
      <c r="A727" s="40"/>
      <c r="B727" s="40"/>
      <c r="C727" s="40"/>
      <c r="D727" s="167"/>
      <c r="E727" s="163"/>
      <c r="F727" s="164"/>
      <c r="G727" s="164"/>
      <c r="H727" s="40"/>
      <c r="I727" s="23"/>
      <c r="J727" s="165"/>
      <c r="K727" s="165"/>
      <c r="L727" s="166"/>
      <c r="M727" s="166"/>
      <c r="N727" s="166"/>
      <c r="O727" s="166"/>
      <c r="P727" s="158">
        <f t="shared" si="11"/>
        <v>1</v>
      </c>
      <c r="Q727" s="159">
        <f t="shared" si="12"/>
        <v>1900</v>
      </c>
      <c r="R727" s="159" t="str">
        <f t="shared" si="13"/>
        <v>Jan</v>
      </c>
      <c r="S727" s="160"/>
      <c r="T727" s="40"/>
      <c r="U727" s="40"/>
      <c r="V727" s="40"/>
      <c r="W727" s="40"/>
      <c r="X727" s="40"/>
      <c r="Y727" s="40"/>
      <c r="Z727" s="40"/>
    </row>
    <row r="728" spans="1:26" ht="14.25" customHeight="1">
      <c r="A728" s="40"/>
      <c r="B728" s="40"/>
      <c r="C728" s="40"/>
      <c r="D728" s="167"/>
      <c r="E728" s="163"/>
      <c r="F728" s="164"/>
      <c r="G728" s="164"/>
      <c r="H728" s="40"/>
      <c r="I728" s="23"/>
      <c r="J728" s="165"/>
      <c r="K728" s="165"/>
      <c r="L728" s="166"/>
      <c r="M728" s="166"/>
      <c r="N728" s="166"/>
      <c r="O728" s="166"/>
      <c r="P728" s="158">
        <f t="shared" si="11"/>
        <v>1</v>
      </c>
      <c r="Q728" s="159">
        <f t="shared" si="12"/>
        <v>1900</v>
      </c>
      <c r="R728" s="159" t="str">
        <f t="shared" si="13"/>
        <v>Jan</v>
      </c>
      <c r="S728" s="160"/>
      <c r="T728" s="40"/>
      <c r="U728" s="40"/>
      <c r="V728" s="40"/>
      <c r="W728" s="40"/>
      <c r="X728" s="40"/>
      <c r="Y728" s="40"/>
      <c r="Z728" s="40"/>
    </row>
    <row r="729" spans="1:26" ht="14.25" customHeight="1">
      <c r="A729" s="40"/>
      <c r="B729" s="40"/>
      <c r="C729" s="40"/>
      <c r="D729" s="167"/>
      <c r="E729" s="163"/>
      <c r="F729" s="164"/>
      <c r="G729" s="164"/>
      <c r="H729" s="40"/>
      <c r="I729" s="23"/>
      <c r="J729" s="165"/>
      <c r="K729" s="165"/>
      <c r="L729" s="166"/>
      <c r="M729" s="166"/>
      <c r="N729" s="166"/>
      <c r="O729" s="166"/>
      <c r="P729" s="158">
        <f t="shared" si="11"/>
        <v>1</v>
      </c>
      <c r="Q729" s="159">
        <f t="shared" si="12"/>
        <v>1900</v>
      </c>
      <c r="R729" s="159" t="str">
        <f t="shared" si="13"/>
        <v>Jan</v>
      </c>
      <c r="S729" s="160"/>
      <c r="T729" s="40"/>
      <c r="U729" s="40"/>
      <c r="V729" s="40"/>
      <c r="W729" s="40"/>
      <c r="X729" s="40"/>
      <c r="Y729" s="40"/>
      <c r="Z729" s="40"/>
    </row>
    <row r="730" spans="1:26" ht="14.25" customHeight="1">
      <c r="A730" s="40"/>
      <c r="B730" s="40"/>
      <c r="C730" s="40"/>
      <c r="D730" s="162"/>
      <c r="E730" s="163"/>
      <c r="F730" s="164"/>
      <c r="G730" s="164"/>
      <c r="H730" s="40"/>
      <c r="I730" s="23"/>
      <c r="J730" s="165"/>
      <c r="K730" s="165"/>
      <c r="L730" s="166"/>
      <c r="M730" s="166"/>
      <c r="N730" s="166"/>
      <c r="O730" s="166"/>
      <c r="P730" s="158">
        <f t="shared" si="11"/>
        <v>1</v>
      </c>
      <c r="Q730" s="159">
        <f t="shared" si="12"/>
        <v>1900</v>
      </c>
      <c r="R730" s="159" t="str">
        <f t="shared" si="13"/>
        <v>Jan</v>
      </c>
      <c r="S730" s="160"/>
      <c r="T730" s="40"/>
      <c r="U730" s="40"/>
      <c r="V730" s="40"/>
      <c r="W730" s="40"/>
      <c r="X730" s="40"/>
      <c r="Y730" s="40"/>
      <c r="Z730" s="40"/>
    </row>
    <row r="731" spans="1:26" ht="14.25" customHeight="1">
      <c r="A731" s="40"/>
      <c r="B731" s="40"/>
      <c r="C731" s="40"/>
      <c r="D731" s="167"/>
      <c r="E731" s="163"/>
      <c r="F731" s="164"/>
      <c r="G731" s="164"/>
      <c r="H731" s="40"/>
      <c r="I731" s="23"/>
      <c r="J731" s="165"/>
      <c r="K731" s="165"/>
      <c r="L731" s="166"/>
      <c r="M731" s="166"/>
      <c r="N731" s="166"/>
      <c r="O731" s="166"/>
      <c r="P731" s="158">
        <f t="shared" si="11"/>
        <v>1</v>
      </c>
      <c r="Q731" s="159">
        <f t="shared" si="12"/>
        <v>1900</v>
      </c>
      <c r="R731" s="159" t="str">
        <f t="shared" si="13"/>
        <v>Jan</v>
      </c>
      <c r="S731" s="160"/>
      <c r="T731" s="40"/>
      <c r="U731" s="40"/>
      <c r="V731" s="40"/>
      <c r="W731" s="40"/>
      <c r="X731" s="40"/>
      <c r="Y731" s="40"/>
      <c r="Z731" s="40"/>
    </row>
    <row r="732" spans="1:26" ht="14.25" customHeight="1">
      <c r="A732" s="40"/>
      <c r="B732" s="40"/>
      <c r="C732" s="40"/>
      <c r="D732" s="162"/>
      <c r="E732" s="163"/>
      <c r="F732" s="164"/>
      <c r="G732" s="164"/>
      <c r="H732" s="40"/>
      <c r="I732" s="23"/>
      <c r="J732" s="165"/>
      <c r="K732" s="165"/>
      <c r="L732" s="166"/>
      <c r="M732" s="166"/>
      <c r="N732" s="166"/>
      <c r="O732" s="166"/>
      <c r="P732" s="158">
        <f t="shared" si="11"/>
        <v>1</v>
      </c>
      <c r="Q732" s="159">
        <f t="shared" si="12"/>
        <v>1900</v>
      </c>
      <c r="R732" s="159" t="str">
        <f t="shared" si="13"/>
        <v>Jan</v>
      </c>
      <c r="S732" s="160"/>
      <c r="T732" s="40"/>
      <c r="U732" s="40"/>
      <c r="V732" s="40"/>
      <c r="W732" s="40"/>
      <c r="X732" s="40"/>
      <c r="Y732" s="40"/>
      <c r="Z732" s="40"/>
    </row>
    <row r="733" spans="1:26" ht="14.25" customHeight="1">
      <c r="A733" s="40"/>
      <c r="B733" s="40"/>
      <c r="C733" s="40"/>
      <c r="D733" s="167"/>
      <c r="E733" s="163"/>
      <c r="F733" s="164"/>
      <c r="G733" s="164"/>
      <c r="H733" s="40"/>
      <c r="I733" s="23"/>
      <c r="J733" s="165"/>
      <c r="K733" s="165"/>
      <c r="L733" s="166"/>
      <c r="M733" s="166"/>
      <c r="N733" s="166"/>
      <c r="O733" s="166"/>
      <c r="P733" s="158">
        <f t="shared" si="11"/>
        <v>1</v>
      </c>
      <c r="Q733" s="159">
        <f t="shared" si="12"/>
        <v>1900</v>
      </c>
      <c r="R733" s="159" t="str">
        <f t="shared" si="13"/>
        <v>Jan</v>
      </c>
      <c r="S733" s="160"/>
      <c r="T733" s="40"/>
      <c r="U733" s="40"/>
      <c r="V733" s="40"/>
      <c r="W733" s="40"/>
      <c r="X733" s="40"/>
      <c r="Y733" s="40"/>
      <c r="Z733" s="40"/>
    </row>
    <row r="734" spans="1:26" ht="14.25" customHeight="1">
      <c r="A734" s="40"/>
      <c r="B734" s="40"/>
      <c r="C734" s="40"/>
      <c r="D734" s="167"/>
      <c r="E734" s="163"/>
      <c r="F734" s="164"/>
      <c r="G734" s="164"/>
      <c r="H734" s="40"/>
      <c r="I734" s="23"/>
      <c r="J734" s="165"/>
      <c r="K734" s="165"/>
      <c r="L734" s="166"/>
      <c r="M734" s="166"/>
      <c r="N734" s="166"/>
      <c r="O734" s="166"/>
      <c r="P734" s="158">
        <f t="shared" si="11"/>
        <v>1</v>
      </c>
      <c r="Q734" s="159">
        <f t="shared" si="12"/>
        <v>1900</v>
      </c>
      <c r="R734" s="159" t="str">
        <f t="shared" si="13"/>
        <v>Jan</v>
      </c>
      <c r="S734" s="160"/>
      <c r="T734" s="40"/>
      <c r="U734" s="40"/>
      <c r="V734" s="40"/>
      <c r="W734" s="40"/>
      <c r="X734" s="40"/>
      <c r="Y734" s="40"/>
      <c r="Z734" s="40"/>
    </row>
    <row r="735" spans="1:26" ht="14.25" customHeight="1">
      <c r="A735" s="40"/>
      <c r="B735" s="40"/>
      <c r="C735" s="40"/>
      <c r="D735" s="167"/>
      <c r="E735" s="163"/>
      <c r="F735" s="164"/>
      <c r="G735" s="164"/>
      <c r="H735" s="40"/>
      <c r="I735" s="23"/>
      <c r="J735" s="165"/>
      <c r="K735" s="165"/>
      <c r="L735" s="166"/>
      <c r="M735" s="166"/>
      <c r="N735" s="166"/>
      <c r="O735" s="166"/>
      <c r="P735" s="158">
        <f t="shared" si="11"/>
        <v>1</v>
      </c>
      <c r="Q735" s="159">
        <f t="shared" si="12"/>
        <v>1900</v>
      </c>
      <c r="R735" s="159" t="str">
        <f t="shared" si="13"/>
        <v>Jan</v>
      </c>
      <c r="S735" s="160"/>
      <c r="T735" s="40"/>
      <c r="U735" s="40"/>
      <c r="V735" s="40"/>
      <c r="W735" s="40"/>
      <c r="X735" s="40"/>
      <c r="Y735" s="40"/>
      <c r="Z735" s="40"/>
    </row>
    <row r="736" spans="1:26" ht="14.25" customHeight="1">
      <c r="A736" s="40"/>
      <c r="B736" s="40"/>
      <c r="C736" s="40"/>
      <c r="D736" s="167"/>
      <c r="E736" s="163"/>
      <c r="F736" s="164"/>
      <c r="G736" s="164"/>
      <c r="H736" s="40"/>
      <c r="I736" s="23"/>
      <c r="J736" s="165"/>
      <c r="K736" s="165"/>
      <c r="L736" s="166"/>
      <c r="M736" s="166"/>
      <c r="N736" s="166"/>
      <c r="O736" s="166"/>
      <c r="P736" s="158">
        <f t="shared" si="11"/>
        <v>1</v>
      </c>
      <c r="Q736" s="159">
        <f t="shared" si="12"/>
        <v>1900</v>
      </c>
      <c r="R736" s="159" t="str">
        <f t="shared" si="13"/>
        <v>Jan</v>
      </c>
      <c r="S736" s="160"/>
      <c r="T736" s="40"/>
      <c r="U736" s="40"/>
      <c r="V736" s="40"/>
      <c r="W736" s="40"/>
      <c r="X736" s="40"/>
      <c r="Y736" s="40"/>
      <c r="Z736" s="40"/>
    </row>
    <row r="737" spans="1:26" ht="14.25" customHeight="1">
      <c r="A737" s="40"/>
      <c r="B737" s="40"/>
      <c r="C737" s="40"/>
      <c r="D737" s="167"/>
      <c r="E737" s="163"/>
      <c r="F737" s="164"/>
      <c r="G737" s="164"/>
      <c r="H737" s="40"/>
      <c r="I737" s="23"/>
      <c r="J737" s="165"/>
      <c r="K737" s="165"/>
      <c r="L737" s="166"/>
      <c r="M737" s="166"/>
      <c r="N737" s="166"/>
      <c r="O737" s="166"/>
      <c r="P737" s="158">
        <f t="shared" si="11"/>
        <v>1</v>
      </c>
      <c r="Q737" s="159">
        <f t="shared" si="12"/>
        <v>1900</v>
      </c>
      <c r="R737" s="159" t="str">
        <f t="shared" si="13"/>
        <v>Jan</v>
      </c>
      <c r="S737" s="160"/>
      <c r="T737" s="40"/>
      <c r="U737" s="40"/>
      <c r="V737" s="40"/>
      <c r="W737" s="40"/>
      <c r="X737" s="40"/>
      <c r="Y737" s="40"/>
      <c r="Z737" s="40"/>
    </row>
    <row r="738" spans="1:26" ht="14.25" customHeight="1">
      <c r="A738" s="40"/>
      <c r="B738" s="40"/>
      <c r="C738" s="40"/>
      <c r="D738" s="167"/>
      <c r="E738" s="163"/>
      <c r="F738" s="164"/>
      <c r="G738" s="164"/>
      <c r="H738" s="40"/>
      <c r="I738" s="23"/>
      <c r="J738" s="165"/>
      <c r="K738" s="165"/>
      <c r="L738" s="166"/>
      <c r="M738" s="166"/>
      <c r="N738" s="166"/>
      <c r="O738" s="166"/>
      <c r="P738" s="158">
        <f t="shared" si="11"/>
        <v>1</v>
      </c>
      <c r="Q738" s="159">
        <f t="shared" si="12"/>
        <v>1900</v>
      </c>
      <c r="R738" s="159" t="str">
        <f t="shared" si="13"/>
        <v>Jan</v>
      </c>
      <c r="S738" s="160"/>
      <c r="T738" s="40"/>
      <c r="U738" s="40"/>
      <c r="V738" s="40"/>
      <c r="W738" s="40"/>
      <c r="X738" s="40"/>
      <c r="Y738" s="40"/>
      <c r="Z738" s="40"/>
    </row>
    <row r="739" spans="1:26" ht="14.25" customHeight="1">
      <c r="A739" s="40"/>
      <c r="B739" s="40"/>
      <c r="C739" s="40"/>
      <c r="D739" s="167"/>
      <c r="E739" s="163"/>
      <c r="F739" s="164"/>
      <c r="G739" s="164"/>
      <c r="H739" s="40"/>
      <c r="I739" s="23"/>
      <c r="J739" s="165"/>
      <c r="K739" s="165"/>
      <c r="L739" s="166"/>
      <c r="M739" s="166"/>
      <c r="N739" s="166"/>
      <c r="O739" s="166"/>
      <c r="P739" s="158">
        <f t="shared" si="11"/>
        <v>1</v>
      </c>
      <c r="Q739" s="159">
        <f t="shared" si="12"/>
        <v>1900</v>
      </c>
      <c r="R739" s="159" t="str">
        <f t="shared" si="13"/>
        <v>Jan</v>
      </c>
      <c r="S739" s="160"/>
      <c r="T739" s="40"/>
      <c r="U739" s="40"/>
      <c r="V739" s="40"/>
      <c r="W739" s="40"/>
      <c r="X739" s="40"/>
      <c r="Y739" s="40"/>
      <c r="Z739" s="40"/>
    </row>
    <row r="740" spans="1:26" ht="14.25" customHeight="1">
      <c r="A740" s="40"/>
      <c r="B740" s="40"/>
      <c r="C740" s="40"/>
      <c r="D740" s="167"/>
      <c r="E740" s="163"/>
      <c r="F740" s="164"/>
      <c r="G740" s="164"/>
      <c r="H740" s="40"/>
      <c r="I740" s="23"/>
      <c r="J740" s="165"/>
      <c r="K740" s="165"/>
      <c r="L740" s="166"/>
      <c r="M740" s="166"/>
      <c r="N740" s="166"/>
      <c r="O740" s="166"/>
      <c r="P740" s="158">
        <f t="shared" si="11"/>
        <v>1</v>
      </c>
      <c r="Q740" s="159">
        <f t="shared" si="12"/>
        <v>1900</v>
      </c>
      <c r="R740" s="159" t="str">
        <f t="shared" si="13"/>
        <v>Jan</v>
      </c>
      <c r="S740" s="160"/>
      <c r="T740" s="40"/>
      <c r="U740" s="40"/>
      <c r="V740" s="40"/>
      <c r="W740" s="40"/>
      <c r="X740" s="40"/>
      <c r="Y740" s="40"/>
      <c r="Z740" s="40"/>
    </row>
    <row r="741" spans="1:26" ht="14.25" customHeight="1">
      <c r="A741" s="40"/>
      <c r="B741" s="40"/>
      <c r="C741" s="40"/>
      <c r="D741" s="167"/>
      <c r="E741" s="163"/>
      <c r="F741" s="164"/>
      <c r="G741" s="164"/>
      <c r="H741" s="40"/>
      <c r="I741" s="23"/>
      <c r="J741" s="165"/>
      <c r="K741" s="165"/>
      <c r="L741" s="166"/>
      <c r="M741" s="166"/>
      <c r="N741" s="166"/>
      <c r="O741" s="166"/>
      <c r="P741" s="158">
        <f t="shared" si="11"/>
        <v>1</v>
      </c>
      <c r="Q741" s="159">
        <f t="shared" si="12"/>
        <v>1900</v>
      </c>
      <c r="R741" s="159" t="str">
        <f t="shared" si="13"/>
        <v>Jan</v>
      </c>
      <c r="S741" s="160"/>
      <c r="T741" s="40"/>
      <c r="U741" s="40"/>
      <c r="V741" s="40"/>
      <c r="W741" s="40"/>
      <c r="X741" s="40"/>
      <c r="Y741" s="40"/>
      <c r="Z741" s="40"/>
    </row>
    <row r="742" spans="1:26" ht="14.25" customHeight="1">
      <c r="A742" s="40"/>
      <c r="B742" s="40"/>
      <c r="C742" s="40"/>
      <c r="D742" s="167"/>
      <c r="E742" s="163"/>
      <c r="F742" s="164"/>
      <c r="G742" s="164"/>
      <c r="H742" s="40"/>
      <c r="I742" s="23"/>
      <c r="J742" s="165"/>
      <c r="K742" s="165"/>
      <c r="L742" s="166"/>
      <c r="M742" s="166"/>
      <c r="N742" s="166"/>
      <c r="O742" s="166"/>
      <c r="P742" s="158">
        <f t="shared" si="11"/>
        <v>1</v>
      </c>
      <c r="Q742" s="159">
        <f t="shared" si="12"/>
        <v>1900</v>
      </c>
      <c r="R742" s="159" t="str">
        <f t="shared" si="13"/>
        <v>Jan</v>
      </c>
      <c r="S742" s="160"/>
      <c r="T742" s="40"/>
      <c r="U742" s="40"/>
      <c r="V742" s="40"/>
      <c r="W742" s="40"/>
      <c r="X742" s="40"/>
      <c r="Y742" s="40"/>
      <c r="Z742" s="40"/>
    </row>
    <row r="743" spans="1:26" ht="14.25" customHeight="1">
      <c r="A743" s="40"/>
      <c r="B743" s="40"/>
      <c r="C743" s="40"/>
      <c r="D743" s="167"/>
      <c r="E743" s="163"/>
      <c r="F743" s="164"/>
      <c r="G743" s="164"/>
      <c r="H743" s="40"/>
      <c r="I743" s="23"/>
      <c r="J743" s="165"/>
      <c r="K743" s="165"/>
      <c r="L743" s="166"/>
      <c r="M743" s="166"/>
      <c r="N743" s="166"/>
      <c r="O743" s="166"/>
      <c r="P743" s="158">
        <f t="shared" si="11"/>
        <v>1</v>
      </c>
      <c r="Q743" s="159">
        <f t="shared" si="12"/>
        <v>1900</v>
      </c>
      <c r="R743" s="159" t="str">
        <f t="shared" si="13"/>
        <v>Jan</v>
      </c>
      <c r="S743" s="160"/>
      <c r="T743" s="40"/>
      <c r="U743" s="40"/>
      <c r="V743" s="40"/>
      <c r="W743" s="40"/>
      <c r="X743" s="40"/>
      <c r="Y743" s="40"/>
      <c r="Z743" s="40"/>
    </row>
    <row r="744" spans="1:26" ht="14.25" customHeight="1">
      <c r="A744" s="40"/>
      <c r="B744" s="40"/>
      <c r="C744" s="40"/>
      <c r="D744" s="167"/>
      <c r="E744" s="163"/>
      <c r="F744" s="164"/>
      <c r="G744" s="164"/>
      <c r="H744" s="40"/>
      <c r="I744" s="23"/>
      <c r="J744" s="165"/>
      <c r="K744" s="165"/>
      <c r="L744" s="166"/>
      <c r="M744" s="166"/>
      <c r="N744" s="166"/>
      <c r="O744" s="166"/>
      <c r="P744" s="158">
        <f t="shared" si="11"/>
        <v>1</v>
      </c>
      <c r="Q744" s="159">
        <f t="shared" si="12"/>
        <v>1900</v>
      </c>
      <c r="R744" s="159" t="str">
        <f t="shared" si="13"/>
        <v>Jan</v>
      </c>
      <c r="S744" s="160"/>
      <c r="T744" s="40"/>
      <c r="U744" s="40"/>
      <c r="V744" s="40"/>
      <c r="W744" s="40"/>
      <c r="X744" s="40"/>
      <c r="Y744" s="40"/>
      <c r="Z744" s="40"/>
    </row>
    <row r="745" spans="1:26" ht="14.25" customHeight="1">
      <c r="A745" s="40"/>
      <c r="B745" s="40"/>
      <c r="C745" s="40"/>
      <c r="D745" s="168"/>
      <c r="E745" s="169"/>
      <c r="F745" s="164"/>
      <c r="G745" s="164"/>
      <c r="H745" s="40"/>
      <c r="I745" s="23"/>
      <c r="J745" s="165"/>
      <c r="K745" s="165"/>
      <c r="L745" s="166"/>
      <c r="M745" s="166"/>
      <c r="N745" s="166"/>
      <c r="O745" s="166"/>
      <c r="P745" s="158">
        <f t="shared" si="11"/>
        <v>1</v>
      </c>
      <c r="Q745" s="159">
        <f t="shared" si="12"/>
        <v>1900</v>
      </c>
      <c r="R745" s="159" t="str">
        <f t="shared" si="13"/>
        <v>Jan</v>
      </c>
      <c r="S745" s="160"/>
      <c r="T745" s="40"/>
      <c r="U745" s="40"/>
      <c r="V745" s="40"/>
      <c r="W745" s="40"/>
      <c r="X745" s="40"/>
      <c r="Y745" s="40"/>
      <c r="Z745" s="40"/>
    </row>
    <row r="746" spans="1:26" ht="14.25" customHeight="1">
      <c r="A746" s="40"/>
      <c r="B746" s="40"/>
      <c r="C746" s="40"/>
      <c r="D746" s="167"/>
      <c r="E746" s="163"/>
      <c r="F746" s="164"/>
      <c r="G746" s="164"/>
      <c r="H746" s="40"/>
      <c r="I746" s="23"/>
      <c r="J746" s="165"/>
      <c r="K746" s="165"/>
      <c r="L746" s="166"/>
      <c r="M746" s="166"/>
      <c r="N746" s="166"/>
      <c r="O746" s="166"/>
      <c r="P746" s="158">
        <f t="shared" si="11"/>
        <v>1</v>
      </c>
      <c r="Q746" s="159">
        <f t="shared" si="12"/>
        <v>1900</v>
      </c>
      <c r="R746" s="159" t="str">
        <f t="shared" si="13"/>
        <v>Jan</v>
      </c>
      <c r="S746" s="160"/>
      <c r="T746" s="40"/>
      <c r="U746" s="40"/>
      <c r="V746" s="40"/>
      <c r="W746" s="40"/>
      <c r="X746" s="40"/>
      <c r="Y746" s="40"/>
      <c r="Z746" s="40"/>
    </row>
    <row r="747" spans="1:26" ht="14.25" customHeight="1">
      <c r="A747" s="40"/>
      <c r="B747" s="40"/>
      <c r="C747" s="40"/>
      <c r="D747" s="167"/>
      <c r="E747" s="163"/>
      <c r="F747" s="164"/>
      <c r="G747" s="164"/>
      <c r="H747" s="40"/>
      <c r="I747" s="23"/>
      <c r="J747" s="165"/>
      <c r="K747" s="165"/>
      <c r="L747" s="166"/>
      <c r="M747" s="166"/>
      <c r="N747" s="166"/>
      <c r="O747" s="166"/>
      <c r="P747" s="158">
        <f t="shared" si="11"/>
        <v>1</v>
      </c>
      <c r="Q747" s="159">
        <f t="shared" si="12"/>
        <v>1900</v>
      </c>
      <c r="R747" s="159" t="str">
        <f t="shared" si="13"/>
        <v>Jan</v>
      </c>
      <c r="S747" s="160"/>
      <c r="T747" s="40"/>
      <c r="U747" s="40"/>
      <c r="V747" s="40"/>
      <c r="W747" s="40"/>
      <c r="X747" s="40"/>
      <c r="Y747" s="40"/>
      <c r="Z747" s="40"/>
    </row>
    <row r="748" spans="1:26" ht="14.25" customHeight="1">
      <c r="A748" s="40"/>
      <c r="B748" s="40"/>
      <c r="C748" s="40"/>
      <c r="D748" s="167"/>
      <c r="E748" s="163"/>
      <c r="F748" s="164"/>
      <c r="G748" s="164"/>
      <c r="H748" s="40"/>
      <c r="I748" s="23"/>
      <c r="J748" s="165"/>
      <c r="K748" s="165"/>
      <c r="L748" s="166"/>
      <c r="M748" s="166"/>
      <c r="N748" s="166"/>
      <c r="O748" s="166"/>
      <c r="P748" s="158">
        <f t="shared" si="11"/>
        <v>1</v>
      </c>
      <c r="Q748" s="159">
        <f t="shared" si="12"/>
        <v>1900</v>
      </c>
      <c r="R748" s="159" t="str">
        <f t="shared" si="13"/>
        <v>Jan</v>
      </c>
      <c r="S748" s="160"/>
      <c r="T748" s="40"/>
      <c r="U748" s="40"/>
      <c r="V748" s="40"/>
      <c r="W748" s="40"/>
      <c r="X748" s="40"/>
      <c r="Y748" s="40"/>
      <c r="Z748" s="40"/>
    </row>
    <row r="749" spans="1:26" ht="14.25" customHeight="1">
      <c r="A749" s="40"/>
      <c r="B749" s="40"/>
      <c r="C749" s="40"/>
      <c r="D749" s="167"/>
      <c r="E749" s="163"/>
      <c r="F749" s="164"/>
      <c r="G749" s="164"/>
      <c r="H749" s="40"/>
      <c r="I749" s="23"/>
      <c r="J749" s="165"/>
      <c r="K749" s="165"/>
      <c r="L749" s="166"/>
      <c r="M749" s="166"/>
      <c r="N749" s="166"/>
      <c r="O749" s="166"/>
      <c r="P749" s="158">
        <f t="shared" si="11"/>
        <v>1</v>
      </c>
      <c r="Q749" s="159">
        <f t="shared" si="12"/>
        <v>1900</v>
      </c>
      <c r="R749" s="159" t="str">
        <f t="shared" si="13"/>
        <v>Jan</v>
      </c>
      <c r="S749" s="160"/>
      <c r="T749" s="40"/>
      <c r="U749" s="40"/>
      <c r="V749" s="40"/>
      <c r="W749" s="40"/>
      <c r="X749" s="40"/>
      <c r="Y749" s="40"/>
      <c r="Z749" s="40"/>
    </row>
    <row r="750" spans="1:26" ht="14.25" customHeight="1">
      <c r="A750" s="40"/>
      <c r="B750" s="40"/>
      <c r="C750" s="40"/>
      <c r="D750" s="167"/>
      <c r="E750" s="163"/>
      <c r="F750" s="164"/>
      <c r="G750" s="164"/>
      <c r="H750" s="40"/>
      <c r="I750" s="23"/>
      <c r="J750" s="165"/>
      <c r="K750" s="165"/>
      <c r="L750" s="166"/>
      <c r="M750" s="166"/>
      <c r="N750" s="166"/>
      <c r="O750" s="166"/>
      <c r="P750" s="158">
        <f t="shared" si="11"/>
        <v>1</v>
      </c>
      <c r="Q750" s="159">
        <f t="shared" si="12"/>
        <v>1900</v>
      </c>
      <c r="R750" s="159" t="str">
        <f t="shared" si="13"/>
        <v>Jan</v>
      </c>
      <c r="S750" s="160"/>
      <c r="T750" s="40"/>
      <c r="U750" s="40"/>
      <c r="V750" s="40"/>
      <c r="W750" s="40"/>
      <c r="X750" s="40"/>
      <c r="Y750" s="40"/>
      <c r="Z750" s="40"/>
    </row>
    <row r="751" spans="1:26" ht="14.25" customHeight="1">
      <c r="A751" s="40"/>
      <c r="B751" s="40"/>
      <c r="C751" s="40"/>
      <c r="D751" s="167"/>
      <c r="E751" s="163"/>
      <c r="F751" s="164"/>
      <c r="G751" s="164"/>
      <c r="H751" s="40"/>
      <c r="I751" s="23"/>
      <c r="J751" s="165"/>
      <c r="K751" s="165"/>
      <c r="L751" s="166"/>
      <c r="M751" s="166"/>
      <c r="N751" s="166"/>
      <c r="O751" s="166"/>
      <c r="P751" s="158">
        <f t="shared" si="11"/>
        <v>1</v>
      </c>
      <c r="Q751" s="159">
        <f t="shared" si="12"/>
        <v>1900</v>
      </c>
      <c r="R751" s="159" t="str">
        <f t="shared" si="13"/>
        <v>Jan</v>
      </c>
      <c r="S751" s="160"/>
      <c r="T751" s="40"/>
      <c r="U751" s="40"/>
      <c r="V751" s="40"/>
      <c r="W751" s="40"/>
      <c r="X751" s="40"/>
      <c r="Y751" s="40"/>
      <c r="Z751" s="40"/>
    </row>
    <row r="752" spans="1:26" ht="14.25" customHeight="1">
      <c r="A752" s="40"/>
      <c r="B752" s="40"/>
      <c r="C752" s="40"/>
      <c r="D752" s="167"/>
      <c r="E752" s="163"/>
      <c r="F752" s="164"/>
      <c r="G752" s="164"/>
      <c r="H752" s="40"/>
      <c r="I752" s="23"/>
      <c r="J752" s="165"/>
      <c r="K752" s="165"/>
      <c r="L752" s="166"/>
      <c r="M752" s="166"/>
      <c r="N752" s="166"/>
      <c r="O752" s="166"/>
      <c r="P752" s="158">
        <f t="shared" si="11"/>
        <v>1</v>
      </c>
      <c r="Q752" s="159">
        <f t="shared" si="12"/>
        <v>1900</v>
      </c>
      <c r="R752" s="159" t="str">
        <f t="shared" si="13"/>
        <v>Jan</v>
      </c>
      <c r="S752" s="160"/>
      <c r="T752" s="40"/>
      <c r="U752" s="40"/>
      <c r="V752" s="40"/>
      <c r="W752" s="40"/>
      <c r="X752" s="40"/>
      <c r="Y752" s="40"/>
      <c r="Z752" s="40"/>
    </row>
    <row r="753" spans="1:26" ht="14.25" customHeight="1">
      <c r="A753" s="40"/>
      <c r="B753" s="40"/>
      <c r="C753" s="40"/>
      <c r="D753" s="167"/>
      <c r="E753" s="163"/>
      <c r="F753" s="164"/>
      <c r="G753" s="164"/>
      <c r="H753" s="40"/>
      <c r="I753" s="23"/>
      <c r="J753" s="165"/>
      <c r="K753" s="165"/>
      <c r="L753" s="166"/>
      <c r="M753" s="166"/>
      <c r="N753" s="166"/>
      <c r="O753" s="166"/>
      <c r="P753" s="158">
        <f t="shared" si="11"/>
        <v>1</v>
      </c>
      <c r="Q753" s="159">
        <f t="shared" si="12"/>
        <v>1900</v>
      </c>
      <c r="R753" s="159" t="str">
        <f t="shared" si="13"/>
        <v>Jan</v>
      </c>
      <c r="S753" s="160"/>
      <c r="T753" s="40"/>
      <c r="U753" s="40"/>
      <c r="V753" s="40"/>
      <c r="W753" s="40"/>
      <c r="X753" s="40"/>
      <c r="Y753" s="40"/>
      <c r="Z753" s="40"/>
    </row>
    <row r="754" spans="1:26" ht="14.25" customHeight="1">
      <c r="A754" s="40"/>
      <c r="B754" s="40"/>
      <c r="C754" s="40"/>
      <c r="D754" s="167"/>
      <c r="E754" s="163"/>
      <c r="F754" s="40"/>
      <c r="G754" s="164"/>
      <c r="H754" s="40"/>
      <c r="I754" s="23"/>
      <c r="J754" s="23"/>
      <c r="K754" s="23"/>
      <c r="L754" s="170"/>
      <c r="M754" s="170"/>
      <c r="N754" s="170"/>
      <c r="O754" s="170"/>
      <c r="P754" s="158">
        <f t="shared" si="11"/>
        <v>1</v>
      </c>
      <c r="Q754" s="159">
        <f t="shared" si="12"/>
        <v>1900</v>
      </c>
      <c r="R754" s="159" t="str">
        <f t="shared" si="13"/>
        <v>Jan</v>
      </c>
      <c r="S754" s="160"/>
      <c r="T754" s="40"/>
      <c r="U754" s="40"/>
      <c r="V754" s="40"/>
      <c r="W754" s="40"/>
      <c r="X754" s="40"/>
      <c r="Y754" s="40"/>
      <c r="Z754" s="40"/>
    </row>
    <row r="755" spans="1:26" ht="14.25" customHeight="1">
      <c r="A755" s="40"/>
      <c r="B755" s="40"/>
      <c r="C755" s="40"/>
      <c r="D755" s="168"/>
      <c r="E755" s="169"/>
      <c r="F755" s="40"/>
      <c r="G755" s="164"/>
      <c r="H755" s="40"/>
      <c r="I755" s="23"/>
      <c r="J755" s="23"/>
      <c r="K755" s="23"/>
      <c r="L755" s="170"/>
      <c r="M755" s="170"/>
      <c r="N755" s="170"/>
      <c r="O755" s="170"/>
      <c r="P755" s="158">
        <f t="shared" si="11"/>
        <v>1</v>
      </c>
      <c r="Q755" s="159">
        <f t="shared" si="12"/>
        <v>1900</v>
      </c>
      <c r="R755" s="159" t="str">
        <f t="shared" si="13"/>
        <v>Jan</v>
      </c>
      <c r="S755" s="160"/>
      <c r="T755" s="40"/>
      <c r="U755" s="40"/>
      <c r="V755" s="40"/>
      <c r="W755" s="40"/>
      <c r="X755" s="40"/>
      <c r="Y755" s="40"/>
      <c r="Z755" s="40"/>
    </row>
    <row r="756" spans="1:26" ht="14.25" customHeight="1">
      <c r="A756" s="40"/>
      <c r="B756" s="40"/>
      <c r="C756" s="40"/>
      <c r="D756" s="168"/>
      <c r="E756" s="169"/>
      <c r="F756" s="40"/>
      <c r="G756" s="164"/>
      <c r="H756" s="40"/>
      <c r="I756" s="23"/>
      <c r="J756" s="23"/>
      <c r="K756" s="23"/>
      <c r="L756" s="170"/>
      <c r="M756" s="170"/>
      <c r="N756" s="170"/>
      <c r="O756" s="170"/>
      <c r="P756" s="158">
        <f t="shared" si="11"/>
        <v>1</v>
      </c>
      <c r="Q756" s="159">
        <f t="shared" si="12"/>
        <v>1900</v>
      </c>
      <c r="R756" s="159" t="str">
        <f t="shared" si="13"/>
        <v>Jan</v>
      </c>
      <c r="S756" s="160"/>
      <c r="T756" s="40"/>
      <c r="U756" s="40"/>
      <c r="V756" s="40"/>
      <c r="W756" s="40"/>
      <c r="X756" s="40"/>
      <c r="Y756" s="40"/>
      <c r="Z756" s="40"/>
    </row>
    <row r="757" spans="1:26" ht="14.25" customHeight="1">
      <c r="A757" s="40"/>
      <c r="B757" s="40"/>
      <c r="C757" s="40"/>
      <c r="D757" s="168"/>
      <c r="E757" s="169"/>
      <c r="F757" s="164"/>
      <c r="G757" s="164"/>
      <c r="H757" s="164"/>
      <c r="I757" s="23"/>
      <c r="J757" s="171"/>
      <c r="K757" s="171"/>
      <c r="L757" s="166"/>
      <c r="M757" s="166"/>
      <c r="N757" s="166"/>
      <c r="O757" s="166"/>
      <c r="P757" s="158">
        <f t="shared" si="11"/>
        <v>1</v>
      </c>
      <c r="Q757" s="159">
        <f t="shared" si="12"/>
        <v>1900</v>
      </c>
      <c r="R757" s="159" t="str">
        <f t="shared" si="13"/>
        <v>Jan</v>
      </c>
      <c r="S757" s="160"/>
      <c r="T757" s="40"/>
      <c r="U757" s="40"/>
      <c r="V757" s="40"/>
      <c r="W757" s="40"/>
      <c r="X757" s="40"/>
      <c r="Y757" s="40"/>
      <c r="Z757" s="40"/>
    </row>
    <row r="758" spans="1:26" ht="14.25" customHeight="1">
      <c r="A758" s="40"/>
      <c r="B758" s="40"/>
      <c r="C758" s="40"/>
      <c r="D758" s="167"/>
      <c r="E758" s="163"/>
      <c r="F758" s="164"/>
      <c r="G758" s="164"/>
      <c r="H758" s="40"/>
      <c r="I758" s="23"/>
      <c r="J758" s="165"/>
      <c r="K758" s="165"/>
      <c r="L758" s="166"/>
      <c r="M758" s="166"/>
      <c r="N758" s="166"/>
      <c r="O758" s="166"/>
      <c r="P758" s="158">
        <f t="shared" si="11"/>
        <v>1</v>
      </c>
      <c r="Q758" s="159">
        <f t="shared" si="12"/>
        <v>1900</v>
      </c>
      <c r="R758" s="159" t="str">
        <f t="shared" si="13"/>
        <v>Jan</v>
      </c>
      <c r="S758" s="160"/>
      <c r="T758" s="40"/>
      <c r="U758" s="40"/>
      <c r="V758" s="40"/>
      <c r="W758" s="40"/>
      <c r="X758" s="40"/>
      <c r="Y758" s="40"/>
      <c r="Z758" s="40"/>
    </row>
    <row r="759" spans="1:26" ht="14.25" customHeight="1">
      <c r="A759" s="40"/>
      <c r="B759" s="40"/>
      <c r="C759" s="40"/>
      <c r="D759" s="168"/>
      <c r="E759" s="163"/>
      <c r="F759" s="164"/>
      <c r="G759" s="164"/>
      <c r="H759" s="164"/>
      <c r="I759" s="23"/>
      <c r="J759" s="171"/>
      <c r="K759" s="171"/>
      <c r="L759" s="166"/>
      <c r="M759" s="166"/>
      <c r="N759" s="166"/>
      <c r="O759" s="166"/>
      <c r="P759" s="158">
        <f t="shared" si="11"/>
        <v>1</v>
      </c>
      <c r="Q759" s="159">
        <f t="shared" si="12"/>
        <v>1900</v>
      </c>
      <c r="R759" s="159" t="str">
        <f t="shared" si="13"/>
        <v>Jan</v>
      </c>
      <c r="S759" s="160"/>
      <c r="T759" s="40"/>
      <c r="U759" s="40"/>
      <c r="V759" s="40"/>
      <c r="W759" s="40"/>
      <c r="X759" s="40"/>
      <c r="Y759" s="40"/>
      <c r="Z759" s="40"/>
    </row>
    <row r="760" spans="1:26" ht="14.25" customHeight="1">
      <c r="A760" s="40"/>
      <c r="B760" s="40"/>
      <c r="C760" s="40"/>
      <c r="D760" s="168"/>
      <c r="E760" s="163"/>
      <c r="F760" s="164"/>
      <c r="G760" s="164"/>
      <c r="H760" s="164"/>
      <c r="I760" s="23"/>
      <c r="J760" s="171"/>
      <c r="K760" s="171"/>
      <c r="L760" s="166"/>
      <c r="M760" s="166"/>
      <c r="N760" s="166"/>
      <c r="O760" s="166"/>
      <c r="P760" s="158">
        <f t="shared" si="11"/>
        <v>1</v>
      </c>
      <c r="Q760" s="159">
        <f t="shared" si="12"/>
        <v>1900</v>
      </c>
      <c r="R760" s="159" t="str">
        <f t="shared" si="13"/>
        <v>Jan</v>
      </c>
      <c r="S760" s="160"/>
      <c r="T760" s="40"/>
      <c r="U760" s="40"/>
      <c r="V760" s="40"/>
      <c r="W760" s="40"/>
      <c r="X760" s="40"/>
      <c r="Y760" s="40"/>
      <c r="Z760" s="40"/>
    </row>
    <row r="761" spans="1:26" ht="14.25" customHeight="1">
      <c r="A761" s="40"/>
      <c r="B761" s="40"/>
      <c r="C761" s="40"/>
      <c r="D761" s="168"/>
      <c r="E761" s="163"/>
      <c r="F761" s="164"/>
      <c r="G761" s="164"/>
      <c r="H761" s="164"/>
      <c r="I761" s="23"/>
      <c r="J761" s="171"/>
      <c r="K761" s="171"/>
      <c r="L761" s="166"/>
      <c r="M761" s="166"/>
      <c r="N761" s="166"/>
      <c r="O761" s="166"/>
      <c r="P761" s="158">
        <f t="shared" si="11"/>
        <v>1</v>
      </c>
      <c r="Q761" s="159">
        <f t="shared" si="12"/>
        <v>1900</v>
      </c>
      <c r="R761" s="159" t="str">
        <f t="shared" si="13"/>
        <v>Jan</v>
      </c>
      <c r="S761" s="160"/>
      <c r="T761" s="40"/>
      <c r="U761" s="40"/>
      <c r="V761" s="40"/>
      <c r="W761" s="40"/>
      <c r="X761" s="40"/>
      <c r="Y761" s="40"/>
      <c r="Z761" s="40"/>
    </row>
    <row r="762" spans="1:26" ht="14.25" customHeight="1">
      <c r="A762" s="40"/>
      <c r="B762" s="40"/>
      <c r="C762" s="40"/>
      <c r="D762" s="168"/>
      <c r="E762" s="163"/>
      <c r="F762" s="164"/>
      <c r="G762" s="164"/>
      <c r="H762" s="164"/>
      <c r="I762" s="23"/>
      <c r="J762" s="171"/>
      <c r="K762" s="171"/>
      <c r="L762" s="166"/>
      <c r="M762" s="166"/>
      <c r="N762" s="166"/>
      <c r="O762" s="166"/>
      <c r="P762" s="158">
        <f t="shared" si="11"/>
        <v>1</v>
      </c>
      <c r="Q762" s="159">
        <f t="shared" si="12"/>
        <v>1900</v>
      </c>
      <c r="R762" s="159" t="str">
        <f t="shared" si="13"/>
        <v>Jan</v>
      </c>
      <c r="S762" s="160"/>
      <c r="T762" s="40"/>
      <c r="U762" s="40"/>
      <c r="V762" s="40"/>
      <c r="W762" s="40"/>
      <c r="X762" s="40"/>
      <c r="Y762" s="40"/>
      <c r="Z762" s="40"/>
    </row>
    <row r="763" spans="1:26" ht="14.25" customHeight="1">
      <c r="A763" s="40"/>
      <c r="B763" s="40"/>
      <c r="C763" s="40"/>
      <c r="D763" s="168"/>
      <c r="E763" s="163"/>
      <c r="F763" s="164"/>
      <c r="G763" s="164"/>
      <c r="H763" s="164"/>
      <c r="I763" s="23"/>
      <c r="J763" s="171"/>
      <c r="K763" s="171"/>
      <c r="L763" s="166"/>
      <c r="M763" s="166"/>
      <c r="N763" s="166"/>
      <c r="O763" s="166"/>
      <c r="P763" s="158">
        <f t="shared" si="11"/>
        <v>1</v>
      </c>
      <c r="Q763" s="159">
        <f t="shared" si="12"/>
        <v>1900</v>
      </c>
      <c r="R763" s="159" t="str">
        <f t="shared" si="13"/>
        <v>Jan</v>
      </c>
      <c r="S763" s="160"/>
      <c r="T763" s="40"/>
      <c r="U763" s="40"/>
      <c r="V763" s="40"/>
      <c r="W763" s="40"/>
      <c r="X763" s="40"/>
      <c r="Y763" s="40"/>
      <c r="Z763" s="40"/>
    </row>
    <row r="764" spans="1:26" ht="14.25" customHeight="1">
      <c r="A764" s="40"/>
      <c r="B764" s="40"/>
      <c r="C764" s="40"/>
      <c r="D764" s="168"/>
      <c r="E764" s="163"/>
      <c r="F764" s="164"/>
      <c r="G764" s="164"/>
      <c r="H764" s="164"/>
      <c r="I764" s="23"/>
      <c r="J764" s="171"/>
      <c r="K764" s="171"/>
      <c r="L764" s="166"/>
      <c r="M764" s="166"/>
      <c r="N764" s="166"/>
      <c r="O764" s="166"/>
      <c r="P764" s="158">
        <f t="shared" si="11"/>
        <v>1</v>
      </c>
      <c r="Q764" s="159">
        <f t="shared" si="12"/>
        <v>1900</v>
      </c>
      <c r="R764" s="159" t="str">
        <f t="shared" si="13"/>
        <v>Jan</v>
      </c>
      <c r="S764" s="160"/>
      <c r="T764" s="40"/>
      <c r="U764" s="40"/>
      <c r="V764" s="40"/>
      <c r="W764" s="40"/>
      <c r="X764" s="40"/>
      <c r="Y764" s="40"/>
      <c r="Z764" s="40"/>
    </row>
    <row r="765" spans="1:26" ht="14.25" customHeight="1">
      <c r="A765" s="40"/>
      <c r="B765" s="40"/>
      <c r="C765" s="40"/>
      <c r="D765" s="168"/>
      <c r="E765" s="163"/>
      <c r="F765" s="40"/>
      <c r="G765" s="164"/>
      <c r="H765" s="40"/>
      <c r="I765" s="23"/>
      <c r="J765" s="23"/>
      <c r="K765" s="23"/>
      <c r="L765" s="170"/>
      <c r="M765" s="170"/>
      <c r="N765" s="170"/>
      <c r="O765" s="170"/>
      <c r="P765" s="158">
        <f t="shared" si="11"/>
        <v>1</v>
      </c>
      <c r="Q765" s="159">
        <f t="shared" si="12"/>
        <v>1900</v>
      </c>
      <c r="R765" s="159" t="str">
        <f t="shared" si="13"/>
        <v>Jan</v>
      </c>
      <c r="S765" s="160"/>
      <c r="T765" s="40"/>
      <c r="U765" s="40"/>
      <c r="V765" s="40"/>
      <c r="W765" s="40"/>
      <c r="X765" s="40"/>
      <c r="Y765" s="40"/>
      <c r="Z765" s="40"/>
    </row>
    <row r="766" spans="1:26" ht="14.25" customHeight="1">
      <c r="A766" s="40"/>
      <c r="B766" s="40"/>
      <c r="C766" s="40"/>
      <c r="D766" s="168"/>
      <c r="E766" s="169"/>
      <c r="F766" s="164"/>
      <c r="G766" s="164"/>
      <c r="H766" s="164"/>
      <c r="I766" s="23"/>
      <c r="J766" s="171"/>
      <c r="K766" s="171"/>
      <c r="L766" s="166"/>
      <c r="M766" s="166"/>
      <c r="N766" s="166"/>
      <c r="O766" s="166"/>
      <c r="P766" s="158">
        <f t="shared" si="11"/>
        <v>1</v>
      </c>
      <c r="Q766" s="159">
        <f t="shared" si="12"/>
        <v>1900</v>
      </c>
      <c r="R766" s="159" t="str">
        <f t="shared" si="13"/>
        <v>Jan</v>
      </c>
      <c r="S766" s="160"/>
      <c r="T766" s="40"/>
      <c r="U766" s="40"/>
      <c r="V766" s="40"/>
      <c r="W766" s="40"/>
      <c r="X766" s="40"/>
      <c r="Y766" s="40"/>
      <c r="Z766" s="40"/>
    </row>
    <row r="767" spans="1:26" ht="14.25" customHeight="1">
      <c r="A767" s="40"/>
      <c r="B767" s="40"/>
      <c r="C767" s="40"/>
      <c r="D767" s="168"/>
      <c r="E767" s="163"/>
      <c r="F767" s="164"/>
      <c r="G767" s="164"/>
      <c r="H767" s="164"/>
      <c r="I767" s="23"/>
      <c r="J767" s="171"/>
      <c r="K767" s="171"/>
      <c r="L767" s="166"/>
      <c r="M767" s="166"/>
      <c r="N767" s="166"/>
      <c r="O767" s="166"/>
      <c r="P767" s="158">
        <f t="shared" si="11"/>
        <v>1</v>
      </c>
      <c r="Q767" s="159">
        <f t="shared" si="12"/>
        <v>1900</v>
      </c>
      <c r="R767" s="159" t="str">
        <f t="shared" si="13"/>
        <v>Jan</v>
      </c>
      <c r="S767" s="160"/>
      <c r="T767" s="40"/>
      <c r="U767" s="40"/>
      <c r="V767" s="40"/>
      <c r="W767" s="40"/>
      <c r="X767" s="40"/>
      <c r="Y767" s="40"/>
      <c r="Z767" s="40"/>
    </row>
    <row r="768" spans="1:26" ht="14.25" customHeight="1">
      <c r="A768" s="40"/>
      <c r="B768" s="40"/>
      <c r="C768" s="40"/>
      <c r="D768" s="168"/>
      <c r="E768" s="163"/>
      <c r="F768" s="164"/>
      <c r="G768" s="164"/>
      <c r="H768" s="164"/>
      <c r="I768" s="23"/>
      <c r="J768" s="171"/>
      <c r="K768" s="171"/>
      <c r="L768" s="166"/>
      <c r="M768" s="166"/>
      <c r="N768" s="166"/>
      <c r="O768" s="166"/>
      <c r="P768" s="158">
        <f t="shared" si="11"/>
        <v>1</v>
      </c>
      <c r="Q768" s="159">
        <f t="shared" si="12"/>
        <v>1900</v>
      </c>
      <c r="R768" s="159" t="str">
        <f t="shared" si="13"/>
        <v>Jan</v>
      </c>
      <c r="S768" s="160"/>
      <c r="T768" s="40"/>
      <c r="U768" s="40"/>
      <c r="V768" s="40"/>
      <c r="W768" s="40"/>
      <c r="X768" s="40"/>
      <c r="Y768" s="40"/>
      <c r="Z768" s="40"/>
    </row>
    <row r="769" spans="1:26" ht="14.25" customHeight="1">
      <c r="A769" s="40"/>
      <c r="B769" s="40"/>
      <c r="C769" s="40"/>
      <c r="D769" s="168"/>
      <c r="E769" s="163"/>
      <c r="F769" s="164"/>
      <c r="G769" s="164"/>
      <c r="H769" s="164"/>
      <c r="I769" s="23"/>
      <c r="J769" s="171"/>
      <c r="K769" s="171"/>
      <c r="L769" s="166"/>
      <c r="M769" s="166"/>
      <c r="N769" s="166"/>
      <c r="O769" s="166"/>
      <c r="P769" s="158">
        <f t="shared" si="11"/>
        <v>1</v>
      </c>
      <c r="Q769" s="159">
        <f t="shared" si="12"/>
        <v>1900</v>
      </c>
      <c r="R769" s="159" t="str">
        <f t="shared" si="13"/>
        <v>Jan</v>
      </c>
      <c r="S769" s="160"/>
      <c r="T769" s="40"/>
      <c r="U769" s="40"/>
      <c r="V769" s="40"/>
      <c r="W769" s="40"/>
      <c r="X769" s="40"/>
      <c r="Y769" s="40"/>
      <c r="Z769" s="40"/>
    </row>
    <row r="770" spans="1:26" ht="14.25" customHeight="1">
      <c r="A770" s="40"/>
      <c r="B770" s="40"/>
      <c r="C770" s="40"/>
      <c r="D770" s="168"/>
      <c r="E770" s="163"/>
      <c r="F770" s="164"/>
      <c r="G770" s="164"/>
      <c r="H770" s="164"/>
      <c r="I770" s="23"/>
      <c r="J770" s="171"/>
      <c r="K770" s="171"/>
      <c r="L770" s="166"/>
      <c r="M770" s="166"/>
      <c r="N770" s="166"/>
      <c r="O770" s="166"/>
      <c r="P770" s="158">
        <f t="shared" si="11"/>
        <v>1</v>
      </c>
      <c r="Q770" s="159">
        <f t="shared" si="12"/>
        <v>1900</v>
      </c>
      <c r="R770" s="159" t="str">
        <f t="shared" si="13"/>
        <v>Jan</v>
      </c>
      <c r="S770" s="160"/>
      <c r="T770" s="40"/>
      <c r="U770" s="40"/>
      <c r="V770" s="40"/>
      <c r="W770" s="40"/>
      <c r="X770" s="40"/>
      <c r="Y770" s="40"/>
      <c r="Z770" s="40"/>
    </row>
    <row r="771" spans="1:26" ht="14.25" customHeight="1">
      <c r="A771" s="40"/>
      <c r="B771" s="40"/>
      <c r="C771" s="40"/>
      <c r="D771" s="168"/>
      <c r="E771" s="163"/>
      <c r="F771" s="164"/>
      <c r="G771" s="164"/>
      <c r="H771" s="164"/>
      <c r="I771" s="23"/>
      <c r="J771" s="171"/>
      <c r="K771" s="171"/>
      <c r="L771" s="166"/>
      <c r="M771" s="166"/>
      <c r="N771" s="166"/>
      <c r="O771" s="166"/>
      <c r="P771" s="158">
        <f t="shared" si="11"/>
        <v>1</v>
      </c>
      <c r="Q771" s="159">
        <f t="shared" si="12"/>
        <v>1900</v>
      </c>
      <c r="R771" s="159" t="str">
        <f t="shared" si="13"/>
        <v>Jan</v>
      </c>
      <c r="S771" s="160"/>
      <c r="T771" s="40"/>
      <c r="U771" s="40"/>
      <c r="V771" s="40"/>
      <c r="W771" s="40"/>
      <c r="X771" s="40"/>
      <c r="Y771" s="40"/>
      <c r="Z771" s="40"/>
    </row>
    <row r="772" spans="1:26" ht="14.25" customHeight="1">
      <c r="A772" s="40"/>
      <c r="B772" s="40"/>
      <c r="C772" s="40"/>
      <c r="D772" s="168"/>
      <c r="E772" s="163"/>
      <c r="F772" s="164"/>
      <c r="G772" s="164"/>
      <c r="H772" s="164"/>
      <c r="I772" s="23"/>
      <c r="J772" s="171"/>
      <c r="K772" s="171"/>
      <c r="L772" s="166"/>
      <c r="M772" s="166"/>
      <c r="N772" s="166"/>
      <c r="O772" s="166"/>
      <c r="P772" s="158">
        <f t="shared" si="11"/>
        <v>1</v>
      </c>
      <c r="Q772" s="159">
        <f t="shared" si="12"/>
        <v>1900</v>
      </c>
      <c r="R772" s="159" t="str">
        <f t="shared" si="13"/>
        <v>Jan</v>
      </c>
      <c r="S772" s="160"/>
      <c r="T772" s="40"/>
      <c r="U772" s="40"/>
      <c r="V772" s="40"/>
      <c r="W772" s="40"/>
      <c r="X772" s="40"/>
      <c r="Y772" s="40"/>
      <c r="Z772" s="40"/>
    </row>
    <row r="773" spans="1:26" ht="14.25" customHeight="1">
      <c r="A773" s="40"/>
      <c r="B773" s="40"/>
      <c r="C773" s="40"/>
      <c r="D773" s="168"/>
      <c r="E773" s="163"/>
      <c r="F773" s="164"/>
      <c r="G773" s="164"/>
      <c r="H773" s="164"/>
      <c r="I773" s="23"/>
      <c r="J773" s="171"/>
      <c r="K773" s="171"/>
      <c r="L773" s="166"/>
      <c r="M773" s="166"/>
      <c r="N773" s="166"/>
      <c r="O773" s="166"/>
      <c r="P773" s="158">
        <f t="shared" si="11"/>
        <v>1</v>
      </c>
      <c r="Q773" s="159">
        <f t="shared" si="12"/>
        <v>1900</v>
      </c>
      <c r="R773" s="159" t="str">
        <f t="shared" si="13"/>
        <v>Jan</v>
      </c>
      <c r="S773" s="160"/>
      <c r="T773" s="40"/>
      <c r="U773" s="40"/>
      <c r="V773" s="40"/>
      <c r="W773" s="40"/>
      <c r="X773" s="40"/>
      <c r="Y773" s="40"/>
      <c r="Z773" s="40"/>
    </row>
    <row r="774" spans="1:26" ht="14.25" customHeight="1">
      <c r="A774" s="40"/>
      <c r="B774" s="40"/>
      <c r="C774" s="40"/>
      <c r="D774" s="168"/>
      <c r="E774" s="163"/>
      <c r="F774" s="164"/>
      <c r="G774" s="164"/>
      <c r="H774" s="164"/>
      <c r="I774" s="23"/>
      <c r="J774" s="171"/>
      <c r="K774" s="171"/>
      <c r="L774" s="166"/>
      <c r="M774" s="166"/>
      <c r="N774" s="166"/>
      <c r="O774" s="166"/>
      <c r="P774" s="158">
        <f t="shared" si="11"/>
        <v>1</v>
      </c>
      <c r="Q774" s="159">
        <f t="shared" si="12"/>
        <v>1900</v>
      </c>
      <c r="R774" s="159" t="str">
        <f t="shared" si="13"/>
        <v>Jan</v>
      </c>
      <c r="S774" s="160"/>
      <c r="T774" s="40"/>
      <c r="U774" s="40"/>
      <c r="V774" s="40"/>
      <c r="W774" s="40"/>
      <c r="X774" s="40"/>
      <c r="Y774" s="40"/>
      <c r="Z774" s="40"/>
    </row>
    <row r="775" spans="1:26" ht="14.25" customHeight="1">
      <c r="A775" s="40"/>
      <c r="B775" s="40"/>
      <c r="C775" s="40"/>
      <c r="D775" s="168"/>
      <c r="E775" s="163"/>
      <c r="F775" s="164"/>
      <c r="G775" s="164"/>
      <c r="H775" s="164"/>
      <c r="I775" s="23"/>
      <c r="J775" s="171"/>
      <c r="K775" s="171"/>
      <c r="L775" s="166"/>
      <c r="M775" s="166"/>
      <c r="N775" s="166"/>
      <c r="O775" s="166"/>
      <c r="P775" s="158">
        <f t="shared" si="11"/>
        <v>1</v>
      </c>
      <c r="Q775" s="159">
        <f t="shared" si="12"/>
        <v>1900</v>
      </c>
      <c r="R775" s="159" t="str">
        <f t="shared" si="13"/>
        <v>Jan</v>
      </c>
      <c r="S775" s="160"/>
      <c r="T775" s="40"/>
      <c r="U775" s="40"/>
      <c r="V775" s="40"/>
      <c r="W775" s="40"/>
      <c r="X775" s="40"/>
      <c r="Y775" s="40"/>
      <c r="Z775" s="40"/>
    </row>
    <row r="776" spans="1:26" ht="14.25" customHeight="1">
      <c r="A776" s="40"/>
      <c r="B776" s="40"/>
      <c r="C776" s="40"/>
      <c r="D776" s="168"/>
      <c r="E776" s="163"/>
      <c r="F776" s="164"/>
      <c r="G776" s="164"/>
      <c r="H776" s="164"/>
      <c r="I776" s="23"/>
      <c r="J776" s="171"/>
      <c r="K776" s="171"/>
      <c r="L776" s="166"/>
      <c r="M776" s="166"/>
      <c r="N776" s="166"/>
      <c r="O776" s="166"/>
      <c r="P776" s="158">
        <f t="shared" si="11"/>
        <v>1</v>
      </c>
      <c r="Q776" s="159">
        <f t="shared" si="12"/>
        <v>1900</v>
      </c>
      <c r="R776" s="159" t="str">
        <f t="shared" si="13"/>
        <v>Jan</v>
      </c>
      <c r="S776" s="160"/>
      <c r="T776" s="40"/>
      <c r="U776" s="40"/>
      <c r="V776" s="40"/>
      <c r="W776" s="40"/>
      <c r="X776" s="40"/>
      <c r="Y776" s="40"/>
      <c r="Z776" s="40"/>
    </row>
    <row r="777" spans="1:26" ht="14.25" customHeight="1">
      <c r="A777" s="40"/>
      <c r="B777" s="40"/>
      <c r="C777" s="40"/>
      <c r="D777" s="168"/>
      <c r="E777" s="163"/>
      <c r="F777" s="164"/>
      <c r="G777" s="164"/>
      <c r="H777" s="164"/>
      <c r="I777" s="23"/>
      <c r="J777" s="171"/>
      <c r="K777" s="171"/>
      <c r="L777" s="166"/>
      <c r="M777" s="166"/>
      <c r="N777" s="166"/>
      <c r="O777" s="166"/>
      <c r="P777" s="158">
        <f t="shared" si="11"/>
        <v>1</v>
      </c>
      <c r="Q777" s="159">
        <f t="shared" si="12"/>
        <v>1900</v>
      </c>
      <c r="R777" s="159" t="str">
        <f t="shared" si="13"/>
        <v>Jan</v>
      </c>
      <c r="S777" s="160"/>
      <c r="T777" s="40"/>
      <c r="U777" s="40"/>
      <c r="V777" s="40"/>
      <c r="W777" s="40"/>
      <c r="X777" s="40"/>
      <c r="Y777" s="40"/>
      <c r="Z777" s="40"/>
    </row>
    <row r="778" spans="1:26" ht="14.25" customHeight="1">
      <c r="A778" s="40"/>
      <c r="B778" s="40"/>
      <c r="C778" s="40"/>
      <c r="D778" s="168"/>
      <c r="E778" s="163"/>
      <c r="F778" s="164"/>
      <c r="G778" s="164"/>
      <c r="H778" s="164"/>
      <c r="I778" s="23"/>
      <c r="J778" s="171"/>
      <c r="K778" s="171"/>
      <c r="L778" s="166"/>
      <c r="M778" s="166"/>
      <c r="N778" s="166"/>
      <c r="O778" s="166"/>
      <c r="P778" s="158">
        <f t="shared" si="11"/>
        <v>1</v>
      </c>
      <c r="Q778" s="159">
        <f t="shared" si="12"/>
        <v>1900</v>
      </c>
      <c r="R778" s="159" t="str">
        <f t="shared" si="13"/>
        <v>Jan</v>
      </c>
      <c r="S778" s="160"/>
      <c r="T778" s="40"/>
      <c r="U778" s="40"/>
      <c r="V778" s="40"/>
      <c r="W778" s="40"/>
      <c r="X778" s="40"/>
      <c r="Y778" s="40"/>
      <c r="Z778" s="40"/>
    </row>
    <row r="779" spans="1:26" ht="14.25" customHeight="1">
      <c r="A779" s="40"/>
      <c r="B779" s="40"/>
      <c r="C779" s="40"/>
      <c r="D779" s="168"/>
      <c r="E779" s="169"/>
      <c r="F779" s="40"/>
      <c r="G779" s="164"/>
      <c r="H779" s="40"/>
      <c r="I779" s="23"/>
      <c r="J779" s="23"/>
      <c r="K779" s="23"/>
      <c r="L779" s="170"/>
      <c r="M779" s="170"/>
      <c r="N779" s="170"/>
      <c r="O779" s="170"/>
      <c r="P779" s="158">
        <f t="shared" si="11"/>
        <v>1</v>
      </c>
      <c r="Q779" s="159">
        <f t="shared" si="12"/>
        <v>1900</v>
      </c>
      <c r="R779" s="159" t="str">
        <f t="shared" si="13"/>
        <v>Jan</v>
      </c>
      <c r="S779" s="160"/>
      <c r="T779" s="40"/>
      <c r="U779" s="40"/>
      <c r="V779" s="40"/>
      <c r="W779" s="40"/>
      <c r="X779" s="40"/>
      <c r="Y779" s="40"/>
      <c r="Z779" s="40"/>
    </row>
    <row r="780" spans="1:26" ht="14.25" customHeight="1">
      <c r="A780" s="40"/>
      <c r="B780" s="40"/>
      <c r="C780" s="40"/>
      <c r="D780" s="168"/>
      <c r="E780" s="169"/>
      <c r="F780" s="40"/>
      <c r="G780" s="164"/>
      <c r="H780" s="40"/>
      <c r="I780" s="23"/>
      <c r="J780" s="23"/>
      <c r="K780" s="23"/>
      <c r="L780" s="170"/>
      <c r="M780" s="170"/>
      <c r="N780" s="170"/>
      <c r="O780" s="170"/>
      <c r="P780" s="158">
        <f t="shared" si="11"/>
        <v>1</v>
      </c>
      <c r="Q780" s="159">
        <f t="shared" si="12"/>
        <v>1900</v>
      </c>
      <c r="R780" s="159" t="str">
        <f t="shared" si="13"/>
        <v>Jan</v>
      </c>
      <c r="S780" s="160"/>
      <c r="T780" s="40"/>
      <c r="U780" s="40"/>
      <c r="V780" s="40"/>
      <c r="W780" s="40"/>
      <c r="X780" s="40"/>
      <c r="Y780" s="40"/>
      <c r="Z780" s="40"/>
    </row>
    <row r="781" spans="1:26" ht="14.25" customHeight="1">
      <c r="A781" s="40"/>
      <c r="B781" s="40"/>
      <c r="C781" s="40"/>
      <c r="D781" s="168"/>
      <c r="E781" s="169"/>
      <c r="F781" s="40"/>
      <c r="G781" s="164"/>
      <c r="H781" s="40"/>
      <c r="I781" s="23"/>
      <c r="J781" s="23"/>
      <c r="K781" s="23"/>
      <c r="L781" s="170"/>
      <c r="M781" s="170"/>
      <c r="N781" s="170"/>
      <c r="O781" s="170"/>
      <c r="P781" s="158">
        <f t="shared" si="11"/>
        <v>1</v>
      </c>
      <c r="Q781" s="159">
        <f t="shared" si="12"/>
        <v>1900</v>
      </c>
      <c r="R781" s="159" t="str">
        <f t="shared" si="13"/>
        <v>Jan</v>
      </c>
      <c r="S781" s="160"/>
      <c r="T781" s="40"/>
      <c r="U781" s="40"/>
      <c r="V781" s="40"/>
      <c r="W781" s="40"/>
      <c r="X781" s="40"/>
      <c r="Y781" s="40"/>
      <c r="Z781" s="40"/>
    </row>
    <row r="782" spans="1:26" ht="14.25" customHeight="1">
      <c r="A782" s="40"/>
      <c r="B782" s="40"/>
      <c r="C782" s="40"/>
      <c r="D782" s="168"/>
      <c r="E782" s="169"/>
      <c r="F782" s="164"/>
      <c r="G782" s="164"/>
      <c r="H782" s="164"/>
      <c r="I782" s="23"/>
      <c r="J782" s="164"/>
      <c r="K782" s="171"/>
      <c r="L782" s="166"/>
      <c r="M782" s="166"/>
      <c r="N782" s="166"/>
      <c r="O782" s="166"/>
      <c r="P782" s="158">
        <f t="shared" si="11"/>
        <v>1</v>
      </c>
      <c r="Q782" s="159">
        <f t="shared" si="12"/>
        <v>1900</v>
      </c>
      <c r="R782" s="159" t="str">
        <f t="shared" si="13"/>
        <v>Jan</v>
      </c>
      <c r="S782" s="160"/>
      <c r="T782" s="40"/>
      <c r="U782" s="40"/>
      <c r="V782" s="40"/>
      <c r="W782" s="40"/>
      <c r="X782" s="40"/>
      <c r="Y782" s="40"/>
      <c r="Z782" s="40"/>
    </row>
    <row r="783" spans="1:26" ht="14.25" customHeight="1">
      <c r="A783" s="40"/>
      <c r="B783" s="40"/>
      <c r="C783" s="40"/>
      <c r="D783" s="168"/>
      <c r="E783" s="169"/>
      <c r="F783" s="164"/>
      <c r="G783" s="164"/>
      <c r="H783" s="164"/>
      <c r="I783" s="23"/>
      <c r="J783" s="164"/>
      <c r="K783" s="171"/>
      <c r="L783" s="166"/>
      <c r="M783" s="166"/>
      <c r="N783" s="166"/>
      <c r="O783" s="166"/>
      <c r="P783" s="158">
        <f t="shared" si="11"/>
        <v>1</v>
      </c>
      <c r="Q783" s="159">
        <f t="shared" si="12"/>
        <v>1900</v>
      </c>
      <c r="R783" s="159" t="str">
        <f t="shared" si="13"/>
        <v>Jan</v>
      </c>
      <c r="S783" s="160"/>
      <c r="T783" s="40"/>
      <c r="U783" s="40"/>
      <c r="V783" s="40"/>
      <c r="W783" s="40"/>
      <c r="X783" s="40"/>
      <c r="Y783" s="40"/>
      <c r="Z783" s="40"/>
    </row>
    <row r="784" spans="1:26" ht="14.25" customHeight="1">
      <c r="A784" s="40"/>
      <c r="B784" s="40"/>
      <c r="C784" s="40"/>
      <c r="D784" s="168"/>
      <c r="E784" s="163"/>
      <c r="F784" s="164"/>
      <c r="G784" s="164"/>
      <c r="H784" s="164"/>
      <c r="I784" s="23"/>
      <c r="J784" s="164"/>
      <c r="K784" s="171"/>
      <c r="L784" s="166"/>
      <c r="M784" s="166"/>
      <c r="N784" s="166"/>
      <c r="O784" s="166"/>
      <c r="P784" s="158">
        <f t="shared" si="11"/>
        <v>1</v>
      </c>
      <c r="Q784" s="159">
        <f t="shared" si="12"/>
        <v>1900</v>
      </c>
      <c r="R784" s="159" t="str">
        <f t="shared" si="13"/>
        <v>Jan</v>
      </c>
      <c r="S784" s="160"/>
      <c r="T784" s="40"/>
      <c r="U784" s="40"/>
      <c r="V784" s="40"/>
      <c r="W784" s="40"/>
      <c r="X784" s="40"/>
      <c r="Y784" s="40"/>
      <c r="Z784" s="40"/>
    </row>
    <row r="785" spans="1:26" ht="14.25" customHeight="1">
      <c r="A785" s="40"/>
      <c r="B785" s="40"/>
      <c r="C785" s="40"/>
      <c r="D785" s="168"/>
      <c r="E785" s="163"/>
      <c r="F785" s="164"/>
      <c r="G785" s="164"/>
      <c r="H785" s="164"/>
      <c r="I785" s="23"/>
      <c r="J785" s="164"/>
      <c r="K785" s="171"/>
      <c r="L785" s="166"/>
      <c r="M785" s="166"/>
      <c r="N785" s="166"/>
      <c r="O785" s="166"/>
      <c r="P785" s="158">
        <f t="shared" si="11"/>
        <v>1</v>
      </c>
      <c r="Q785" s="159">
        <f t="shared" si="12"/>
        <v>1900</v>
      </c>
      <c r="R785" s="159" t="str">
        <f t="shared" si="13"/>
        <v>Jan</v>
      </c>
      <c r="S785" s="160"/>
      <c r="T785" s="40"/>
      <c r="U785" s="40"/>
      <c r="V785" s="40"/>
      <c r="W785" s="40"/>
      <c r="X785" s="40"/>
      <c r="Y785" s="40"/>
      <c r="Z785" s="40"/>
    </row>
    <row r="786" spans="1:26" ht="14.25" customHeight="1">
      <c r="A786" s="40"/>
      <c r="B786" s="40"/>
      <c r="C786" s="40"/>
      <c r="D786" s="168"/>
      <c r="E786" s="163"/>
      <c r="F786" s="164"/>
      <c r="G786" s="164"/>
      <c r="H786" s="164"/>
      <c r="I786" s="23"/>
      <c r="J786" s="164"/>
      <c r="K786" s="171"/>
      <c r="L786" s="166"/>
      <c r="M786" s="166"/>
      <c r="N786" s="166"/>
      <c r="O786" s="166"/>
      <c r="P786" s="158">
        <f t="shared" si="11"/>
        <v>1</v>
      </c>
      <c r="Q786" s="159">
        <f t="shared" si="12"/>
        <v>1900</v>
      </c>
      <c r="R786" s="159" t="str">
        <f t="shared" si="13"/>
        <v>Jan</v>
      </c>
      <c r="S786" s="160"/>
      <c r="T786" s="40"/>
      <c r="U786" s="40"/>
      <c r="V786" s="40"/>
      <c r="W786" s="40"/>
      <c r="X786" s="40"/>
      <c r="Y786" s="40"/>
      <c r="Z786" s="40"/>
    </row>
    <row r="787" spans="1:26" ht="14.25" customHeight="1">
      <c r="A787" s="40"/>
      <c r="B787" s="40"/>
      <c r="C787" s="40"/>
      <c r="D787" s="168"/>
      <c r="E787" s="163"/>
      <c r="F787" s="164"/>
      <c r="G787" s="164"/>
      <c r="H787" s="164"/>
      <c r="I787" s="23"/>
      <c r="J787" s="171"/>
      <c r="K787" s="171"/>
      <c r="L787" s="166"/>
      <c r="M787" s="166"/>
      <c r="N787" s="166"/>
      <c r="O787" s="166"/>
      <c r="P787" s="158">
        <f t="shared" si="11"/>
        <v>1</v>
      </c>
      <c r="Q787" s="159">
        <f t="shared" si="12"/>
        <v>1900</v>
      </c>
      <c r="R787" s="159" t="str">
        <f t="shared" si="13"/>
        <v>Jan</v>
      </c>
      <c r="S787" s="160"/>
      <c r="T787" s="40"/>
      <c r="U787" s="40"/>
      <c r="V787" s="40"/>
      <c r="W787" s="40"/>
      <c r="X787" s="40"/>
      <c r="Y787" s="40"/>
      <c r="Z787" s="40"/>
    </row>
    <row r="788" spans="1:26" ht="14.25" customHeight="1">
      <c r="A788" s="40"/>
      <c r="B788" s="40"/>
      <c r="C788" s="40"/>
      <c r="D788" s="168"/>
      <c r="E788" s="163"/>
      <c r="F788" s="164"/>
      <c r="G788" s="164"/>
      <c r="H788" s="172"/>
      <c r="I788" s="23"/>
      <c r="J788" s="171"/>
      <c r="K788" s="171"/>
      <c r="L788" s="166"/>
      <c r="M788" s="166"/>
      <c r="N788" s="166"/>
      <c r="O788" s="166"/>
      <c r="P788" s="158">
        <f t="shared" si="11"/>
        <v>1</v>
      </c>
      <c r="Q788" s="159">
        <f t="shared" si="12"/>
        <v>1900</v>
      </c>
      <c r="R788" s="159" t="str">
        <f t="shared" si="13"/>
        <v>Jan</v>
      </c>
      <c r="S788" s="160"/>
      <c r="T788" s="40"/>
      <c r="U788" s="40"/>
      <c r="V788" s="40"/>
      <c r="W788" s="40"/>
      <c r="X788" s="40"/>
      <c r="Y788" s="40"/>
      <c r="Z788" s="40"/>
    </row>
    <row r="789" spans="1:26" ht="14.25" customHeight="1">
      <c r="A789" s="40"/>
      <c r="B789" s="40"/>
      <c r="C789" s="40"/>
      <c r="D789" s="168"/>
      <c r="E789" s="163"/>
      <c r="F789" s="164"/>
      <c r="G789" s="164"/>
      <c r="H789" s="172"/>
      <c r="I789" s="23"/>
      <c r="J789" s="171"/>
      <c r="K789" s="171"/>
      <c r="L789" s="166"/>
      <c r="M789" s="166"/>
      <c r="N789" s="166"/>
      <c r="O789" s="166"/>
      <c r="P789" s="158">
        <f t="shared" si="11"/>
        <v>1</v>
      </c>
      <c r="Q789" s="159">
        <f t="shared" si="12"/>
        <v>1900</v>
      </c>
      <c r="R789" s="159" t="str">
        <f t="shared" si="13"/>
        <v>Jan</v>
      </c>
      <c r="S789" s="160"/>
      <c r="T789" s="40"/>
      <c r="U789" s="40"/>
      <c r="V789" s="40"/>
      <c r="W789" s="40"/>
      <c r="X789" s="40"/>
      <c r="Y789" s="40"/>
      <c r="Z789" s="40"/>
    </row>
    <row r="790" spans="1:26" ht="14.25" customHeight="1">
      <c r="A790" s="40"/>
      <c r="B790" s="40"/>
      <c r="C790" s="40"/>
      <c r="D790" s="168"/>
      <c r="E790" s="163"/>
      <c r="F790" s="164"/>
      <c r="G790" s="164"/>
      <c r="H790" s="172"/>
      <c r="I790" s="23"/>
      <c r="J790" s="171"/>
      <c r="K790" s="171"/>
      <c r="L790" s="166"/>
      <c r="M790" s="166"/>
      <c r="N790" s="166"/>
      <c r="O790" s="166"/>
      <c r="P790" s="158">
        <f t="shared" si="11"/>
        <v>1</v>
      </c>
      <c r="Q790" s="159">
        <f t="shared" si="12"/>
        <v>1900</v>
      </c>
      <c r="R790" s="159" t="str">
        <f t="shared" si="13"/>
        <v>Jan</v>
      </c>
      <c r="S790" s="160"/>
      <c r="T790" s="40"/>
      <c r="U790" s="40"/>
      <c r="V790" s="40"/>
      <c r="W790" s="40"/>
      <c r="X790" s="40"/>
      <c r="Y790" s="40"/>
      <c r="Z790" s="40"/>
    </row>
    <row r="791" spans="1:26" ht="14.25" customHeight="1">
      <c r="A791" s="40"/>
      <c r="B791" s="40"/>
      <c r="C791" s="40"/>
      <c r="D791" s="168"/>
      <c r="E791" s="163"/>
      <c r="F791" s="164"/>
      <c r="G791" s="164"/>
      <c r="H791" s="172"/>
      <c r="I791" s="23"/>
      <c r="J791" s="171"/>
      <c r="K791" s="171"/>
      <c r="L791" s="166"/>
      <c r="M791" s="166"/>
      <c r="N791" s="166"/>
      <c r="O791" s="166"/>
      <c r="P791" s="158">
        <f t="shared" si="11"/>
        <v>1</v>
      </c>
      <c r="Q791" s="159">
        <f t="shared" si="12"/>
        <v>1900</v>
      </c>
      <c r="R791" s="159" t="str">
        <f t="shared" si="13"/>
        <v>Jan</v>
      </c>
      <c r="S791" s="160"/>
      <c r="T791" s="40"/>
      <c r="U791" s="40"/>
      <c r="V791" s="40"/>
      <c r="W791" s="40"/>
      <c r="X791" s="40"/>
      <c r="Y791" s="40"/>
      <c r="Z791" s="40"/>
    </row>
    <row r="792" spans="1:26" ht="14.25" customHeight="1">
      <c r="A792" s="40"/>
      <c r="B792" s="40"/>
      <c r="C792" s="40"/>
      <c r="D792" s="168"/>
      <c r="E792" s="163"/>
      <c r="F792" s="164"/>
      <c r="G792" s="164"/>
      <c r="H792" s="172"/>
      <c r="I792" s="23"/>
      <c r="J792" s="171"/>
      <c r="K792" s="171"/>
      <c r="L792" s="166"/>
      <c r="M792" s="166"/>
      <c r="N792" s="166"/>
      <c r="O792" s="166"/>
      <c r="P792" s="158">
        <f t="shared" si="11"/>
        <v>1</v>
      </c>
      <c r="Q792" s="159">
        <f t="shared" si="12"/>
        <v>1900</v>
      </c>
      <c r="R792" s="159" t="str">
        <f t="shared" si="13"/>
        <v>Jan</v>
      </c>
      <c r="S792" s="160"/>
      <c r="T792" s="40"/>
      <c r="U792" s="40"/>
      <c r="V792" s="40"/>
      <c r="W792" s="40"/>
      <c r="X792" s="40"/>
      <c r="Y792" s="40"/>
      <c r="Z792" s="40"/>
    </row>
    <row r="793" spans="1:26" ht="14.25" customHeight="1">
      <c r="A793" s="40"/>
      <c r="B793" s="40"/>
      <c r="C793" s="40"/>
      <c r="D793" s="168"/>
      <c r="E793" s="163"/>
      <c r="F793" s="164"/>
      <c r="G793" s="164"/>
      <c r="H793" s="164"/>
      <c r="I793" s="23"/>
      <c r="J793" s="171"/>
      <c r="K793" s="171"/>
      <c r="L793" s="166"/>
      <c r="M793" s="166"/>
      <c r="N793" s="166"/>
      <c r="O793" s="166"/>
      <c r="P793" s="158">
        <f t="shared" si="11"/>
        <v>1</v>
      </c>
      <c r="Q793" s="159">
        <f t="shared" si="12"/>
        <v>1900</v>
      </c>
      <c r="R793" s="159" t="str">
        <f t="shared" si="13"/>
        <v>Jan</v>
      </c>
      <c r="S793" s="160"/>
      <c r="T793" s="40"/>
      <c r="U793" s="40"/>
      <c r="V793" s="40"/>
      <c r="W793" s="40"/>
      <c r="X793" s="40"/>
      <c r="Y793" s="40"/>
      <c r="Z793" s="40"/>
    </row>
    <row r="794" spans="1:26" ht="14.25" customHeight="1">
      <c r="A794" s="40"/>
      <c r="B794" s="40"/>
      <c r="C794" s="40"/>
      <c r="D794" s="168"/>
      <c r="E794" s="163"/>
      <c r="F794" s="164"/>
      <c r="G794" s="164"/>
      <c r="H794" s="164"/>
      <c r="I794" s="23"/>
      <c r="J794" s="164"/>
      <c r="K794" s="171"/>
      <c r="L794" s="166"/>
      <c r="M794" s="166"/>
      <c r="N794" s="166"/>
      <c r="O794" s="166"/>
      <c r="P794" s="158">
        <f t="shared" si="11"/>
        <v>1</v>
      </c>
      <c r="Q794" s="159">
        <f t="shared" si="12"/>
        <v>1900</v>
      </c>
      <c r="R794" s="159" t="str">
        <f t="shared" si="13"/>
        <v>Jan</v>
      </c>
      <c r="S794" s="160"/>
      <c r="T794" s="40"/>
      <c r="U794" s="40"/>
      <c r="V794" s="40"/>
      <c r="W794" s="40"/>
      <c r="X794" s="40"/>
      <c r="Y794" s="40"/>
      <c r="Z794" s="40"/>
    </row>
    <row r="795" spans="1:26" ht="14.25" customHeight="1">
      <c r="A795" s="40"/>
      <c r="B795" s="40"/>
      <c r="C795" s="40"/>
      <c r="D795" s="168"/>
      <c r="E795" s="163"/>
      <c r="F795" s="164"/>
      <c r="G795" s="164"/>
      <c r="H795" s="164"/>
      <c r="I795" s="23"/>
      <c r="J795" s="164"/>
      <c r="K795" s="171"/>
      <c r="L795" s="166"/>
      <c r="M795" s="166"/>
      <c r="N795" s="166"/>
      <c r="O795" s="166"/>
      <c r="P795" s="158">
        <f t="shared" si="11"/>
        <v>1</v>
      </c>
      <c r="Q795" s="159">
        <f t="shared" si="12"/>
        <v>1900</v>
      </c>
      <c r="R795" s="159" t="str">
        <f t="shared" si="13"/>
        <v>Jan</v>
      </c>
      <c r="S795" s="160"/>
      <c r="T795" s="40"/>
      <c r="U795" s="40"/>
      <c r="V795" s="40"/>
      <c r="W795" s="40"/>
      <c r="X795" s="40"/>
      <c r="Y795" s="40"/>
      <c r="Z795" s="40"/>
    </row>
    <row r="796" spans="1:26" ht="14.25" customHeight="1">
      <c r="A796" s="40"/>
      <c r="B796" s="40"/>
      <c r="C796" s="40"/>
      <c r="D796" s="168"/>
      <c r="E796" s="163"/>
      <c r="F796" s="164"/>
      <c r="G796" s="164"/>
      <c r="H796" s="164"/>
      <c r="I796" s="23"/>
      <c r="J796" s="164"/>
      <c r="K796" s="171"/>
      <c r="L796" s="166"/>
      <c r="M796" s="166"/>
      <c r="N796" s="166"/>
      <c r="O796" s="166"/>
      <c r="P796" s="158">
        <f t="shared" si="11"/>
        <v>1</v>
      </c>
      <c r="Q796" s="159">
        <f t="shared" si="12"/>
        <v>1900</v>
      </c>
      <c r="R796" s="159" t="str">
        <f t="shared" si="13"/>
        <v>Jan</v>
      </c>
      <c r="S796" s="160"/>
      <c r="T796" s="40"/>
      <c r="U796" s="40"/>
      <c r="V796" s="40"/>
      <c r="W796" s="40"/>
      <c r="X796" s="40"/>
      <c r="Y796" s="40"/>
      <c r="Z796" s="40"/>
    </row>
    <row r="797" spans="1:26" ht="14.25" customHeight="1">
      <c r="A797" s="40"/>
      <c r="B797" s="40"/>
      <c r="C797" s="40"/>
      <c r="D797" s="168"/>
      <c r="E797" s="163"/>
      <c r="F797" s="164"/>
      <c r="G797" s="164"/>
      <c r="H797" s="164"/>
      <c r="I797" s="23"/>
      <c r="J797" s="164"/>
      <c r="K797" s="171"/>
      <c r="L797" s="166"/>
      <c r="M797" s="166"/>
      <c r="N797" s="166"/>
      <c r="O797" s="166"/>
      <c r="P797" s="158">
        <f t="shared" si="11"/>
        <v>1</v>
      </c>
      <c r="Q797" s="159">
        <f t="shared" si="12"/>
        <v>1900</v>
      </c>
      <c r="R797" s="159" t="str">
        <f t="shared" si="13"/>
        <v>Jan</v>
      </c>
      <c r="S797" s="160"/>
      <c r="T797" s="40"/>
      <c r="U797" s="40"/>
      <c r="V797" s="40"/>
      <c r="W797" s="40"/>
      <c r="X797" s="40"/>
      <c r="Y797" s="40"/>
      <c r="Z797" s="40"/>
    </row>
    <row r="798" spans="1:26" ht="14.25" customHeight="1">
      <c r="A798" s="40"/>
      <c r="B798" s="40"/>
      <c r="C798" s="40"/>
      <c r="D798" s="168"/>
      <c r="E798" s="163"/>
      <c r="F798" s="164"/>
      <c r="G798" s="164"/>
      <c r="H798" s="164"/>
      <c r="I798" s="23"/>
      <c r="J798" s="164"/>
      <c r="K798" s="171"/>
      <c r="L798" s="166"/>
      <c r="M798" s="166"/>
      <c r="N798" s="166"/>
      <c r="O798" s="166"/>
      <c r="P798" s="158">
        <f t="shared" si="11"/>
        <v>1</v>
      </c>
      <c r="Q798" s="159">
        <f t="shared" si="12"/>
        <v>1900</v>
      </c>
      <c r="R798" s="159" t="str">
        <f t="shared" si="13"/>
        <v>Jan</v>
      </c>
      <c r="S798" s="160"/>
      <c r="T798" s="40"/>
      <c r="U798" s="40"/>
      <c r="V798" s="40"/>
      <c r="W798" s="40"/>
      <c r="X798" s="40"/>
      <c r="Y798" s="40"/>
      <c r="Z798" s="40"/>
    </row>
    <row r="799" spans="1:26" ht="14.25" customHeight="1">
      <c r="A799" s="40"/>
      <c r="B799" s="40"/>
      <c r="C799" s="40"/>
      <c r="D799" s="168"/>
      <c r="E799" s="163"/>
      <c r="F799" s="164"/>
      <c r="G799" s="164"/>
      <c r="H799" s="164"/>
      <c r="I799" s="23"/>
      <c r="J799" s="171"/>
      <c r="K799" s="171"/>
      <c r="L799" s="166"/>
      <c r="M799" s="166"/>
      <c r="N799" s="166"/>
      <c r="O799" s="166"/>
      <c r="P799" s="158">
        <f t="shared" si="11"/>
        <v>1</v>
      </c>
      <c r="Q799" s="159">
        <f t="shared" si="12"/>
        <v>1900</v>
      </c>
      <c r="R799" s="159" t="str">
        <f t="shared" si="13"/>
        <v>Jan</v>
      </c>
      <c r="S799" s="160"/>
      <c r="T799" s="40"/>
      <c r="U799" s="40"/>
      <c r="V799" s="40"/>
      <c r="W799" s="40"/>
      <c r="X799" s="40"/>
      <c r="Y799" s="40"/>
      <c r="Z799" s="40"/>
    </row>
    <row r="800" spans="1:26" ht="14.25" customHeight="1">
      <c r="A800" s="40"/>
      <c r="B800" s="40"/>
      <c r="C800" s="40"/>
      <c r="D800" s="168"/>
      <c r="E800" s="163"/>
      <c r="F800" s="164"/>
      <c r="G800" s="164"/>
      <c r="H800" s="172"/>
      <c r="I800" s="23"/>
      <c r="J800" s="171"/>
      <c r="K800" s="171"/>
      <c r="L800" s="166"/>
      <c r="M800" s="166"/>
      <c r="N800" s="166"/>
      <c r="O800" s="166"/>
      <c r="P800" s="158">
        <f t="shared" si="11"/>
        <v>1</v>
      </c>
      <c r="Q800" s="159">
        <f t="shared" si="12"/>
        <v>1900</v>
      </c>
      <c r="R800" s="159" t="str">
        <f t="shared" si="13"/>
        <v>Jan</v>
      </c>
      <c r="S800" s="160"/>
      <c r="T800" s="40"/>
      <c r="U800" s="40"/>
      <c r="V800" s="40"/>
      <c r="W800" s="40"/>
      <c r="X800" s="40"/>
      <c r="Y800" s="40"/>
      <c r="Z800" s="40"/>
    </row>
    <row r="801" spans="1:26" ht="14.25" customHeight="1">
      <c r="A801" s="40"/>
      <c r="B801" s="40"/>
      <c r="C801" s="40"/>
      <c r="D801" s="168"/>
      <c r="E801" s="163"/>
      <c r="F801" s="164"/>
      <c r="G801" s="164"/>
      <c r="H801" s="172"/>
      <c r="I801" s="23"/>
      <c r="J801" s="171"/>
      <c r="K801" s="171"/>
      <c r="L801" s="166"/>
      <c r="M801" s="166"/>
      <c r="N801" s="166"/>
      <c r="O801" s="166"/>
      <c r="P801" s="158">
        <f t="shared" si="11"/>
        <v>1</v>
      </c>
      <c r="Q801" s="159">
        <f t="shared" si="12"/>
        <v>1900</v>
      </c>
      <c r="R801" s="159" t="str">
        <f t="shared" si="13"/>
        <v>Jan</v>
      </c>
      <c r="S801" s="160"/>
      <c r="T801" s="40"/>
      <c r="U801" s="40"/>
      <c r="V801" s="40"/>
      <c r="W801" s="40"/>
      <c r="X801" s="40"/>
      <c r="Y801" s="40"/>
      <c r="Z801" s="40"/>
    </row>
    <row r="802" spans="1:26" ht="14.25" customHeight="1">
      <c r="A802" s="40"/>
      <c r="B802" s="40"/>
      <c r="C802" s="40"/>
      <c r="D802" s="168"/>
      <c r="E802" s="163"/>
      <c r="F802" s="40"/>
      <c r="G802" s="164"/>
      <c r="H802" s="40"/>
      <c r="I802" s="23"/>
      <c r="J802" s="23"/>
      <c r="K802" s="23"/>
      <c r="L802" s="170"/>
      <c r="M802" s="170"/>
      <c r="N802" s="170"/>
      <c r="O802" s="170"/>
      <c r="P802" s="158">
        <f t="shared" si="11"/>
        <v>1</v>
      </c>
      <c r="Q802" s="159">
        <f t="shared" si="12"/>
        <v>1900</v>
      </c>
      <c r="R802" s="159" t="str">
        <f t="shared" si="13"/>
        <v>Jan</v>
      </c>
      <c r="S802" s="160"/>
      <c r="T802" s="40"/>
      <c r="U802" s="40"/>
      <c r="V802" s="40"/>
      <c r="W802" s="40"/>
      <c r="X802" s="40"/>
      <c r="Y802" s="40"/>
      <c r="Z802" s="40"/>
    </row>
    <row r="803" spans="1:26" ht="14.25" customHeight="1">
      <c r="A803" s="40"/>
      <c r="B803" s="40"/>
      <c r="C803" s="40"/>
      <c r="D803" s="168"/>
      <c r="E803" s="169"/>
      <c r="F803" s="40"/>
      <c r="G803" s="164"/>
      <c r="H803" s="40"/>
      <c r="I803" s="23"/>
      <c r="J803" s="23"/>
      <c r="K803" s="23"/>
      <c r="L803" s="170"/>
      <c r="M803" s="170"/>
      <c r="N803" s="170"/>
      <c r="O803" s="170"/>
      <c r="P803" s="158">
        <f t="shared" si="11"/>
        <v>1</v>
      </c>
      <c r="Q803" s="159">
        <f t="shared" si="12"/>
        <v>1900</v>
      </c>
      <c r="R803" s="159" t="str">
        <f t="shared" si="13"/>
        <v>Jan</v>
      </c>
      <c r="S803" s="160"/>
      <c r="T803" s="40"/>
      <c r="U803" s="40"/>
      <c r="V803" s="40"/>
      <c r="W803" s="40"/>
      <c r="X803" s="40"/>
      <c r="Y803" s="40"/>
      <c r="Z803" s="40"/>
    </row>
    <row r="804" spans="1:26" ht="14.25" customHeight="1">
      <c r="A804" s="40"/>
      <c r="B804" s="40"/>
      <c r="C804" s="40"/>
      <c r="D804" s="168"/>
      <c r="E804" s="169"/>
      <c r="F804" s="40"/>
      <c r="G804" s="164"/>
      <c r="H804" s="40"/>
      <c r="I804" s="23"/>
      <c r="J804" s="23"/>
      <c r="K804" s="23"/>
      <c r="L804" s="170"/>
      <c r="M804" s="170"/>
      <c r="N804" s="170"/>
      <c r="O804" s="170"/>
      <c r="P804" s="158">
        <f t="shared" si="11"/>
        <v>1</v>
      </c>
      <c r="Q804" s="159">
        <f t="shared" si="12"/>
        <v>1900</v>
      </c>
      <c r="R804" s="159" t="str">
        <f t="shared" si="13"/>
        <v>Jan</v>
      </c>
      <c r="S804" s="160"/>
      <c r="T804" s="40"/>
      <c r="U804" s="40"/>
      <c r="V804" s="40"/>
      <c r="W804" s="40"/>
      <c r="X804" s="40"/>
      <c r="Y804" s="40"/>
      <c r="Z804" s="40"/>
    </row>
    <row r="805" spans="1:26" ht="14.25" customHeight="1">
      <c r="A805" s="40"/>
      <c r="B805" s="40"/>
      <c r="C805" s="40"/>
      <c r="D805" s="168"/>
      <c r="E805" s="169"/>
      <c r="F805" s="40"/>
      <c r="G805" s="164"/>
      <c r="H805" s="40"/>
      <c r="I805" s="23"/>
      <c r="J805" s="23"/>
      <c r="K805" s="23"/>
      <c r="L805" s="170"/>
      <c r="M805" s="170"/>
      <c r="N805" s="170"/>
      <c r="O805" s="170"/>
      <c r="P805" s="158">
        <f t="shared" si="11"/>
        <v>1</v>
      </c>
      <c r="Q805" s="159">
        <f t="shared" si="12"/>
        <v>1900</v>
      </c>
      <c r="R805" s="159" t="str">
        <f t="shared" si="13"/>
        <v>Jan</v>
      </c>
      <c r="S805" s="160"/>
      <c r="T805" s="40"/>
      <c r="U805" s="40"/>
      <c r="V805" s="40"/>
      <c r="W805" s="40"/>
      <c r="X805" s="40"/>
      <c r="Y805" s="40"/>
      <c r="Z805" s="40"/>
    </row>
    <row r="806" spans="1:26" ht="14.25" customHeight="1">
      <c r="A806" s="40"/>
      <c r="B806" s="40"/>
      <c r="C806" s="40"/>
      <c r="D806" s="168"/>
      <c r="E806" s="163"/>
      <c r="F806" s="40"/>
      <c r="G806" s="164"/>
      <c r="H806" s="40"/>
      <c r="I806" s="23"/>
      <c r="J806" s="23"/>
      <c r="K806" s="23"/>
      <c r="L806" s="170"/>
      <c r="M806" s="170"/>
      <c r="N806" s="170"/>
      <c r="O806" s="170"/>
      <c r="P806" s="158">
        <f t="shared" si="11"/>
        <v>1</v>
      </c>
      <c r="Q806" s="159">
        <f t="shared" si="12"/>
        <v>1900</v>
      </c>
      <c r="R806" s="159" t="str">
        <f t="shared" si="13"/>
        <v>Jan</v>
      </c>
      <c r="S806" s="160"/>
      <c r="T806" s="40"/>
      <c r="U806" s="40"/>
      <c r="V806" s="40"/>
      <c r="W806" s="40"/>
      <c r="X806" s="40"/>
      <c r="Y806" s="40"/>
      <c r="Z806" s="40"/>
    </row>
    <row r="807" spans="1:26" ht="14.25" customHeight="1">
      <c r="A807" s="40"/>
      <c r="B807" s="40"/>
      <c r="C807" s="40"/>
      <c r="D807" s="168"/>
      <c r="E807" s="169"/>
      <c r="F807" s="40"/>
      <c r="G807" s="164"/>
      <c r="H807" s="40"/>
      <c r="I807" s="23"/>
      <c r="J807" s="23"/>
      <c r="K807" s="23"/>
      <c r="L807" s="170"/>
      <c r="M807" s="170"/>
      <c r="N807" s="170"/>
      <c r="O807" s="170"/>
      <c r="P807" s="158">
        <f t="shared" si="11"/>
        <v>1</v>
      </c>
      <c r="Q807" s="159">
        <f t="shared" si="12"/>
        <v>1900</v>
      </c>
      <c r="R807" s="159" t="str">
        <f t="shared" si="13"/>
        <v>Jan</v>
      </c>
      <c r="S807" s="160"/>
      <c r="T807" s="40"/>
      <c r="U807" s="40"/>
      <c r="V807" s="40"/>
      <c r="W807" s="40"/>
      <c r="X807" s="40"/>
      <c r="Y807" s="40"/>
      <c r="Z807" s="40"/>
    </row>
    <row r="808" spans="1:26" ht="14.25" customHeight="1">
      <c r="A808" s="40"/>
      <c r="B808" s="40"/>
      <c r="C808" s="40"/>
      <c r="D808" s="168"/>
      <c r="E808" s="169"/>
      <c r="F808" s="40"/>
      <c r="G808" s="164"/>
      <c r="H808" s="40"/>
      <c r="I808" s="23"/>
      <c r="J808" s="23"/>
      <c r="K808" s="23"/>
      <c r="L808" s="170"/>
      <c r="M808" s="170"/>
      <c r="N808" s="170"/>
      <c r="O808" s="170"/>
      <c r="P808" s="158">
        <f t="shared" si="11"/>
        <v>1</v>
      </c>
      <c r="Q808" s="159">
        <f t="shared" si="12"/>
        <v>1900</v>
      </c>
      <c r="R808" s="159" t="str">
        <f t="shared" si="13"/>
        <v>Jan</v>
      </c>
      <c r="S808" s="160"/>
      <c r="T808" s="40"/>
      <c r="U808" s="40"/>
      <c r="V808" s="40"/>
      <c r="W808" s="40"/>
      <c r="X808" s="40"/>
      <c r="Y808" s="40"/>
      <c r="Z808" s="40"/>
    </row>
    <row r="809" spans="1:26" ht="14.25" customHeight="1">
      <c r="A809" s="40"/>
      <c r="B809" s="40"/>
      <c r="C809" s="40"/>
      <c r="D809" s="168"/>
      <c r="E809" s="169"/>
      <c r="F809" s="40"/>
      <c r="G809" s="164"/>
      <c r="H809" s="40"/>
      <c r="I809" s="23"/>
      <c r="J809" s="23"/>
      <c r="K809" s="23"/>
      <c r="L809" s="170"/>
      <c r="M809" s="170"/>
      <c r="N809" s="170"/>
      <c r="O809" s="170"/>
      <c r="P809" s="158">
        <f t="shared" si="11"/>
        <v>1</v>
      </c>
      <c r="Q809" s="159">
        <f t="shared" si="12"/>
        <v>1900</v>
      </c>
      <c r="R809" s="159" t="str">
        <f t="shared" si="13"/>
        <v>Jan</v>
      </c>
      <c r="S809" s="160"/>
      <c r="T809" s="40"/>
      <c r="U809" s="40"/>
      <c r="V809" s="40"/>
      <c r="W809" s="40"/>
      <c r="X809" s="40"/>
      <c r="Y809" s="40"/>
      <c r="Z809" s="40"/>
    </row>
    <row r="810" spans="1:26" ht="14.25" customHeight="1">
      <c r="A810" s="40"/>
      <c r="B810" s="40"/>
      <c r="C810" s="40"/>
      <c r="D810" s="168"/>
      <c r="E810" s="169"/>
      <c r="F810" s="164"/>
      <c r="G810" s="164"/>
      <c r="H810" s="164"/>
      <c r="I810" s="23"/>
      <c r="J810" s="171"/>
      <c r="K810" s="171"/>
      <c r="L810" s="166"/>
      <c r="M810" s="166"/>
      <c r="N810" s="166"/>
      <c r="O810" s="166"/>
      <c r="P810" s="158">
        <f t="shared" si="11"/>
        <v>1</v>
      </c>
      <c r="Q810" s="159">
        <f t="shared" si="12"/>
        <v>1900</v>
      </c>
      <c r="R810" s="159" t="str">
        <f t="shared" si="13"/>
        <v>Jan</v>
      </c>
      <c r="S810" s="160"/>
      <c r="T810" s="40"/>
      <c r="U810" s="40"/>
      <c r="V810" s="40"/>
      <c r="W810" s="40"/>
      <c r="X810" s="40"/>
      <c r="Y810" s="40"/>
      <c r="Z810" s="40"/>
    </row>
    <row r="811" spans="1:26" ht="14.25" customHeight="1">
      <c r="A811" s="40"/>
      <c r="B811" s="40"/>
      <c r="C811" s="40"/>
      <c r="D811" s="168"/>
      <c r="E811" s="169"/>
      <c r="F811" s="164"/>
      <c r="G811" s="164"/>
      <c r="H811" s="164"/>
      <c r="I811" s="23"/>
      <c r="J811" s="171"/>
      <c r="K811" s="171"/>
      <c r="L811" s="166"/>
      <c r="M811" s="166"/>
      <c r="N811" s="166"/>
      <c r="O811" s="166"/>
      <c r="P811" s="158">
        <f t="shared" si="11"/>
        <v>1</v>
      </c>
      <c r="Q811" s="159">
        <f t="shared" si="12"/>
        <v>1900</v>
      </c>
      <c r="R811" s="159" t="str">
        <f t="shared" si="13"/>
        <v>Jan</v>
      </c>
      <c r="S811" s="160"/>
      <c r="T811" s="40"/>
      <c r="U811" s="40"/>
      <c r="V811" s="40"/>
      <c r="W811" s="40"/>
      <c r="X811" s="40"/>
      <c r="Y811" s="40"/>
      <c r="Z811" s="40"/>
    </row>
    <row r="812" spans="1:26" ht="14.25" customHeight="1">
      <c r="A812" s="40"/>
      <c r="B812" s="40"/>
      <c r="C812" s="40"/>
      <c r="D812" s="168"/>
      <c r="E812" s="163"/>
      <c r="F812" s="164"/>
      <c r="G812" s="164"/>
      <c r="H812" s="164"/>
      <c r="I812" s="23"/>
      <c r="J812" s="171"/>
      <c r="K812" s="171"/>
      <c r="L812" s="166"/>
      <c r="M812" s="166"/>
      <c r="N812" s="166"/>
      <c r="O812" s="166"/>
      <c r="P812" s="158">
        <f t="shared" si="11"/>
        <v>1</v>
      </c>
      <c r="Q812" s="159">
        <f t="shared" si="12"/>
        <v>1900</v>
      </c>
      <c r="R812" s="159" t="str">
        <f t="shared" si="13"/>
        <v>Jan</v>
      </c>
      <c r="S812" s="160"/>
      <c r="T812" s="40"/>
      <c r="U812" s="40"/>
      <c r="V812" s="40"/>
      <c r="W812" s="40"/>
      <c r="X812" s="40"/>
      <c r="Y812" s="40"/>
      <c r="Z812" s="40"/>
    </row>
    <row r="813" spans="1:26" ht="14.25" customHeight="1">
      <c r="A813" s="40"/>
      <c r="B813" s="40"/>
      <c r="C813" s="40"/>
      <c r="D813" s="168"/>
      <c r="E813" s="163"/>
      <c r="F813" s="164"/>
      <c r="G813" s="164"/>
      <c r="H813" s="164"/>
      <c r="I813" s="23"/>
      <c r="J813" s="171"/>
      <c r="K813" s="171"/>
      <c r="L813" s="166"/>
      <c r="M813" s="166"/>
      <c r="N813" s="166"/>
      <c r="O813" s="166"/>
      <c r="P813" s="158">
        <f t="shared" si="11"/>
        <v>1</v>
      </c>
      <c r="Q813" s="159">
        <f t="shared" si="12"/>
        <v>1900</v>
      </c>
      <c r="R813" s="159" t="str">
        <f t="shared" si="13"/>
        <v>Jan</v>
      </c>
      <c r="S813" s="160"/>
      <c r="T813" s="40"/>
      <c r="U813" s="40"/>
      <c r="V813" s="40"/>
      <c r="W813" s="40"/>
      <c r="X813" s="40"/>
      <c r="Y813" s="40"/>
      <c r="Z813" s="40"/>
    </row>
    <row r="814" spans="1:26" ht="14.25" customHeight="1">
      <c r="A814" s="40"/>
      <c r="B814" s="40"/>
      <c r="C814" s="40"/>
      <c r="D814" s="168"/>
      <c r="E814" s="163"/>
      <c r="F814" s="164"/>
      <c r="G814" s="164"/>
      <c r="H814" s="164"/>
      <c r="I814" s="23"/>
      <c r="J814" s="171"/>
      <c r="K814" s="171"/>
      <c r="L814" s="166"/>
      <c r="M814" s="166"/>
      <c r="N814" s="166"/>
      <c r="O814" s="166"/>
      <c r="P814" s="158">
        <f t="shared" si="11"/>
        <v>1</v>
      </c>
      <c r="Q814" s="159">
        <f t="shared" si="12"/>
        <v>1900</v>
      </c>
      <c r="R814" s="159" t="str">
        <f t="shared" si="13"/>
        <v>Jan</v>
      </c>
      <c r="S814" s="160"/>
      <c r="T814" s="40"/>
      <c r="U814" s="40"/>
      <c r="V814" s="40"/>
      <c r="W814" s="40"/>
      <c r="X814" s="40"/>
      <c r="Y814" s="40"/>
      <c r="Z814" s="40"/>
    </row>
    <row r="815" spans="1:26" ht="14.25" customHeight="1">
      <c r="A815" s="40"/>
      <c r="B815" s="40"/>
      <c r="C815" s="40"/>
      <c r="D815" s="168"/>
      <c r="E815" s="163"/>
      <c r="F815" s="164"/>
      <c r="G815" s="164"/>
      <c r="H815" s="164"/>
      <c r="I815" s="23"/>
      <c r="J815" s="171"/>
      <c r="K815" s="171"/>
      <c r="L815" s="166"/>
      <c r="M815" s="166"/>
      <c r="N815" s="166"/>
      <c r="O815" s="166"/>
      <c r="P815" s="158">
        <f t="shared" ref="P815:P1069" si="14">MONTH(E815)</f>
        <v>1</v>
      </c>
      <c r="Q815" s="159">
        <f t="shared" ref="Q815:Q1069" si="15">YEAR(E815)</f>
        <v>1900</v>
      </c>
      <c r="R815" s="159" t="str">
        <f t="shared" ref="R815:R1069" si="16">CHOOSE(P815,"Jan","Feb","Mar","Apr","May","Jun","Jul","Aug","Sep","Oct","Nov","Dec")</f>
        <v>Jan</v>
      </c>
      <c r="S815" s="160"/>
      <c r="T815" s="40"/>
      <c r="U815" s="40"/>
      <c r="V815" s="40"/>
      <c r="W815" s="40"/>
      <c r="X815" s="40"/>
      <c r="Y815" s="40"/>
      <c r="Z815" s="40"/>
    </row>
    <row r="816" spans="1:26" ht="14.25" customHeight="1">
      <c r="A816" s="40"/>
      <c r="B816" s="40"/>
      <c r="C816" s="40"/>
      <c r="D816" s="168"/>
      <c r="E816" s="163"/>
      <c r="F816" s="164"/>
      <c r="G816" s="164"/>
      <c r="H816" s="164"/>
      <c r="I816" s="23"/>
      <c r="J816" s="171"/>
      <c r="K816" s="171"/>
      <c r="L816" s="166"/>
      <c r="M816" s="166"/>
      <c r="N816" s="166"/>
      <c r="O816" s="166"/>
      <c r="P816" s="158">
        <f t="shared" si="14"/>
        <v>1</v>
      </c>
      <c r="Q816" s="159">
        <f t="shared" si="15"/>
        <v>1900</v>
      </c>
      <c r="R816" s="159" t="str">
        <f t="shared" si="16"/>
        <v>Jan</v>
      </c>
      <c r="S816" s="160"/>
      <c r="T816" s="40"/>
      <c r="U816" s="40"/>
      <c r="V816" s="40"/>
      <c r="W816" s="40"/>
      <c r="X816" s="40"/>
      <c r="Y816" s="40"/>
      <c r="Z816" s="40"/>
    </row>
    <row r="817" spans="1:26" ht="14.25" customHeight="1">
      <c r="A817" s="40"/>
      <c r="B817" s="40"/>
      <c r="C817" s="40"/>
      <c r="D817" s="168"/>
      <c r="E817" s="163"/>
      <c r="F817" s="164"/>
      <c r="G817" s="164"/>
      <c r="H817" s="164"/>
      <c r="I817" s="23"/>
      <c r="J817" s="171"/>
      <c r="K817" s="171"/>
      <c r="L817" s="166"/>
      <c r="M817" s="166"/>
      <c r="N817" s="166"/>
      <c r="O817" s="166"/>
      <c r="P817" s="158">
        <f t="shared" si="14"/>
        <v>1</v>
      </c>
      <c r="Q817" s="159">
        <f t="shared" si="15"/>
        <v>1900</v>
      </c>
      <c r="R817" s="159" t="str">
        <f t="shared" si="16"/>
        <v>Jan</v>
      </c>
      <c r="S817" s="160"/>
      <c r="T817" s="40"/>
      <c r="U817" s="40"/>
      <c r="V817" s="40"/>
      <c r="W817" s="40"/>
      <c r="X817" s="40"/>
      <c r="Y817" s="40"/>
      <c r="Z817" s="40"/>
    </row>
    <row r="818" spans="1:26" ht="14.25" customHeight="1">
      <c r="A818" s="40"/>
      <c r="B818" s="40"/>
      <c r="C818" s="40"/>
      <c r="D818" s="168"/>
      <c r="E818" s="163"/>
      <c r="F818" s="164"/>
      <c r="G818" s="164"/>
      <c r="H818" s="164"/>
      <c r="I818" s="23"/>
      <c r="J818" s="171"/>
      <c r="K818" s="171"/>
      <c r="L818" s="166"/>
      <c r="M818" s="166"/>
      <c r="N818" s="166"/>
      <c r="O818" s="166"/>
      <c r="P818" s="158">
        <f t="shared" si="14"/>
        <v>1</v>
      </c>
      <c r="Q818" s="159">
        <f t="shared" si="15"/>
        <v>1900</v>
      </c>
      <c r="R818" s="159" t="str">
        <f t="shared" si="16"/>
        <v>Jan</v>
      </c>
      <c r="S818" s="160"/>
      <c r="T818" s="40"/>
      <c r="U818" s="40"/>
      <c r="V818" s="40"/>
      <c r="W818" s="40"/>
      <c r="X818" s="40"/>
      <c r="Y818" s="40"/>
      <c r="Z818" s="40"/>
    </row>
    <row r="819" spans="1:26" ht="14.25" customHeight="1">
      <c r="A819" s="40"/>
      <c r="B819" s="40"/>
      <c r="C819" s="40"/>
      <c r="D819" s="168"/>
      <c r="E819" s="163"/>
      <c r="F819" s="164"/>
      <c r="G819" s="164"/>
      <c r="H819" s="164"/>
      <c r="I819" s="23"/>
      <c r="J819" s="171"/>
      <c r="K819" s="171"/>
      <c r="L819" s="166"/>
      <c r="M819" s="166"/>
      <c r="N819" s="166"/>
      <c r="O819" s="166"/>
      <c r="P819" s="158">
        <f t="shared" si="14"/>
        <v>1</v>
      </c>
      <c r="Q819" s="159">
        <f t="shared" si="15"/>
        <v>1900</v>
      </c>
      <c r="R819" s="159" t="str">
        <f t="shared" si="16"/>
        <v>Jan</v>
      </c>
      <c r="S819" s="160"/>
      <c r="T819" s="40"/>
      <c r="U819" s="40"/>
      <c r="V819" s="40"/>
      <c r="W819" s="40"/>
      <c r="X819" s="40"/>
      <c r="Y819" s="40"/>
      <c r="Z819" s="40"/>
    </row>
    <row r="820" spans="1:26" ht="14.25" customHeight="1">
      <c r="A820" s="40"/>
      <c r="B820" s="40"/>
      <c r="C820" s="40"/>
      <c r="D820" s="168"/>
      <c r="E820" s="163"/>
      <c r="F820" s="164"/>
      <c r="G820" s="164"/>
      <c r="H820" s="164"/>
      <c r="I820" s="23"/>
      <c r="J820" s="171"/>
      <c r="K820" s="171"/>
      <c r="L820" s="166"/>
      <c r="M820" s="166"/>
      <c r="N820" s="166"/>
      <c r="O820" s="166"/>
      <c r="P820" s="158">
        <f t="shared" si="14"/>
        <v>1</v>
      </c>
      <c r="Q820" s="159">
        <f t="shared" si="15"/>
        <v>1900</v>
      </c>
      <c r="R820" s="159" t="str">
        <f t="shared" si="16"/>
        <v>Jan</v>
      </c>
      <c r="S820" s="160"/>
      <c r="T820" s="40"/>
      <c r="U820" s="40"/>
      <c r="V820" s="40"/>
      <c r="W820" s="40"/>
      <c r="X820" s="40"/>
      <c r="Y820" s="40"/>
      <c r="Z820" s="40"/>
    </row>
    <row r="821" spans="1:26" ht="14.25" customHeight="1">
      <c r="A821" s="40"/>
      <c r="B821" s="40"/>
      <c r="C821" s="40"/>
      <c r="D821" s="168"/>
      <c r="E821" s="163"/>
      <c r="F821" s="164"/>
      <c r="G821" s="164"/>
      <c r="H821" s="164"/>
      <c r="I821" s="23"/>
      <c r="J821" s="171"/>
      <c r="K821" s="171"/>
      <c r="L821" s="166"/>
      <c r="M821" s="166"/>
      <c r="N821" s="166"/>
      <c r="O821" s="166"/>
      <c r="P821" s="158">
        <f t="shared" si="14"/>
        <v>1</v>
      </c>
      <c r="Q821" s="159">
        <f t="shared" si="15"/>
        <v>1900</v>
      </c>
      <c r="R821" s="159" t="str">
        <f t="shared" si="16"/>
        <v>Jan</v>
      </c>
      <c r="S821" s="160"/>
      <c r="T821" s="40"/>
      <c r="U821" s="40"/>
      <c r="V821" s="40"/>
      <c r="W821" s="40"/>
      <c r="X821" s="40"/>
      <c r="Y821" s="40"/>
      <c r="Z821" s="40"/>
    </row>
    <row r="822" spans="1:26" ht="14.25" customHeight="1">
      <c r="A822" s="40"/>
      <c r="B822" s="40"/>
      <c r="C822" s="40"/>
      <c r="D822" s="168"/>
      <c r="E822" s="163"/>
      <c r="F822" s="164"/>
      <c r="G822" s="164"/>
      <c r="H822" s="164"/>
      <c r="I822" s="23"/>
      <c r="J822" s="171"/>
      <c r="K822" s="171"/>
      <c r="L822" s="166"/>
      <c r="M822" s="166"/>
      <c r="N822" s="166"/>
      <c r="O822" s="166"/>
      <c r="P822" s="158">
        <f t="shared" si="14"/>
        <v>1</v>
      </c>
      <c r="Q822" s="159">
        <f t="shared" si="15"/>
        <v>1900</v>
      </c>
      <c r="R822" s="159" t="str">
        <f t="shared" si="16"/>
        <v>Jan</v>
      </c>
      <c r="S822" s="160"/>
      <c r="T822" s="40"/>
      <c r="U822" s="40"/>
      <c r="V822" s="40"/>
      <c r="W822" s="40"/>
      <c r="X822" s="40"/>
      <c r="Y822" s="40"/>
      <c r="Z822" s="40"/>
    </row>
    <row r="823" spans="1:26" ht="14.25" customHeight="1">
      <c r="A823" s="40"/>
      <c r="B823" s="40"/>
      <c r="C823" s="40"/>
      <c r="D823" s="168"/>
      <c r="E823" s="163"/>
      <c r="F823" s="164"/>
      <c r="G823" s="164"/>
      <c r="H823" s="164"/>
      <c r="I823" s="23"/>
      <c r="J823" s="171"/>
      <c r="K823" s="171"/>
      <c r="L823" s="166"/>
      <c r="M823" s="166"/>
      <c r="N823" s="166"/>
      <c r="O823" s="166"/>
      <c r="P823" s="158">
        <f t="shared" si="14"/>
        <v>1</v>
      </c>
      <c r="Q823" s="159">
        <f t="shared" si="15"/>
        <v>1900</v>
      </c>
      <c r="R823" s="159" t="str">
        <f t="shared" si="16"/>
        <v>Jan</v>
      </c>
      <c r="S823" s="160"/>
      <c r="T823" s="40"/>
      <c r="U823" s="40"/>
      <c r="V823" s="40"/>
      <c r="W823" s="40"/>
      <c r="X823" s="40"/>
      <c r="Y823" s="40"/>
      <c r="Z823" s="40"/>
    </row>
    <row r="824" spans="1:26" ht="14.25" customHeight="1">
      <c r="A824" s="40"/>
      <c r="B824" s="40"/>
      <c r="C824" s="40"/>
      <c r="D824" s="168"/>
      <c r="E824" s="163"/>
      <c r="F824" s="164"/>
      <c r="G824" s="164"/>
      <c r="H824" s="164"/>
      <c r="I824" s="23"/>
      <c r="J824" s="171"/>
      <c r="K824" s="171"/>
      <c r="L824" s="166"/>
      <c r="M824" s="166"/>
      <c r="N824" s="166"/>
      <c r="O824" s="166"/>
      <c r="P824" s="158">
        <f t="shared" si="14"/>
        <v>1</v>
      </c>
      <c r="Q824" s="159">
        <f t="shared" si="15"/>
        <v>1900</v>
      </c>
      <c r="R824" s="159" t="str">
        <f t="shared" si="16"/>
        <v>Jan</v>
      </c>
      <c r="S824" s="160"/>
      <c r="T824" s="40"/>
      <c r="U824" s="40"/>
      <c r="V824" s="40"/>
      <c r="W824" s="40"/>
      <c r="X824" s="40"/>
      <c r="Y824" s="40"/>
      <c r="Z824" s="40"/>
    </row>
    <row r="825" spans="1:26" ht="14.25" customHeight="1">
      <c r="A825" s="40"/>
      <c r="B825" s="40"/>
      <c r="C825" s="40"/>
      <c r="D825" s="168"/>
      <c r="E825" s="163"/>
      <c r="F825" s="164"/>
      <c r="G825" s="164"/>
      <c r="H825" s="164"/>
      <c r="I825" s="23"/>
      <c r="J825" s="171"/>
      <c r="K825" s="171"/>
      <c r="L825" s="166"/>
      <c r="M825" s="166"/>
      <c r="N825" s="166"/>
      <c r="O825" s="166"/>
      <c r="P825" s="158">
        <f t="shared" si="14"/>
        <v>1</v>
      </c>
      <c r="Q825" s="159">
        <f t="shared" si="15"/>
        <v>1900</v>
      </c>
      <c r="R825" s="159" t="str">
        <f t="shared" si="16"/>
        <v>Jan</v>
      </c>
      <c r="S825" s="160"/>
      <c r="T825" s="40"/>
      <c r="U825" s="40"/>
      <c r="V825" s="40"/>
      <c r="W825" s="40"/>
      <c r="X825" s="40"/>
      <c r="Y825" s="40"/>
      <c r="Z825" s="40"/>
    </row>
    <row r="826" spans="1:26" ht="14.25" customHeight="1">
      <c r="A826" s="40"/>
      <c r="B826" s="40"/>
      <c r="C826" s="40"/>
      <c r="D826" s="168"/>
      <c r="E826" s="163"/>
      <c r="F826" s="164"/>
      <c r="G826" s="164"/>
      <c r="H826" s="164"/>
      <c r="I826" s="23"/>
      <c r="J826" s="171"/>
      <c r="K826" s="171"/>
      <c r="L826" s="166"/>
      <c r="M826" s="166"/>
      <c r="N826" s="166"/>
      <c r="O826" s="166"/>
      <c r="P826" s="158">
        <f t="shared" si="14"/>
        <v>1</v>
      </c>
      <c r="Q826" s="159">
        <f t="shared" si="15"/>
        <v>1900</v>
      </c>
      <c r="R826" s="159" t="str">
        <f t="shared" si="16"/>
        <v>Jan</v>
      </c>
      <c r="S826" s="160"/>
      <c r="T826" s="40"/>
      <c r="U826" s="40"/>
      <c r="V826" s="40"/>
      <c r="W826" s="40"/>
      <c r="X826" s="40"/>
      <c r="Y826" s="40"/>
      <c r="Z826" s="40"/>
    </row>
    <row r="827" spans="1:26" ht="14.25" customHeight="1">
      <c r="A827" s="40"/>
      <c r="B827" s="40"/>
      <c r="C827" s="40"/>
      <c r="D827" s="168"/>
      <c r="E827" s="163"/>
      <c r="F827" s="164"/>
      <c r="G827" s="164"/>
      <c r="H827" s="164"/>
      <c r="I827" s="23"/>
      <c r="J827" s="171"/>
      <c r="K827" s="171"/>
      <c r="L827" s="166"/>
      <c r="M827" s="166"/>
      <c r="N827" s="166"/>
      <c r="O827" s="166"/>
      <c r="P827" s="158">
        <f t="shared" si="14"/>
        <v>1</v>
      </c>
      <c r="Q827" s="159">
        <f t="shared" si="15"/>
        <v>1900</v>
      </c>
      <c r="R827" s="159" t="str">
        <f t="shared" si="16"/>
        <v>Jan</v>
      </c>
      <c r="S827" s="160"/>
      <c r="T827" s="40"/>
      <c r="U827" s="40"/>
      <c r="V827" s="40"/>
      <c r="W827" s="40"/>
      <c r="X827" s="40"/>
      <c r="Y827" s="40"/>
      <c r="Z827" s="40"/>
    </row>
    <row r="828" spans="1:26" ht="14.25" customHeight="1">
      <c r="A828" s="40"/>
      <c r="B828" s="40"/>
      <c r="C828" s="40"/>
      <c r="D828" s="168"/>
      <c r="E828" s="163"/>
      <c r="F828" s="164"/>
      <c r="G828" s="164"/>
      <c r="H828" s="164"/>
      <c r="I828" s="23"/>
      <c r="J828" s="171"/>
      <c r="K828" s="171"/>
      <c r="L828" s="166"/>
      <c r="M828" s="166"/>
      <c r="N828" s="166"/>
      <c r="O828" s="166"/>
      <c r="P828" s="158">
        <f t="shared" si="14"/>
        <v>1</v>
      </c>
      <c r="Q828" s="159">
        <f t="shared" si="15"/>
        <v>1900</v>
      </c>
      <c r="R828" s="159" t="str">
        <f t="shared" si="16"/>
        <v>Jan</v>
      </c>
      <c r="S828" s="160"/>
      <c r="T828" s="40"/>
      <c r="U828" s="40"/>
      <c r="V828" s="40"/>
      <c r="W828" s="40"/>
      <c r="X828" s="40"/>
      <c r="Y828" s="40"/>
      <c r="Z828" s="40"/>
    </row>
    <row r="829" spans="1:26" ht="14.25" customHeight="1">
      <c r="A829" s="40"/>
      <c r="B829" s="40"/>
      <c r="C829" s="40"/>
      <c r="D829" s="168"/>
      <c r="E829" s="163"/>
      <c r="F829" s="164"/>
      <c r="G829" s="164"/>
      <c r="H829" s="164"/>
      <c r="I829" s="23"/>
      <c r="J829" s="171"/>
      <c r="K829" s="171"/>
      <c r="L829" s="166"/>
      <c r="M829" s="166"/>
      <c r="N829" s="166"/>
      <c r="O829" s="166"/>
      <c r="P829" s="158">
        <f t="shared" si="14"/>
        <v>1</v>
      </c>
      <c r="Q829" s="159">
        <f t="shared" si="15"/>
        <v>1900</v>
      </c>
      <c r="R829" s="159" t="str">
        <f t="shared" si="16"/>
        <v>Jan</v>
      </c>
      <c r="S829" s="160"/>
      <c r="T829" s="40"/>
      <c r="U829" s="40"/>
      <c r="V829" s="40"/>
      <c r="W829" s="40"/>
      <c r="X829" s="40"/>
      <c r="Y829" s="40"/>
      <c r="Z829" s="40"/>
    </row>
    <row r="830" spans="1:26" ht="14.25" customHeight="1">
      <c r="A830" s="40"/>
      <c r="B830" s="40"/>
      <c r="C830" s="40"/>
      <c r="D830" s="162"/>
      <c r="E830" s="163"/>
      <c r="F830" s="164"/>
      <c r="G830" s="164"/>
      <c r="H830" s="40"/>
      <c r="I830" s="23"/>
      <c r="J830" s="165"/>
      <c r="K830" s="165"/>
      <c r="L830" s="166"/>
      <c r="M830" s="166"/>
      <c r="N830" s="166"/>
      <c r="O830" s="166"/>
      <c r="P830" s="158">
        <f t="shared" si="14"/>
        <v>1</v>
      </c>
      <c r="Q830" s="159">
        <f t="shared" si="15"/>
        <v>1900</v>
      </c>
      <c r="R830" s="159" t="str">
        <f t="shared" si="16"/>
        <v>Jan</v>
      </c>
      <c r="S830" s="160"/>
      <c r="T830" s="40"/>
      <c r="U830" s="40"/>
      <c r="V830" s="40"/>
      <c r="W830" s="40"/>
      <c r="X830" s="40"/>
      <c r="Y830" s="40"/>
      <c r="Z830" s="40"/>
    </row>
    <row r="831" spans="1:26" ht="14.25" customHeight="1">
      <c r="A831" s="40"/>
      <c r="B831" s="40"/>
      <c r="C831" s="40"/>
      <c r="D831" s="167"/>
      <c r="E831" s="163"/>
      <c r="F831" s="164"/>
      <c r="G831" s="164"/>
      <c r="H831" s="40"/>
      <c r="I831" s="23"/>
      <c r="J831" s="165"/>
      <c r="K831" s="165"/>
      <c r="L831" s="166"/>
      <c r="M831" s="166"/>
      <c r="N831" s="166"/>
      <c r="O831" s="166"/>
      <c r="P831" s="158">
        <f t="shared" si="14"/>
        <v>1</v>
      </c>
      <c r="Q831" s="159">
        <f t="shared" si="15"/>
        <v>1900</v>
      </c>
      <c r="R831" s="159" t="str">
        <f t="shared" si="16"/>
        <v>Jan</v>
      </c>
      <c r="S831" s="160"/>
      <c r="T831" s="40"/>
      <c r="U831" s="40"/>
      <c r="V831" s="40"/>
      <c r="W831" s="40"/>
      <c r="X831" s="40"/>
      <c r="Y831" s="40"/>
      <c r="Z831" s="40"/>
    </row>
    <row r="832" spans="1:26" ht="14.25" customHeight="1">
      <c r="A832" s="40"/>
      <c r="B832" s="40"/>
      <c r="C832" s="40"/>
      <c r="D832" s="162"/>
      <c r="E832" s="163"/>
      <c r="F832" s="164"/>
      <c r="G832" s="164"/>
      <c r="H832" s="40"/>
      <c r="I832" s="23"/>
      <c r="J832" s="165"/>
      <c r="K832" s="165"/>
      <c r="L832" s="166"/>
      <c r="M832" s="166"/>
      <c r="N832" s="166"/>
      <c r="O832" s="166"/>
      <c r="P832" s="158">
        <f t="shared" si="14"/>
        <v>1</v>
      </c>
      <c r="Q832" s="159">
        <f t="shared" si="15"/>
        <v>1900</v>
      </c>
      <c r="R832" s="159" t="str">
        <f t="shared" si="16"/>
        <v>Jan</v>
      </c>
      <c r="S832" s="160"/>
      <c r="T832" s="40"/>
      <c r="U832" s="40"/>
      <c r="V832" s="40"/>
      <c r="W832" s="40"/>
      <c r="X832" s="40"/>
      <c r="Y832" s="40"/>
      <c r="Z832" s="40"/>
    </row>
    <row r="833" spans="1:26" ht="14.25" customHeight="1">
      <c r="A833" s="40"/>
      <c r="B833" s="40"/>
      <c r="C833" s="40"/>
      <c r="D833" s="162"/>
      <c r="E833" s="163"/>
      <c r="F833" s="164"/>
      <c r="G833" s="164"/>
      <c r="H833" s="40"/>
      <c r="I833" s="23"/>
      <c r="J833" s="165"/>
      <c r="K833" s="165"/>
      <c r="L833" s="166"/>
      <c r="M833" s="166"/>
      <c r="N833" s="166"/>
      <c r="O833" s="166"/>
      <c r="P833" s="158">
        <f t="shared" si="14"/>
        <v>1</v>
      </c>
      <c r="Q833" s="159">
        <f t="shared" si="15"/>
        <v>1900</v>
      </c>
      <c r="R833" s="159" t="str">
        <f t="shared" si="16"/>
        <v>Jan</v>
      </c>
      <c r="S833" s="160"/>
      <c r="T833" s="40"/>
      <c r="U833" s="40"/>
      <c r="V833" s="40"/>
      <c r="W833" s="40"/>
      <c r="X833" s="40"/>
      <c r="Y833" s="40"/>
      <c r="Z833" s="40"/>
    </row>
    <row r="834" spans="1:26" ht="14.25" customHeight="1">
      <c r="A834" s="40"/>
      <c r="B834" s="40"/>
      <c r="C834" s="40"/>
      <c r="D834" s="162"/>
      <c r="E834" s="163"/>
      <c r="F834" s="164"/>
      <c r="G834" s="164"/>
      <c r="H834" s="40"/>
      <c r="I834" s="23"/>
      <c r="J834" s="165"/>
      <c r="K834" s="165"/>
      <c r="L834" s="166"/>
      <c r="M834" s="166"/>
      <c r="N834" s="166"/>
      <c r="O834" s="166"/>
      <c r="P834" s="158">
        <f t="shared" si="14"/>
        <v>1</v>
      </c>
      <c r="Q834" s="159">
        <f t="shared" si="15"/>
        <v>1900</v>
      </c>
      <c r="R834" s="159" t="str">
        <f t="shared" si="16"/>
        <v>Jan</v>
      </c>
      <c r="S834" s="160"/>
      <c r="T834" s="40"/>
      <c r="U834" s="40"/>
      <c r="V834" s="40"/>
      <c r="W834" s="40"/>
      <c r="X834" s="40"/>
      <c r="Y834" s="40"/>
      <c r="Z834" s="40"/>
    </row>
    <row r="835" spans="1:26" ht="14.25" customHeight="1">
      <c r="A835" s="40"/>
      <c r="B835" s="40"/>
      <c r="C835" s="40"/>
      <c r="D835" s="162"/>
      <c r="E835" s="163"/>
      <c r="F835" s="164"/>
      <c r="G835" s="164"/>
      <c r="H835" s="40"/>
      <c r="I835" s="23"/>
      <c r="J835" s="165"/>
      <c r="K835" s="165"/>
      <c r="L835" s="166"/>
      <c r="M835" s="166"/>
      <c r="N835" s="166"/>
      <c r="O835" s="166"/>
      <c r="P835" s="158">
        <f t="shared" si="14"/>
        <v>1</v>
      </c>
      <c r="Q835" s="159">
        <f t="shared" si="15"/>
        <v>1900</v>
      </c>
      <c r="R835" s="159" t="str">
        <f t="shared" si="16"/>
        <v>Jan</v>
      </c>
      <c r="S835" s="160"/>
      <c r="T835" s="40"/>
      <c r="U835" s="40"/>
      <c r="V835" s="40"/>
      <c r="W835" s="40"/>
      <c r="X835" s="40"/>
      <c r="Y835" s="40"/>
      <c r="Z835" s="40"/>
    </row>
    <row r="836" spans="1:26" ht="14.25" customHeight="1">
      <c r="A836" s="40"/>
      <c r="B836" s="40"/>
      <c r="C836" s="40"/>
      <c r="D836" s="167"/>
      <c r="E836" s="163"/>
      <c r="F836" s="164"/>
      <c r="G836" s="164"/>
      <c r="H836" s="40"/>
      <c r="I836" s="23"/>
      <c r="J836" s="165"/>
      <c r="K836" s="165"/>
      <c r="L836" s="166"/>
      <c r="M836" s="166"/>
      <c r="N836" s="166"/>
      <c r="O836" s="166"/>
      <c r="P836" s="158">
        <f t="shared" si="14"/>
        <v>1</v>
      </c>
      <c r="Q836" s="159">
        <f t="shared" si="15"/>
        <v>1900</v>
      </c>
      <c r="R836" s="159" t="str">
        <f t="shared" si="16"/>
        <v>Jan</v>
      </c>
      <c r="S836" s="160"/>
      <c r="T836" s="40"/>
      <c r="U836" s="40"/>
      <c r="V836" s="40"/>
      <c r="W836" s="40"/>
      <c r="X836" s="40"/>
      <c r="Y836" s="40"/>
      <c r="Z836" s="40"/>
    </row>
    <row r="837" spans="1:26" ht="14.25" customHeight="1">
      <c r="A837" s="40"/>
      <c r="B837" s="40"/>
      <c r="C837" s="40"/>
      <c r="D837" s="167"/>
      <c r="E837" s="163"/>
      <c r="F837" s="164"/>
      <c r="G837" s="164"/>
      <c r="H837" s="40"/>
      <c r="I837" s="23"/>
      <c r="J837" s="165"/>
      <c r="K837" s="165"/>
      <c r="L837" s="166"/>
      <c r="M837" s="166"/>
      <c r="N837" s="166"/>
      <c r="O837" s="166"/>
      <c r="P837" s="158">
        <f t="shared" si="14"/>
        <v>1</v>
      </c>
      <c r="Q837" s="159">
        <f t="shared" si="15"/>
        <v>1900</v>
      </c>
      <c r="R837" s="159" t="str">
        <f t="shared" si="16"/>
        <v>Jan</v>
      </c>
      <c r="S837" s="160"/>
      <c r="T837" s="40"/>
      <c r="U837" s="40"/>
      <c r="V837" s="40"/>
      <c r="W837" s="40"/>
      <c r="X837" s="40"/>
      <c r="Y837" s="40"/>
      <c r="Z837" s="40"/>
    </row>
    <row r="838" spans="1:26" ht="14.25" customHeight="1">
      <c r="A838" s="40"/>
      <c r="B838" s="40"/>
      <c r="C838" s="40"/>
      <c r="D838" s="167"/>
      <c r="E838" s="163"/>
      <c r="F838" s="164"/>
      <c r="G838" s="164"/>
      <c r="H838" s="40"/>
      <c r="I838" s="23"/>
      <c r="J838" s="165"/>
      <c r="K838" s="165"/>
      <c r="L838" s="166"/>
      <c r="M838" s="166"/>
      <c r="N838" s="166"/>
      <c r="O838" s="166"/>
      <c r="P838" s="158">
        <f t="shared" si="14"/>
        <v>1</v>
      </c>
      <c r="Q838" s="159">
        <f t="shared" si="15"/>
        <v>1900</v>
      </c>
      <c r="R838" s="159" t="str">
        <f t="shared" si="16"/>
        <v>Jan</v>
      </c>
      <c r="S838" s="160"/>
      <c r="T838" s="40"/>
      <c r="U838" s="40"/>
      <c r="V838" s="40"/>
      <c r="W838" s="40"/>
      <c r="X838" s="40"/>
      <c r="Y838" s="40"/>
      <c r="Z838" s="40"/>
    </row>
    <row r="839" spans="1:26" ht="14.25" customHeight="1">
      <c r="A839" s="40"/>
      <c r="B839" s="40"/>
      <c r="C839" s="40"/>
      <c r="D839" s="167"/>
      <c r="E839" s="163"/>
      <c r="F839" s="164"/>
      <c r="G839" s="164"/>
      <c r="H839" s="40"/>
      <c r="I839" s="23"/>
      <c r="J839" s="165"/>
      <c r="K839" s="165"/>
      <c r="L839" s="166"/>
      <c r="M839" s="166"/>
      <c r="N839" s="166"/>
      <c r="O839" s="166"/>
      <c r="P839" s="158">
        <f t="shared" si="14"/>
        <v>1</v>
      </c>
      <c r="Q839" s="159">
        <f t="shared" si="15"/>
        <v>1900</v>
      </c>
      <c r="R839" s="159" t="str">
        <f t="shared" si="16"/>
        <v>Jan</v>
      </c>
      <c r="S839" s="160"/>
      <c r="T839" s="40"/>
      <c r="U839" s="40"/>
      <c r="V839" s="40"/>
      <c r="W839" s="40"/>
      <c r="X839" s="40"/>
      <c r="Y839" s="40"/>
      <c r="Z839" s="40"/>
    </row>
    <row r="840" spans="1:26" ht="14.25" customHeight="1">
      <c r="A840" s="40"/>
      <c r="B840" s="40"/>
      <c r="C840" s="40"/>
      <c r="D840" s="167"/>
      <c r="E840" s="163"/>
      <c r="F840" s="164"/>
      <c r="G840" s="164"/>
      <c r="H840" s="40"/>
      <c r="I840" s="23"/>
      <c r="J840" s="165"/>
      <c r="K840" s="165"/>
      <c r="L840" s="166"/>
      <c r="M840" s="166"/>
      <c r="N840" s="166"/>
      <c r="O840" s="166"/>
      <c r="P840" s="158">
        <f t="shared" si="14"/>
        <v>1</v>
      </c>
      <c r="Q840" s="159">
        <f t="shared" si="15"/>
        <v>1900</v>
      </c>
      <c r="R840" s="159" t="str">
        <f t="shared" si="16"/>
        <v>Jan</v>
      </c>
      <c r="S840" s="160"/>
      <c r="T840" s="40"/>
      <c r="U840" s="40"/>
      <c r="V840" s="40"/>
      <c r="W840" s="40"/>
      <c r="X840" s="40"/>
      <c r="Y840" s="40"/>
      <c r="Z840" s="40"/>
    </row>
    <row r="841" spans="1:26" ht="14.25" customHeight="1">
      <c r="A841" s="40"/>
      <c r="B841" s="40"/>
      <c r="C841" s="40"/>
      <c r="D841" s="167"/>
      <c r="E841" s="163"/>
      <c r="F841" s="164"/>
      <c r="G841" s="164"/>
      <c r="H841" s="40"/>
      <c r="I841" s="23"/>
      <c r="J841" s="165"/>
      <c r="K841" s="165"/>
      <c r="L841" s="166"/>
      <c r="M841" s="166"/>
      <c r="N841" s="166"/>
      <c r="O841" s="166"/>
      <c r="P841" s="158">
        <f t="shared" si="14"/>
        <v>1</v>
      </c>
      <c r="Q841" s="159">
        <f t="shared" si="15"/>
        <v>1900</v>
      </c>
      <c r="R841" s="159" t="str">
        <f t="shared" si="16"/>
        <v>Jan</v>
      </c>
      <c r="S841" s="160"/>
      <c r="T841" s="40"/>
      <c r="U841" s="40"/>
      <c r="V841" s="40"/>
      <c r="W841" s="40"/>
      <c r="X841" s="40"/>
      <c r="Y841" s="40"/>
      <c r="Z841" s="40"/>
    </row>
    <row r="842" spans="1:26" ht="14.25" customHeight="1">
      <c r="A842" s="40"/>
      <c r="B842" s="40"/>
      <c r="C842" s="40"/>
      <c r="D842" s="167"/>
      <c r="E842" s="163"/>
      <c r="F842" s="164"/>
      <c r="G842" s="164"/>
      <c r="H842" s="40"/>
      <c r="I842" s="23"/>
      <c r="J842" s="165"/>
      <c r="K842" s="165"/>
      <c r="L842" s="166"/>
      <c r="M842" s="166"/>
      <c r="N842" s="166"/>
      <c r="O842" s="166"/>
      <c r="P842" s="158">
        <f t="shared" si="14"/>
        <v>1</v>
      </c>
      <c r="Q842" s="159">
        <f t="shared" si="15"/>
        <v>1900</v>
      </c>
      <c r="R842" s="159" t="str">
        <f t="shared" si="16"/>
        <v>Jan</v>
      </c>
      <c r="S842" s="160"/>
      <c r="T842" s="40"/>
      <c r="U842" s="40"/>
      <c r="V842" s="40"/>
      <c r="W842" s="40"/>
      <c r="X842" s="40"/>
      <c r="Y842" s="40"/>
      <c r="Z842" s="40"/>
    </row>
    <row r="843" spans="1:26" ht="14.25" customHeight="1">
      <c r="A843" s="40"/>
      <c r="B843" s="40"/>
      <c r="C843" s="40"/>
      <c r="D843" s="167"/>
      <c r="E843" s="163"/>
      <c r="F843" s="164"/>
      <c r="G843" s="164"/>
      <c r="H843" s="40"/>
      <c r="I843" s="23"/>
      <c r="J843" s="165"/>
      <c r="K843" s="165"/>
      <c r="L843" s="166"/>
      <c r="M843" s="166"/>
      <c r="N843" s="166"/>
      <c r="O843" s="166"/>
      <c r="P843" s="158">
        <f t="shared" si="14"/>
        <v>1</v>
      </c>
      <c r="Q843" s="159">
        <f t="shared" si="15"/>
        <v>1900</v>
      </c>
      <c r="R843" s="159" t="str">
        <f t="shared" si="16"/>
        <v>Jan</v>
      </c>
      <c r="S843" s="160"/>
      <c r="T843" s="40"/>
      <c r="U843" s="40"/>
      <c r="V843" s="40"/>
      <c r="W843" s="40"/>
      <c r="X843" s="40"/>
      <c r="Y843" s="40"/>
      <c r="Z843" s="40"/>
    </row>
    <row r="844" spans="1:26" ht="14.25" customHeight="1">
      <c r="A844" s="40"/>
      <c r="B844" s="40"/>
      <c r="C844" s="40"/>
      <c r="D844" s="167"/>
      <c r="E844" s="163"/>
      <c r="F844" s="164"/>
      <c r="G844" s="164"/>
      <c r="H844" s="40"/>
      <c r="I844" s="23"/>
      <c r="J844" s="165"/>
      <c r="K844" s="165"/>
      <c r="L844" s="166"/>
      <c r="M844" s="166"/>
      <c r="N844" s="166"/>
      <c r="O844" s="166"/>
      <c r="P844" s="158">
        <f t="shared" si="14"/>
        <v>1</v>
      </c>
      <c r="Q844" s="159">
        <f t="shared" si="15"/>
        <v>1900</v>
      </c>
      <c r="R844" s="159" t="str">
        <f t="shared" si="16"/>
        <v>Jan</v>
      </c>
      <c r="S844" s="160"/>
      <c r="T844" s="40"/>
      <c r="U844" s="40"/>
      <c r="V844" s="40"/>
      <c r="W844" s="40"/>
      <c r="X844" s="40"/>
      <c r="Y844" s="40"/>
      <c r="Z844" s="40"/>
    </row>
    <row r="845" spans="1:26" ht="14.25" customHeight="1">
      <c r="A845" s="40"/>
      <c r="B845" s="40"/>
      <c r="C845" s="40"/>
      <c r="D845" s="168"/>
      <c r="E845" s="169"/>
      <c r="F845" s="164"/>
      <c r="G845" s="164"/>
      <c r="H845" s="40"/>
      <c r="I845" s="23"/>
      <c r="J845" s="165"/>
      <c r="K845" s="165"/>
      <c r="L845" s="166"/>
      <c r="M845" s="166"/>
      <c r="N845" s="166"/>
      <c r="O845" s="166"/>
      <c r="P845" s="158">
        <f t="shared" si="14"/>
        <v>1</v>
      </c>
      <c r="Q845" s="159">
        <f t="shared" si="15"/>
        <v>1900</v>
      </c>
      <c r="R845" s="159" t="str">
        <f t="shared" si="16"/>
        <v>Jan</v>
      </c>
      <c r="S845" s="160"/>
      <c r="T845" s="40"/>
      <c r="U845" s="40"/>
      <c r="V845" s="40"/>
      <c r="W845" s="40"/>
      <c r="X845" s="40"/>
      <c r="Y845" s="40"/>
      <c r="Z845" s="40"/>
    </row>
    <row r="846" spans="1:26" ht="14.25" customHeight="1">
      <c r="A846" s="40"/>
      <c r="B846" s="40"/>
      <c r="C846" s="40"/>
      <c r="D846" s="167"/>
      <c r="E846" s="163"/>
      <c r="F846" s="164"/>
      <c r="G846" s="164"/>
      <c r="H846" s="40"/>
      <c r="I846" s="23"/>
      <c r="J846" s="165"/>
      <c r="K846" s="165"/>
      <c r="L846" s="166"/>
      <c r="M846" s="166"/>
      <c r="N846" s="166"/>
      <c r="O846" s="166"/>
      <c r="P846" s="158">
        <f t="shared" si="14"/>
        <v>1</v>
      </c>
      <c r="Q846" s="159">
        <f t="shared" si="15"/>
        <v>1900</v>
      </c>
      <c r="R846" s="159" t="str">
        <f t="shared" si="16"/>
        <v>Jan</v>
      </c>
      <c r="S846" s="160"/>
      <c r="T846" s="40"/>
      <c r="U846" s="40"/>
      <c r="V846" s="40"/>
      <c r="W846" s="40"/>
      <c r="X846" s="40"/>
      <c r="Y846" s="40"/>
      <c r="Z846" s="40"/>
    </row>
    <row r="847" spans="1:26" ht="14.25" customHeight="1">
      <c r="A847" s="40"/>
      <c r="B847" s="40"/>
      <c r="C847" s="40"/>
      <c r="D847" s="167"/>
      <c r="E847" s="163"/>
      <c r="F847" s="164"/>
      <c r="G847" s="164"/>
      <c r="H847" s="40"/>
      <c r="I847" s="23"/>
      <c r="J847" s="165"/>
      <c r="K847" s="165"/>
      <c r="L847" s="166"/>
      <c r="M847" s="166"/>
      <c r="N847" s="166"/>
      <c r="O847" s="166"/>
      <c r="P847" s="158">
        <f t="shared" si="14"/>
        <v>1</v>
      </c>
      <c r="Q847" s="159">
        <f t="shared" si="15"/>
        <v>1900</v>
      </c>
      <c r="R847" s="159" t="str">
        <f t="shared" si="16"/>
        <v>Jan</v>
      </c>
      <c r="S847" s="160"/>
      <c r="T847" s="40"/>
      <c r="U847" s="40"/>
      <c r="V847" s="40"/>
      <c r="W847" s="40"/>
      <c r="X847" s="40"/>
      <c r="Y847" s="40"/>
      <c r="Z847" s="40"/>
    </row>
    <row r="848" spans="1:26" ht="14.25" customHeight="1">
      <c r="A848" s="40"/>
      <c r="B848" s="40"/>
      <c r="C848" s="40"/>
      <c r="D848" s="167"/>
      <c r="E848" s="163"/>
      <c r="F848" s="164"/>
      <c r="G848" s="164"/>
      <c r="H848" s="40"/>
      <c r="I848" s="23"/>
      <c r="J848" s="165"/>
      <c r="K848" s="165"/>
      <c r="L848" s="166"/>
      <c r="M848" s="166"/>
      <c r="N848" s="166"/>
      <c r="O848" s="166"/>
      <c r="P848" s="158">
        <f t="shared" si="14"/>
        <v>1</v>
      </c>
      <c r="Q848" s="159">
        <f t="shared" si="15"/>
        <v>1900</v>
      </c>
      <c r="R848" s="159" t="str">
        <f t="shared" si="16"/>
        <v>Jan</v>
      </c>
      <c r="S848" s="160"/>
      <c r="T848" s="40"/>
      <c r="U848" s="40"/>
      <c r="V848" s="40"/>
      <c r="W848" s="40"/>
      <c r="X848" s="40"/>
      <c r="Y848" s="40"/>
      <c r="Z848" s="40"/>
    </row>
    <row r="849" spans="1:26" ht="14.25" customHeight="1">
      <c r="A849" s="40"/>
      <c r="B849" s="40"/>
      <c r="C849" s="40"/>
      <c r="D849" s="167"/>
      <c r="E849" s="163"/>
      <c r="F849" s="164"/>
      <c r="G849" s="164"/>
      <c r="H849" s="40"/>
      <c r="I849" s="23"/>
      <c r="J849" s="165"/>
      <c r="K849" s="165"/>
      <c r="L849" s="166"/>
      <c r="M849" s="166"/>
      <c r="N849" s="166"/>
      <c r="O849" s="166"/>
      <c r="P849" s="158">
        <f t="shared" si="14"/>
        <v>1</v>
      </c>
      <c r="Q849" s="159">
        <f t="shared" si="15"/>
        <v>1900</v>
      </c>
      <c r="R849" s="159" t="str">
        <f t="shared" si="16"/>
        <v>Jan</v>
      </c>
      <c r="S849" s="160"/>
      <c r="T849" s="40"/>
      <c r="U849" s="40"/>
      <c r="V849" s="40"/>
      <c r="W849" s="40"/>
      <c r="X849" s="40"/>
      <c r="Y849" s="40"/>
      <c r="Z849" s="40"/>
    </row>
    <row r="850" spans="1:26" ht="14.25" customHeight="1">
      <c r="A850" s="40"/>
      <c r="B850" s="40"/>
      <c r="C850" s="40"/>
      <c r="D850" s="167"/>
      <c r="E850" s="163"/>
      <c r="F850" s="164"/>
      <c r="G850" s="164"/>
      <c r="H850" s="40"/>
      <c r="I850" s="23"/>
      <c r="J850" s="165"/>
      <c r="K850" s="165"/>
      <c r="L850" s="166"/>
      <c r="M850" s="166"/>
      <c r="N850" s="166"/>
      <c r="O850" s="166"/>
      <c r="P850" s="158">
        <f t="shared" si="14"/>
        <v>1</v>
      </c>
      <c r="Q850" s="159">
        <f t="shared" si="15"/>
        <v>1900</v>
      </c>
      <c r="R850" s="159" t="str">
        <f t="shared" si="16"/>
        <v>Jan</v>
      </c>
      <c r="S850" s="160"/>
      <c r="T850" s="40"/>
      <c r="U850" s="40"/>
      <c r="V850" s="40"/>
      <c r="W850" s="40"/>
      <c r="X850" s="40"/>
      <c r="Y850" s="40"/>
      <c r="Z850" s="40"/>
    </row>
    <row r="851" spans="1:26" ht="14.25" customHeight="1">
      <c r="A851" s="40"/>
      <c r="B851" s="40"/>
      <c r="C851" s="40"/>
      <c r="D851" s="167"/>
      <c r="E851" s="163"/>
      <c r="F851" s="164"/>
      <c r="G851" s="164"/>
      <c r="H851" s="40"/>
      <c r="I851" s="23"/>
      <c r="J851" s="165"/>
      <c r="K851" s="165"/>
      <c r="L851" s="166"/>
      <c r="M851" s="166"/>
      <c r="N851" s="166"/>
      <c r="O851" s="166"/>
      <c r="P851" s="158">
        <f t="shared" si="14"/>
        <v>1</v>
      </c>
      <c r="Q851" s="159">
        <f t="shared" si="15"/>
        <v>1900</v>
      </c>
      <c r="R851" s="159" t="str">
        <f t="shared" si="16"/>
        <v>Jan</v>
      </c>
      <c r="S851" s="160"/>
      <c r="T851" s="40"/>
      <c r="U851" s="40"/>
      <c r="V851" s="40"/>
      <c r="W851" s="40"/>
      <c r="X851" s="40"/>
      <c r="Y851" s="40"/>
      <c r="Z851" s="40"/>
    </row>
    <row r="852" spans="1:26" ht="14.25" customHeight="1">
      <c r="A852" s="40"/>
      <c r="B852" s="40"/>
      <c r="C852" s="40"/>
      <c r="D852" s="167"/>
      <c r="E852" s="163"/>
      <c r="F852" s="164"/>
      <c r="G852" s="164"/>
      <c r="H852" s="40"/>
      <c r="I852" s="23"/>
      <c r="J852" s="165"/>
      <c r="K852" s="165"/>
      <c r="L852" s="166"/>
      <c r="M852" s="166"/>
      <c r="N852" s="166"/>
      <c r="O852" s="166"/>
      <c r="P852" s="158">
        <f t="shared" si="14"/>
        <v>1</v>
      </c>
      <c r="Q852" s="159">
        <f t="shared" si="15"/>
        <v>1900</v>
      </c>
      <c r="R852" s="159" t="str">
        <f t="shared" si="16"/>
        <v>Jan</v>
      </c>
      <c r="S852" s="160"/>
      <c r="T852" s="40"/>
      <c r="U852" s="40"/>
      <c r="V852" s="40"/>
      <c r="W852" s="40"/>
      <c r="X852" s="40"/>
      <c r="Y852" s="40"/>
      <c r="Z852" s="40"/>
    </row>
    <row r="853" spans="1:26" ht="14.25" customHeight="1">
      <c r="A853" s="40"/>
      <c r="B853" s="40"/>
      <c r="C853" s="40"/>
      <c r="D853" s="167"/>
      <c r="E853" s="163"/>
      <c r="F853" s="164"/>
      <c r="G853" s="164"/>
      <c r="H853" s="40"/>
      <c r="I853" s="23"/>
      <c r="J853" s="165"/>
      <c r="K853" s="165"/>
      <c r="L853" s="166"/>
      <c r="M853" s="166"/>
      <c r="N853" s="166"/>
      <c r="O853" s="166"/>
      <c r="P853" s="158">
        <f t="shared" si="14"/>
        <v>1</v>
      </c>
      <c r="Q853" s="159">
        <f t="shared" si="15"/>
        <v>1900</v>
      </c>
      <c r="R853" s="159" t="str">
        <f t="shared" si="16"/>
        <v>Jan</v>
      </c>
      <c r="S853" s="160"/>
      <c r="T853" s="40"/>
      <c r="U853" s="40"/>
      <c r="V853" s="40"/>
      <c r="W853" s="40"/>
      <c r="X853" s="40"/>
      <c r="Y853" s="40"/>
      <c r="Z853" s="40"/>
    </row>
    <row r="854" spans="1:26" ht="14.25" customHeight="1">
      <c r="A854" s="40"/>
      <c r="B854" s="40"/>
      <c r="C854" s="40"/>
      <c r="D854" s="162"/>
      <c r="E854" s="163"/>
      <c r="F854" s="164"/>
      <c r="G854" s="164"/>
      <c r="H854" s="40"/>
      <c r="I854" s="23"/>
      <c r="J854" s="23"/>
      <c r="K854" s="23"/>
      <c r="L854" s="170"/>
      <c r="M854" s="170"/>
      <c r="N854" s="170"/>
      <c r="O854" s="170"/>
      <c r="P854" s="158">
        <f t="shared" si="14"/>
        <v>1</v>
      </c>
      <c r="Q854" s="159">
        <f t="shared" si="15"/>
        <v>1900</v>
      </c>
      <c r="R854" s="159" t="str">
        <f t="shared" si="16"/>
        <v>Jan</v>
      </c>
      <c r="S854" s="160"/>
      <c r="T854" s="40"/>
      <c r="U854" s="40"/>
      <c r="V854" s="40"/>
      <c r="W854" s="40"/>
      <c r="X854" s="40"/>
      <c r="Y854" s="40"/>
      <c r="Z854" s="40"/>
    </row>
    <row r="855" spans="1:26" ht="14.25" customHeight="1">
      <c r="A855" s="40"/>
      <c r="B855" s="40"/>
      <c r="C855" s="40"/>
      <c r="D855" s="162"/>
      <c r="E855" s="163"/>
      <c r="F855" s="164"/>
      <c r="G855" s="164"/>
      <c r="H855" s="40"/>
      <c r="I855" s="165"/>
      <c r="J855" s="165"/>
      <c r="K855" s="165"/>
      <c r="L855" s="166"/>
      <c r="M855" s="166"/>
      <c r="N855" s="166"/>
      <c r="O855" s="166"/>
      <c r="P855" s="158">
        <f t="shared" si="14"/>
        <v>1</v>
      </c>
      <c r="Q855" s="159">
        <f t="shared" si="15"/>
        <v>1900</v>
      </c>
      <c r="R855" s="159" t="str">
        <f t="shared" si="16"/>
        <v>Jan</v>
      </c>
      <c r="S855" s="160"/>
      <c r="T855" s="40"/>
      <c r="U855" s="40"/>
      <c r="V855" s="40"/>
      <c r="W855" s="40"/>
      <c r="X855" s="40"/>
      <c r="Y855" s="40"/>
      <c r="Z855" s="40"/>
    </row>
    <row r="856" spans="1:26" ht="14.25" customHeight="1">
      <c r="A856" s="40"/>
      <c r="B856" s="40"/>
      <c r="C856" s="40"/>
      <c r="D856" s="162"/>
      <c r="E856" s="163"/>
      <c r="F856" s="164"/>
      <c r="G856" s="164"/>
      <c r="H856" s="40"/>
      <c r="I856" s="165"/>
      <c r="J856" s="165"/>
      <c r="K856" s="165"/>
      <c r="L856" s="166"/>
      <c r="M856" s="166"/>
      <c r="N856" s="166"/>
      <c r="O856" s="166"/>
      <c r="P856" s="158">
        <f t="shared" si="14"/>
        <v>1</v>
      </c>
      <c r="Q856" s="159">
        <f t="shared" si="15"/>
        <v>1900</v>
      </c>
      <c r="R856" s="159" t="str">
        <f t="shared" si="16"/>
        <v>Jan</v>
      </c>
      <c r="S856" s="160"/>
      <c r="T856" s="40"/>
      <c r="U856" s="40"/>
      <c r="V856" s="40"/>
      <c r="W856" s="40"/>
      <c r="X856" s="40"/>
      <c r="Y856" s="40"/>
      <c r="Z856" s="40"/>
    </row>
    <row r="857" spans="1:26" ht="14.25" customHeight="1">
      <c r="A857" s="40"/>
      <c r="B857" s="40"/>
      <c r="C857" s="40"/>
      <c r="D857" s="162"/>
      <c r="E857" s="163"/>
      <c r="F857" s="164"/>
      <c r="G857" s="164"/>
      <c r="H857" s="40"/>
      <c r="I857" s="165"/>
      <c r="J857" s="165"/>
      <c r="K857" s="165"/>
      <c r="L857" s="166"/>
      <c r="M857" s="166"/>
      <c r="N857" s="166"/>
      <c r="O857" s="166"/>
      <c r="P857" s="158">
        <f t="shared" si="14"/>
        <v>1</v>
      </c>
      <c r="Q857" s="159">
        <f t="shared" si="15"/>
        <v>1900</v>
      </c>
      <c r="R857" s="159" t="str">
        <f t="shared" si="16"/>
        <v>Jan</v>
      </c>
      <c r="S857" s="160"/>
      <c r="T857" s="40"/>
      <c r="U857" s="40"/>
      <c r="V857" s="40"/>
      <c r="W857" s="40"/>
      <c r="X857" s="40"/>
      <c r="Y857" s="40"/>
      <c r="Z857" s="40"/>
    </row>
    <row r="858" spans="1:26" ht="14.25" customHeight="1">
      <c r="A858" s="40"/>
      <c r="B858" s="40"/>
      <c r="C858" s="40"/>
      <c r="D858" s="162"/>
      <c r="E858" s="163"/>
      <c r="F858" s="40"/>
      <c r="G858" s="164"/>
      <c r="H858" s="40"/>
      <c r="I858" s="165"/>
      <c r="J858" s="165"/>
      <c r="K858" s="165"/>
      <c r="L858" s="166"/>
      <c r="M858" s="166"/>
      <c r="N858" s="166"/>
      <c r="O858" s="166"/>
      <c r="P858" s="158">
        <f t="shared" si="14"/>
        <v>1</v>
      </c>
      <c r="Q858" s="159">
        <f t="shared" si="15"/>
        <v>1900</v>
      </c>
      <c r="R858" s="159" t="str">
        <f t="shared" si="16"/>
        <v>Jan</v>
      </c>
      <c r="S858" s="160"/>
      <c r="T858" s="40"/>
      <c r="U858" s="40"/>
      <c r="V858" s="40"/>
      <c r="W858" s="40"/>
      <c r="X858" s="40"/>
      <c r="Y858" s="40"/>
      <c r="Z858" s="40"/>
    </row>
    <row r="859" spans="1:26" ht="14.25" customHeight="1">
      <c r="A859" s="40"/>
      <c r="B859" s="40"/>
      <c r="C859" s="40"/>
      <c r="D859" s="162"/>
      <c r="E859" s="163"/>
      <c r="F859" s="164"/>
      <c r="G859" s="164"/>
      <c r="H859" s="40"/>
      <c r="I859" s="165"/>
      <c r="J859" s="165"/>
      <c r="K859" s="165"/>
      <c r="L859" s="166"/>
      <c r="M859" s="166"/>
      <c r="N859" s="166"/>
      <c r="O859" s="166"/>
      <c r="P859" s="158">
        <f t="shared" si="14"/>
        <v>1</v>
      </c>
      <c r="Q859" s="159">
        <f t="shared" si="15"/>
        <v>1900</v>
      </c>
      <c r="R859" s="159" t="str">
        <f t="shared" si="16"/>
        <v>Jan</v>
      </c>
      <c r="S859" s="160"/>
      <c r="T859" s="40"/>
      <c r="U859" s="40"/>
      <c r="V859" s="40"/>
      <c r="W859" s="40"/>
      <c r="X859" s="40"/>
      <c r="Y859" s="40"/>
      <c r="Z859" s="40"/>
    </row>
    <row r="860" spans="1:26" ht="14.25" customHeight="1">
      <c r="A860" s="40"/>
      <c r="B860" s="40"/>
      <c r="C860" s="40"/>
      <c r="D860" s="162"/>
      <c r="E860" s="163"/>
      <c r="F860" s="164"/>
      <c r="G860" s="164"/>
      <c r="H860" s="40"/>
      <c r="I860" s="165"/>
      <c r="J860" s="165"/>
      <c r="K860" s="165"/>
      <c r="L860" s="166"/>
      <c r="M860" s="166"/>
      <c r="N860" s="166"/>
      <c r="O860" s="166"/>
      <c r="P860" s="158">
        <f t="shared" si="14"/>
        <v>1</v>
      </c>
      <c r="Q860" s="159">
        <f t="shared" si="15"/>
        <v>1900</v>
      </c>
      <c r="R860" s="159" t="str">
        <f t="shared" si="16"/>
        <v>Jan</v>
      </c>
      <c r="S860" s="160"/>
      <c r="T860" s="40"/>
      <c r="U860" s="40"/>
      <c r="V860" s="40"/>
      <c r="W860" s="40"/>
      <c r="X860" s="40"/>
      <c r="Y860" s="40"/>
      <c r="Z860" s="40"/>
    </row>
    <row r="861" spans="1:26" ht="14.25" customHeight="1">
      <c r="A861" s="40"/>
      <c r="B861" s="40"/>
      <c r="C861" s="40"/>
      <c r="D861" s="162"/>
      <c r="E861" s="163"/>
      <c r="F861" s="164"/>
      <c r="G861" s="164"/>
      <c r="H861" s="40"/>
      <c r="I861" s="165"/>
      <c r="J861" s="165"/>
      <c r="K861" s="165"/>
      <c r="L861" s="166"/>
      <c r="M861" s="166"/>
      <c r="N861" s="166"/>
      <c r="O861" s="166"/>
      <c r="P861" s="158">
        <f t="shared" si="14"/>
        <v>1</v>
      </c>
      <c r="Q861" s="159">
        <f t="shared" si="15"/>
        <v>1900</v>
      </c>
      <c r="R861" s="159" t="str">
        <f t="shared" si="16"/>
        <v>Jan</v>
      </c>
      <c r="S861" s="160"/>
      <c r="T861" s="40"/>
      <c r="U861" s="40"/>
      <c r="V861" s="40"/>
      <c r="W861" s="40"/>
      <c r="X861" s="40"/>
      <c r="Y861" s="40"/>
      <c r="Z861" s="40"/>
    </row>
    <row r="862" spans="1:26" ht="14.25" customHeight="1">
      <c r="A862" s="40"/>
      <c r="B862" s="40"/>
      <c r="C862" s="40"/>
      <c r="D862" s="162"/>
      <c r="E862" s="163"/>
      <c r="F862" s="164"/>
      <c r="G862" s="164"/>
      <c r="H862" s="40"/>
      <c r="I862" s="165"/>
      <c r="J862" s="165"/>
      <c r="K862" s="165"/>
      <c r="L862" s="166"/>
      <c r="M862" s="166"/>
      <c r="N862" s="166"/>
      <c r="O862" s="166"/>
      <c r="P862" s="158">
        <f t="shared" si="14"/>
        <v>1</v>
      </c>
      <c r="Q862" s="159">
        <f t="shared" si="15"/>
        <v>1900</v>
      </c>
      <c r="R862" s="159" t="str">
        <f t="shared" si="16"/>
        <v>Jan</v>
      </c>
      <c r="S862" s="160"/>
      <c r="T862" s="40"/>
      <c r="U862" s="40"/>
      <c r="V862" s="40"/>
      <c r="W862" s="40"/>
      <c r="X862" s="40"/>
      <c r="Y862" s="40"/>
      <c r="Z862" s="40"/>
    </row>
    <row r="863" spans="1:26" ht="14.25" customHeight="1">
      <c r="A863" s="40"/>
      <c r="B863" s="40"/>
      <c r="C863" s="40"/>
      <c r="D863" s="162"/>
      <c r="E863" s="163"/>
      <c r="F863" s="164"/>
      <c r="G863" s="164"/>
      <c r="H863" s="40"/>
      <c r="I863" s="165"/>
      <c r="J863" s="165"/>
      <c r="K863" s="165"/>
      <c r="L863" s="166"/>
      <c r="M863" s="166"/>
      <c r="N863" s="166"/>
      <c r="O863" s="166"/>
      <c r="P863" s="158">
        <f t="shared" si="14"/>
        <v>1</v>
      </c>
      <c r="Q863" s="159">
        <f t="shared" si="15"/>
        <v>1900</v>
      </c>
      <c r="R863" s="159" t="str">
        <f t="shared" si="16"/>
        <v>Jan</v>
      </c>
      <c r="S863" s="160"/>
      <c r="T863" s="40"/>
      <c r="U863" s="40"/>
      <c r="V863" s="40"/>
      <c r="W863" s="40"/>
      <c r="X863" s="40"/>
      <c r="Y863" s="40"/>
      <c r="Z863" s="40"/>
    </row>
    <row r="864" spans="1:26" ht="14.25" customHeight="1">
      <c r="A864" s="40"/>
      <c r="B864" s="40"/>
      <c r="C864" s="40"/>
      <c r="D864" s="162"/>
      <c r="E864" s="163"/>
      <c r="F864" s="164"/>
      <c r="G864" s="164"/>
      <c r="H864" s="40"/>
      <c r="I864" s="165"/>
      <c r="J864" s="165"/>
      <c r="K864" s="165"/>
      <c r="L864" s="166"/>
      <c r="M864" s="166"/>
      <c r="N864" s="166"/>
      <c r="O864" s="166"/>
      <c r="P864" s="158">
        <f t="shared" si="14"/>
        <v>1</v>
      </c>
      <c r="Q864" s="159">
        <f t="shared" si="15"/>
        <v>1900</v>
      </c>
      <c r="R864" s="159" t="str">
        <f t="shared" si="16"/>
        <v>Jan</v>
      </c>
      <c r="S864" s="160"/>
      <c r="T864" s="40"/>
      <c r="U864" s="40"/>
      <c r="V864" s="40"/>
      <c r="W864" s="40"/>
      <c r="X864" s="40"/>
      <c r="Y864" s="40"/>
      <c r="Z864" s="40"/>
    </row>
    <row r="865" spans="1:26" ht="14.25" customHeight="1">
      <c r="A865" s="40"/>
      <c r="B865" s="40"/>
      <c r="C865" s="40"/>
      <c r="D865" s="162"/>
      <c r="E865" s="163"/>
      <c r="F865" s="164"/>
      <c r="G865" s="164"/>
      <c r="H865" s="40"/>
      <c r="I865" s="165"/>
      <c r="J865" s="165"/>
      <c r="K865" s="165"/>
      <c r="L865" s="166"/>
      <c r="M865" s="166"/>
      <c r="N865" s="166"/>
      <c r="O865" s="166"/>
      <c r="P865" s="158">
        <f t="shared" si="14"/>
        <v>1</v>
      </c>
      <c r="Q865" s="159">
        <f t="shared" si="15"/>
        <v>1900</v>
      </c>
      <c r="R865" s="159" t="str">
        <f t="shared" si="16"/>
        <v>Jan</v>
      </c>
      <c r="S865" s="160"/>
      <c r="T865" s="40"/>
      <c r="U865" s="40"/>
      <c r="V865" s="40"/>
      <c r="W865" s="40"/>
      <c r="X865" s="40"/>
      <c r="Y865" s="40"/>
      <c r="Z865" s="40"/>
    </row>
    <row r="866" spans="1:26" ht="14.25" customHeight="1">
      <c r="A866" s="40"/>
      <c r="B866" s="40"/>
      <c r="C866" s="40"/>
      <c r="D866" s="162"/>
      <c r="E866" s="163"/>
      <c r="F866" s="164"/>
      <c r="G866" s="164"/>
      <c r="H866" s="40"/>
      <c r="I866" s="165"/>
      <c r="J866" s="165"/>
      <c r="K866" s="165"/>
      <c r="L866" s="166"/>
      <c r="M866" s="166"/>
      <c r="N866" s="166"/>
      <c r="O866" s="166"/>
      <c r="P866" s="158">
        <f t="shared" si="14"/>
        <v>1</v>
      </c>
      <c r="Q866" s="159">
        <f t="shared" si="15"/>
        <v>1900</v>
      </c>
      <c r="R866" s="159" t="str">
        <f t="shared" si="16"/>
        <v>Jan</v>
      </c>
      <c r="S866" s="160"/>
      <c r="T866" s="40"/>
      <c r="U866" s="40"/>
      <c r="V866" s="40"/>
      <c r="W866" s="40"/>
      <c r="X866" s="40"/>
      <c r="Y866" s="40"/>
      <c r="Z866" s="40"/>
    </row>
    <row r="867" spans="1:26" ht="14.25" customHeight="1">
      <c r="A867" s="40"/>
      <c r="B867" s="40"/>
      <c r="C867" s="40"/>
      <c r="D867" s="162"/>
      <c r="E867" s="163"/>
      <c r="F867" s="164"/>
      <c r="G867" s="164"/>
      <c r="H867" s="40"/>
      <c r="I867" s="165"/>
      <c r="J867" s="165"/>
      <c r="K867" s="165"/>
      <c r="L867" s="166"/>
      <c r="M867" s="166"/>
      <c r="N867" s="166"/>
      <c r="O867" s="166"/>
      <c r="P867" s="158">
        <f t="shared" si="14"/>
        <v>1</v>
      </c>
      <c r="Q867" s="159">
        <f t="shared" si="15"/>
        <v>1900</v>
      </c>
      <c r="R867" s="159" t="str">
        <f t="shared" si="16"/>
        <v>Jan</v>
      </c>
      <c r="S867" s="160"/>
      <c r="T867" s="40"/>
      <c r="U867" s="40"/>
      <c r="V867" s="40"/>
      <c r="W867" s="40"/>
      <c r="X867" s="40"/>
      <c r="Y867" s="40"/>
      <c r="Z867" s="40"/>
    </row>
    <row r="868" spans="1:26" ht="14.25" customHeight="1">
      <c r="A868" s="40"/>
      <c r="B868" s="40"/>
      <c r="C868" s="40"/>
      <c r="D868" s="162"/>
      <c r="E868" s="163"/>
      <c r="F868" s="164"/>
      <c r="G868" s="164"/>
      <c r="H868" s="40"/>
      <c r="I868" s="165"/>
      <c r="J868" s="165"/>
      <c r="K868" s="165"/>
      <c r="L868" s="166"/>
      <c r="M868" s="166"/>
      <c r="N868" s="166"/>
      <c r="O868" s="166"/>
      <c r="P868" s="158">
        <f t="shared" si="14"/>
        <v>1</v>
      </c>
      <c r="Q868" s="159">
        <f t="shared" si="15"/>
        <v>1900</v>
      </c>
      <c r="R868" s="159" t="str">
        <f t="shared" si="16"/>
        <v>Jan</v>
      </c>
      <c r="S868" s="160"/>
      <c r="T868" s="40"/>
      <c r="U868" s="40"/>
      <c r="V868" s="40"/>
      <c r="W868" s="40"/>
      <c r="X868" s="40"/>
      <c r="Y868" s="40"/>
      <c r="Z868" s="40"/>
    </row>
    <row r="869" spans="1:26" ht="14.25" customHeight="1">
      <c r="A869" s="40"/>
      <c r="B869" s="40"/>
      <c r="C869" s="40"/>
      <c r="D869" s="162"/>
      <c r="E869" s="163"/>
      <c r="F869" s="164"/>
      <c r="G869" s="164"/>
      <c r="H869" s="40"/>
      <c r="I869" s="165"/>
      <c r="J869" s="165"/>
      <c r="K869" s="165"/>
      <c r="L869" s="166"/>
      <c r="M869" s="166"/>
      <c r="N869" s="166"/>
      <c r="O869" s="166"/>
      <c r="P869" s="158">
        <f t="shared" si="14"/>
        <v>1</v>
      </c>
      <c r="Q869" s="159">
        <f t="shared" si="15"/>
        <v>1900</v>
      </c>
      <c r="R869" s="159" t="str">
        <f t="shared" si="16"/>
        <v>Jan</v>
      </c>
      <c r="S869" s="160"/>
      <c r="T869" s="40"/>
      <c r="U869" s="40"/>
      <c r="V869" s="40"/>
      <c r="W869" s="40"/>
      <c r="X869" s="40"/>
      <c r="Y869" s="40"/>
      <c r="Z869" s="40"/>
    </row>
    <row r="870" spans="1:26" ht="14.25" customHeight="1">
      <c r="A870" s="40"/>
      <c r="B870" s="40"/>
      <c r="C870" s="40"/>
      <c r="D870" s="162"/>
      <c r="E870" s="163"/>
      <c r="F870" s="164"/>
      <c r="G870" s="164"/>
      <c r="H870" s="40"/>
      <c r="I870" s="165"/>
      <c r="J870" s="165"/>
      <c r="K870" s="165"/>
      <c r="L870" s="166"/>
      <c r="M870" s="166"/>
      <c r="N870" s="166"/>
      <c r="O870" s="166"/>
      <c r="P870" s="158">
        <f t="shared" si="14"/>
        <v>1</v>
      </c>
      <c r="Q870" s="159">
        <f t="shared" si="15"/>
        <v>1900</v>
      </c>
      <c r="R870" s="159" t="str">
        <f t="shared" si="16"/>
        <v>Jan</v>
      </c>
      <c r="S870" s="160"/>
      <c r="T870" s="40"/>
      <c r="U870" s="40"/>
      <c r="V870" s="40"/>
      <c r="W870" s="40"/>
      <c r="X870" s="40"/>
      <c r="Y870" s="40"/>
      <c r="Z870" s="40"/>
    </row>
    <row r="871" spans="1:26" ht="14.25" customHeight="1">
      <c r="A871" s="40"/>
      <c r="B871" s="40"/>
      <c r="C871" s="40"/>
      <c r="D871" s="162"/>
      <c r="E871" s="163"/>
      <c r="F871" s="164"/>
      <c r="G871" s="164"/>
      <c r="H871" s="40"/>
      <c r="I871" s="165"/>
      <c r="J871" s="165"/>
      <c r="K871" s="165"/>
      <c r="L871" s="166"/>
      <c r="M871" s="166"/>
      <c r="N871" s="166"/>
      <c r="O871" s="166"/>
      <c r="P871" s="158">
        <f t="shared" si="14"/>
        <v>1</v>
      </c>
      <c r="Q871" s="159">
        <f t="shared" si="15"/>
        <v>1900</v>
      </c>
      <c r="R871" s="159" t="str">
        <f t="shared" si="16"/>
        <v>Jan</v>
      </c>
      <c r="S871" s="160"/>
      <c r="T871" s="40"/>
      <c r="U871" s="40"/>
      <c r="V871" s="40"/>
      <c r="W871" s="40"/>
      <c r="X871" s="40"/>
      <c r="Y871" s="40"/>
      <c r="Z871" s="40"/>
    </row>
    <row r="872" spans="1:26" ht="15.75" customHeight="1">
      <c r="A872" s="40"/>
      <c r="B872" s="40"/>
      <c r="C872" s="40"/>
      <c r="D872" s="162"/>
      <c r="E872" s="163"/>
      <c r="F872" s="164"/>
      <c r="G872" s="164"/>
      <c r="H872" s="40"/>
      <c r="I872" s="165"/>
      <c r="J872" s="165"/>
      <c r="K872" s="165"/>
      <c r="L872" s="166"/>
      <c r="M872" s="166"/>
      <c r="N872" s="166"/>
      <c r="O872" s="166"/>
      <c r="P872" s="158">
        <f t="shared" si="14"/>
        <v>1</v>
      </c>
      <c r="Q872" s="159">
        <f t="shared" si="15"/>
        <v>1900</v>
      </c>
      <c r="R872" s="159" t="str">
        <f t="shared" si="16"/>
        <v>Jan</v>
      </c>
      <c r="S872" s="160"/>
      <c r="T872" s="40"/>
      <c r="U872" s="40"/>
      <c r="V872" s="40"/>
      <c r="W872" s="40"/>
      <c r="X872" s="40"/>
      <c r="Y872" s="40"/>
      <c r="Z872" s="40"/>
    </row>
    <row r="873" spans="1:26" ht="14.25" customHeight="1">
      <c r="A873" s="40"/>
      <c r="B873" s="40"/>
      <c r="C873" s="40"/>
      <c r="D873" s="162"/>
      <c r="E873" s="163"/>
      <c r="F873" s="164"/>
      <c r="G873" s="164"/>
      <c r="H873" s="40"/>
      <c r="I873" s="165"/>
      <c r="J873" s="165"/>
      <c r="K873" s="165"/>
      <c r="L873" s="166"/>
      <c r="M873" s="166"/>
      <c r="N873" s="166"/>
      <c r="O873" s="166"/>
      <c r="P873" s="158">
        <f t="shared" si="14"/>
        <v>1</v>
      </c>
      <c r="Q873" s="159">
        <f t="shared" si="15"/>
        <v>1900</v>
      </c>
      <c r="R873" s="159" t="str">
        <f t="shared" si="16"/>
        <v>Jan</v>
      </c>
      <c r="S873" s="160"/>
      <c r="T873" s="40"/>
      <c r="U873" s="40"/>
      <c r="V873" s="40"/>
      <c r="W873" s="40"/>
      <c r="X873" s="40"/>
      <c r="Y873" s="40"/>
      <c r="Z873" s="40"/>
    </row>
    <row r="874" spans="1:26" ht="14.25" customHeight="1">
      <c r="A874" s="40"/>
      <c r="B874" s="40"/>
      <c r="C874" s="40"/>
      <c r="D874" s="162"/>
      <c r="E874" s="163"/>
      <c r="F874" s="164"/>
      <c r="G874" s="164"/>
      <c r="H874" s="40"/>
      <c r="I874" s="165"/>
      <c r="J874" s="165"/>
      <c r="K874" s="165"/>
      <c r="L874" s="166"/>
      <c r="M874" s="166"/>
      <c r="N874" s="166"/>
      <c r="O874" s="166"/>
      <c r="P874" s="158">
        <f t="shared" si="14"/>
        <v>1</v>
      </c>
      <c r="Q874" s="159">
        <f t="shared" si="15"/>
        <v>1900</v>
      </c>
      <c r="R874" s="159" t="str">
        <f t="shared" si="16"/>
        <v>Jan</v>
      </c>
      <c r="S874" s="160"/>
      <c r="T874" s="40"/>
      <c r="U874" s="40"/>
      <c r="V874" s="40"/>
      <c r="W874" s="40"/>
      <c r="X874" s="40"/>
      <c r="Y874" s="40"/>
      <c r="Z874" s="40"/>
    </row>
    <row r="875" spans="1:26" ht="14.25" customHeight="1">
      <c r="A875" s="40"/>
      <c r="B875" s="40"/>
      <c r="C875" s="40"/>
      <c r="D875" s="162"/>
      <c r="E875" s="163"/>
      <c r="F875" s="164"/>
      <c r="G875" s="164"/>
      <c r="H875" s="40"/>
      <c r="I875" s="165"/>
      <c r="J875" s="165"/>
      <c r="K875" s="165"/>
      <c r="L875" s="166"/>
      <c r="M875" s="166"/>
      <c r="N875" s="166"/>
      <c r="O875" s="166"/>
      <c r="P875" s="158">
        <f t="shared" si="14"/>
        <v>1</v>
      </c>
      <c r="Q875" s="159">
        <f t="shared" si="15"/>
        <v>1900</v>
      </c>
      <c r="R875" s="159" t="str">
        <f t="shared" si="16"/>
        <v>Jan</v>
      </c>
      <c r="S875" s="160"/>
      <c r="T875" s="40"/>
      <c r="U875" s="40"/>
      <c r="V875" s="40"/>
      <c r="W875" s="40"/>
      <c r="X875" s="40"/>
      <c r="Y875" s="40"/>
      <c r="Z875" s="40"/>
    </row>
    <row r="876" spans="1:26" ht="14.25" customHeight="1">
      <c r="A876" s="40"/>
      <c r="B876" s="40"/>
      <c r="C876" s="40"/>
      <c r="D876" s="162"/>
      <c r="E876" s="173"/>
      <c r="F876" s="112"/>
      <c r="G876" s="164"/>
      <c r="H876" s="174"/>
      <c r="I876" s="165"/>
      <c r="J876" s="175"/>
      <c r="K876" s="175"/>
      <c r="L876" s="166"/>
      <c r="M876" s="166"/>
      <c r="N876" s="166"/>
      <c r="O876" s="166"/>
      <c r="P876" s="158">
        <f t="shared" si="14"/>
        <v>1</v>
      </c>
      <c r="Q876" s="159">
        <f t="shared" si="15"/>
        <v>1900</v>
      </c>
      <c r="R876" s="159" t="str">
        <f t="shared" si="16"/>
        <v>Jan</v>
      </c>
      <c r="S876" s="160"/>
      <c r="T876" s="40"/>
      <c r="U876" s="40"/>
      <c r="V876" s="40"/>
      <c r="W876" s="40"/>
      <c r="X876" s="40"/>
      <c r="Y876" s="40"/>
      <c r="Z876" s="40"/>
    </row>
    <row r="877" spans="1:26" ht="14.25" customHeight="1">
      <c r="A877" s="40"/>
      <c r="B877" s="40"/>
      <c r="C877" s="40"/>
      <c r="D877" s="162"/>
      <c r="E877" s="173"/>
      <c r="F877" s="164"/>
      <c r="G877" s="164"/>
      <c r="H877" s="172"/>
      <c r="I877" s="165"/>
      <c r="J877" s="165"/>
      <c r="K877" s="165"/>
      <c r="L877" s="166"/>
      <c r="M877" s="166"/>
      <c r="N877" s="166"/>
      <c r="O877" s="166"/>
      <c r="P877" s="158">
        <f t="shared" si="14"/>
        <v>1</v>
      </c>
      <c r="Q877" s="159">
        <f t="shared" si="15"/>
        <v>1900</v>
      </c>
      <c r="R877" s="159" t="str">
        <f t="shared" si="16"/>
        <v>Jan</v>
      </c>
      <c r="S877" s="160"/>
      <c r="T877" s="40"/>
      <c r="U877" s="40"/>
      <c r="V877" s="40"/>
      <c r="W877" s="40"/>
      <c r="X877" s="40"/>
      <c r="Y877" s="40"/>
      <c r="Z877" s="40"/>
    </row>
    <row r="878" spans="1:26" ht="14.25" customHeight="1">
      <c r="A878" s="40"/>
      <c r="B878" s="40"/>
      <c r="C878" s="40"/>
      <c r="D878" s="162"/>
      <c r="E878" s="163"/>
      <c r="F878" s="164"/>
      <c r="G878" s="164"/>
      <c r="H878" s="40"/>
      <c r="I878" s="165"/>
      <c r="J878" s="165"/>
      <c r="K878" s="165"/>
      <c r="L878" s="166"/>
      <c r="M878" s="166"/>
      <c r="N878" s="166"/>
      <c r="O878" s="166"/>
      <c r="P878" s="158">
        <f t="shared" si="14"/>
        <v>1</v>
      </c>
      <c r="Q878" s="159">
        <f t="shared" si="15"/>
        <v>1900</v>
      </c>
      <c r="R878" s="159" t="str">
        <f t="shared" si="16"/>
        <v>Jan</v>
      </c>
      <c r="S878" s="160"/>
      <c r="T878" s="40"/>
      <c r="U878" s="40"/>
      <c r="V878" s="40"/>
      <c r="W878" s="40"/>
      <c r="X878" s="40"/>
      <c r="Y878" s="40"/>
      <c r="Z878" s="40"/>
    </row>
    <row r="879" spans="1:26" ht="14.25" customHeight="1">
      <c r="A879" s="40"/>
      <c r="B879" s="40"/>
      <c r="C879" s="40"/>
      <c r="D879" s="162"/>
      <c r="E879" s="163"/>
      <c r="F879" s="164"/>
      <c r="G879" s="164"/>
      <c r="H879" s="40"/>
      <c r="I879" s="165"/>
      <c r="J879" s="165"/>
      <c r="K879" s="165"/>
      <c r="L879" s="166"/>
      <c r="M879" s="166"/>
      <c r="N879" s="166"/>
      <c r="O879" s="166"/>
      <c r="P879" s="158">
        <f t="shared" si="14"/>
        <v>1</v>
      </c>
      <c r="Q879" s="159">
        <f t="shared" si="15"/>
        <v>1900</v>
      </c>
      <c r="R879" s="159" t="str">
        <f t="shared" si="16"/>
        <v>Jan</v>
      </c>
      <c r="S879" s="160"/>
      <c r="T879" s="40"/>
      <c r="U879" s="40"/>
      <c r="V879" s="40"/>
      <c r="W879" s="40"/>
      <c r="X879" s="40"/>
      <c r="Y879" s="40"/>
      <c r="Z879" s="40"/>
    </row>
    <row r="880" spans="1:26" ht="14.25" customHeight="1">
      <c r="A880" s="40"/>
      <c r="B880" s="40"/>
      <c r="C880" s="40"/>
      <c r="D880" s="162"/>
      <c r="E880" s="163"/>
      <c r="F880" s="164"/>
      <c r="G880" s="164"/>
      <c r="H880" s="40"/>
      <c r="I880" s="165"/>
      <c r="J880" s="165"/>
      <c r="K880" s="165"/>
      <c r="L880" s="166"/>
      <c r="M880" s="166"/>
      <c r="N880" s="166"/>
      <c r="O880" s="166"/>
      <c r="P880" s="158">
        <f t="shared" si="14"/>
        <v>1</v>
      </c>
      <c r="Q880" s="159">
        <f t="shared" si="15"/>
        <v>1900</v>
      </c>
      <c r="R880" s="159" t="str">
        <f t="shared" si="16"/>
        <v>Jan</v>
      </c>
      <c r="S880" s="160"/>
      <c r="T880" s="40"/>
      <c r="U880" s="40"/>
      <c r="V880" s="40"/>
      <c r="W880" s="40"/>
      <c r="X880" s="40"/>
      <c r="Y880" s="40"/>
      <c r="Z880" s="40"/>
    </row>
    <row r="881" spans="1:26" ht="14.25" customHeight="1">
      <c r="A881" s="40"/>
      <c r="B881" s="40"/>
      <c r="C881" s="40"/>
      <c r="D881" s="162"/>
      <c r="E881" s="163"/>
      <c r="F881" s="164"/>
      <c r="G881" s="164"/>
      <c r="H881" s="40"/>
      <c r="I881" s="165"/>
      <c r="J881" s="165"/>
      <c r="K881" s="165"/>
      <c r="L881" s="166"/>
      <c r="M881" s="166"/>
      <c r="N881" s="166"/>
      <c r="O881" s="166"/>
      <c r="P881" s="158">
        <f t="shared" si="14"/>
        <v>1</v>
      </c>
      <c r="Q881" s="159">
        <f t="shared" si="15"/>
        <v>1900</v>
      </c>
      <c r="R881" s="159" t="str">
        <f t="shared" si="16"/>
        <v>Jan</v>
      </c>
      <c r="S881" s="160"/>
      <c r="T881" s="40"/>
      <c r="U881" s="40"/>
      <c r="V881" s="40"/>
      <c r="W881" s="40"/>
      <c r="X881" s="40"/>
      <c r="Y881" s="40"/>
      <c r="Z881" s="40"/>
    </row>
    <row r="882" spans="1:26" ht="14.25" customHeight="1">
      <c r="A882" s="40"/>
      <c r="B882" s="40"/>
      <c r="C882" s="40"/>
      <c r="D882" s="162"/>
      <c r="E882" s="163"/>
      <c r="F882" s="164"/>
      <c r="G882" s="164"/>
      <c r="H882" s="40"/>
      <c r="I882" s="23"/>
      <c r="J882" s="165"/>
      <c r="K882" s="165"/>
      <c r="L882" s="166"/>
      <c r="M882" s="166"/>
      <c r="N882" s="166"/>
      <c r="O882" s="166"/>
      <c r="P882" s="158">
        <f t="shared" si="14"/>
        <v>1</v>
      </c>
      <c r="Q882" s="159">
        <f t="shared" si="15"/>
        <v>1900</v>
      </c>
      <c r="R882" s="159" t="str">
        <f t="shared" si="16"/>
        <v>Jan</v>
      </c>
      <c r="S882" s="160"/>
      <c r="T882" s="40"/>
      <c r="U882" s="40"/>
      <c r="V882" s="40"/>
      <c r="W882" s="40"/>
      <c r="X882" s="40"/>
      <c r="Y882" s="40"/>
      <c r="Z882" s="40"/>
    </row>
    <row r="883" spans="1:26" ht="14.25" customHeight="1">
      <c r="A883" s="40"/>
      <c r="B883" s="40"/>
      <c r="C883" s="40"/>
      <c r="D883" s="162"/>
      <c r="E883" s="163"/>
      <c r="F883" s="164"/>
      <c r="G883" s="164"/>
      <c r="H883" s="40"/>
      <c r="I883" s="23"/>
      <c r="J883" s="165"/>
      <c r="K883" s="165"/>
      <c r="L883" s="166"/>
      <c r="M883" s="166"/>
      <c r="N883" s="166"/>
      <c r="O883" s="166"/>
      <c r="P883" s="158">
        <f t="shared" si="14"/>
        <v>1</v>
      </c>
      <c r="Q883" s="159">
        <f t="shared" si="15"/>
        <v>1900</v>
      </c>
      <c r="R883" s="159" t="str">
        <f t="shared" si="16"/>
        <v>Jan</v>
      </c>
      <c r="S883" s="160"/>
      <c r="T883" s="40"/>
      <c r="U883" s="40"/>
      <c r="V883" s="40"/>
      <c r="W883" s="40"/>
      <c r="X883" s="40"/>
      <c r="Y883" s="40"/>
      <c r="Z883" s="40"/>
    </row>
    <row r="884" spans="1:26" ht="14.25" customHeight="1">
      <c r="A884" s="40"/>
      <c r="B884" s="40"/>
      <c r="C884" s="40"/>
      <c r="D884" s="162"/>
      <c r="E884" s="163"/>
      <c r="F884" s="164"/>
      <c r="G884" s="164"/>
      <c r="H884" s="40"/>
      <c r="I884" s="23"/>
      <c r="J884" s="165"/>
      <c r="K884" s="165"/>
      <c r="L884" s="166"/>
      <c r="M884" s="166"/>
      <c r="N884" s="166"/>
      <c r="O884" s="166"/>
      <c r="P884" s="158">
        <f t="shared" si="14"/>
        <v>1</v>
      </c>
      <c r="Q884" s="159">
        <f t="shared" si="15"/>
        <v>1900</v>
      </c>
      <c r="R884" s="159" t="str">
        <f t="shared" si="16"/>
        <v>Jan</v>
      </c>
      <c r="S884" s="160"/>
      <c r="T884" s="40"/>
      <c r="U884" s="40"/>
      <c r="V884" s="40"/>
      <c r="W884" s="40"/>
      <c r="X884" s="40"/>
      <c r="Y884" s="40"/>
      <c r="Z884" s="40"/>
    </row>
    <row r="885" spans="1:26" ht="14.25" customHeight="1">
      <c r="A885" s="40"/>
      <c r="B885" s="40"/>
      <c r="C885" s="40"/>
      <c r="D885" s="162"/>
      <c r="E885" s="163"/>
      <c r="F885" s="164"/>
      <c r="G885" s="164"/>
      <c r="H885" s="40"/>
      <c r="I885" s="23"/>
      <c r="J885" s="165"/>
      <c r="K885" s="165"/>
      <c r="L885" s="166"/>
      <c r="M885" s="166"/>
      <c r="N885" s="166"/>
      <c r="O885" s="166"/>
      <c r="P885" s="158">
        <f t="shared" si="14"/>
        <v>1</v>
      </c>
      <c r="Q885" s="159">
        <f t="shared" si="15"/>
        <v>1900</v>
      </c>
      <c r="R885" s="159" t="str">
        <f t="shared" si="16"/>
        <v>Jan</v>
      </c>
      <c r="S885" s="160"/>
      <c r="T885" s="40"/>
      <c r="U885" s="40"/>
      <c r="V885" s="40"/>
      <c r="W885" s="40"/>
      <c r="X885" s="40"/>
      <c r="Y885" s="40"/>
      <c r="Z885" s="40"/>
    </row>
    <row r="886" spans="1:26" ht="14.25" customHeight="1">
      <c r="A886" s="40"/>
      <c r="B886" s="40"/>
      <c r="C886" s="40"/>
      <c r="D886" s="162"/>
      <c r="E886" s="163"/>
      <c r="F886" s="164"/>
      <c r="G886" s="164"/>
      <c r="H886" s="40"/>
      <c r="I886" s="23"/>
      <c r="J886" s="165"/>
      <c r="K886" s="165"/>
      <c r="L886" s="166"/>
      <c r="M886" s="166"/>
      <c r="N886" s="166"/>
      <c r="O886" s="166"/>
      <c r="P886" s="158">
        <f t="shared" si="14"/>
        <v>1</v>
      </c>
      <c r="Q886" s="159">
        <f t="shared" si="15"/>
        <v>1900</v>
      </c>
      <c r="R886" s="159" t="str">
        <f t="shared" si="16"/>
        <v>Jan</v>
      </c>
      <c r="S886" s="160"/>
      <c r="T886" s="40"/>
      <c r="U886" s="40"/>
      <c r="V886" s="40"/>
      <c r="W886" s="40"/>
      <c r="X886" s="40"/>
      <c r="Y886" s="40"/>
      <c r="Z886" s="40"/>
    </row>
    <row r="887" spans="1:26" ht="14.25" customHeight="1">
      <c r="A887" s="40"/>
      <c r="B887" s="40"/>
      <c r="C887" s="40"/>
      <c r="D887" s="162"/>
      <c r="E887" s="163"/>
      <c r="F887" s="164"/>
      <c r="G887" s="164"/>
      <c r="H887" s="40"/>
      <c r="I887" s="23"/>
      <c r="J887" s="165"/>
      <c r="K887" s="165"/>
      <c r="L887" s="166"/>
      <c r="M887" s="166"/>
      <c r="N887" s="166"/>
      <c r="O887" s="166"/>
      <c r="P887" s="158">
        <f t="shared" si="14"/>
        <v>1</v>
      </c>
      <c r="Q887" s="159">
        <f t="shared" si="15"/>
        <v>1900</v>
      </c>
      <c r="R887" s="159" t="str">
        <f t="shared" si="16"/>
        <v>Jan</v>
      </c>
      <c r="S887" s="160"/>
      <c r="T887" s="40"/>
      <c r="U887" s="40"/>
      <c r="V887" s="40"/>
      <c r="W887" s="40"/>
      <c r="X887" s="40"/>
      <c r="Y887" s="40"/>
      <c r="Z887" s="40"/>
    </row>
    <row r="888" spans="1:26" ht="14.25" customHeight="1">
      <c r="A888" s="40"/>
      <c r="B888" s="40"/>
      <c r="C888" s="40"/>
      <c r="D888" s="162"/>
      <c r="E888" s="163"/>
      <c r="F888" s="164"/>
      <c r="G888" s="164"/>
      <c r="H888" s="40"/>
      <c r="I888" s="23"/>
      <c r="J888" s="165"/>
      <c r="K888" s="165"/>
      <c r="L888" s="166"/>
      <c r="M888" s="166"/>
      <c r="N888" s="166"/>
      <c r="O888" s="166"/>
      <c r="P888" s="158">
        <f t="shared" si="14"/>
        <v>1</v>
      </c>
      <c r="Q888" s="159">
        <f t="shared" si="15"/>
        <v>1900</v>
      </c>
      <c r="R888" s="159" t="str">
        <f t="shared" si="16"/>
        <v>Jan</v>
      </c>
      <c r="S888" s="160"/>
      <c r="T888" s="40"/>
      <c r="U888" s="40"/>
      <c r="V888" s="40"/>
      <c r="W888" s="40"/>
      <c r="X888" s="40"/>
      <c r="Y888" s="40"/>
      <c r="Z888" s="40"/>
    </row>
    <row r="889" spans="1:26" ht="14.25" customHeight="1">
      <c r="A889" s="40"/>
      <c r="B889" s="40"/>
      <c r="C889" s="40"/>
      <c r="D889" s="162"/>
      <c r="E889" s="163"/>
      <c r="F889" s="164"/>
      <c r="G889" s="164"/>
      <c r="H889" s="40"/>
      <c r="I889" s="23"/>
      <c r="J889" s="165"/>
      <c r="K889" s="165"/>
      <c r="L889" s="166"/>
      <c r="M889" s="166"/>
      <c r="N889" s="166"/>
      <c r="O889" s="166"/>
      <c r="P889" s="158">
        <f t="shared" si="14"/>
        <v>1</v>
      </c>
      <c r="Q889" s="159">
        <f t="shared" si="15"/>
        <v>1900</v>
      </c>
      <c r="R889" s="159" t="str">
        <f t="shared" si="16"/>
        <v>Jan</v>
      </c>
      <c r="S889" s="160"/>
      <c r="T889" s="40"/>
      <c r="U889" s="40"/>
      <c r="V889" s="40"/>
      <c r="W889" s="40"/>
      <c r="X889" s="40"/>
      <c r="Y889" s="40"/>
      <c r="Z889" s="40"/>
    </row>
    <row r="890" spans="1:26" ht="14.25" customHeight="1">
      <c r="A890" s="40"/>
      <c r="B890" s="40"/>
      <c r="C890" s="40"/>
      <c r="D890" s="162"/>
      <c r="E890" s="163"/>
      <c r="F890" s="164"/>
      <c r="G890" s="164"/>
      <c r="H890" s="40"/>
      <c r="I890" s="23"/>
      <c r="J890" s="165"/>
      <c r="K890" s="165"/>
      <c r="L890" s="166"/>
      <c r="M890" s="166"/>
      <c r="N890" s="166"/>
      <c r="O890" s="166"/>
      <c r="P890" s="158">
        <f t="shared" si="14"/>
        <v>1</v>
      </c>
      <c r="Q890" s="159">
        <f t="shared" si="15"/>
        <v>1900</v>
      </c>
      <c r="R890" s="159" t="str">
        <f t="shared" si="16"/>
        <v>Jan</v>
      </c>
      <c r="S890" s="160"/>
      <c r="T890" s="40"/>
      <c r="U890" s="40"/>
      <c r="V890" s="40"/>
      <c r="W890" s="40"/>
      <c r="X890" s="40"/>
      <c r="Y890" s="40"/>
      <c r="Z890" s="40"/>
    </row>
    <row r="891" spans="1:26" ht="14.25" customHeight="1">
      <c r="A891" s="40"/>
      <c r="B891" s="40"/>
      <c r="C891" s="40"/>
      <c r="D891" s="162"/>
      <c r="E891" s="163"/>
      <c r="F891" s="164"/>
      <c r="G891" s="164"/>
      <c r="H891" s="40"/>
      <c r="I891" s="23"/>
      <c r="J891" s="165"/>
      <c r="K891" s="165"/>
      <c r="L891" s="166"/>
      <c r="M891" s="166"/>
      <c r="N891" s="166"/>
      <c r="O891" s="166"/>
      <c r="P891" s="158">
        <f t="shared" si="14"/>
        <v>1</v>
      </c>
      <c r="Q891" s="159">
        <f t="shared" si="15"/>
        <v>1900</v>
      </c>
      <c r="R891" s="159" t="str">
        <f t="shared" si="16"/>
        <v>Jan</v>
      </c>
      <c r="S891" s="160"/>
      <c r="T891" s="40"/>
      <c r="U891" s="40"/>
      <c r="V891" s="40"/>
      <c r="W891" s="40"/>
      <c r="X891" s="40"/>
      <c r="Y891" s="40"/>
      <c r="Z891" s="40"/>
    </row>
    <row r="892" spans="1:26" ht="14.25" customHeight="1">
      <c r="A892" s="40"/>
      <c r="B892" s="40"/>
      <c r="C892" s="40"/>
      <c r="D892" s="162"/>
      <c r="E892" s="163"/>
      <c r="F892" s="164"/>
      <c r="G892" s="164"/>
      <c r="H892" s="40"/>
      <c r="I892" s="23"/>
      <c r="J892" s="165"/>
      <c r="K892" s="165"/>
      <c r="L892" s="166"/>
      <c r="M892" s="166"/>
      <c r="N892" s="166"/>
      <c r="O892" s="166"/>
      <c r="P892" s="158">
        <f t="shared" si="14"/>
        <v>1</v>
      </c>
      <c r="Q892" s="159">
        <f t="shared" si="15"/>
        <v>1900</v>
      </c>
      <c r="R892" s="159" t="str">
        <f t="shared" si="16"/>
        <v>Jan</v>
      </c>
      <c r="S892" s="160"/>
      <c r="T892" s="40"/>
      <c r="U892" s="40"/>
      <c r="V892" s="40"/>
      <c r="W892" s="40"/>
      <c r="X892" s="40"/>
      <c r="Y892" s="40"/>
      <c r="Z892" s="40"/>
    </row>
    <row r="893" spans="1:26" ht="14.25" customHeight="1">
      <c r="A893" s="40"/>
      <c r="B893" s="40"/>
      <c r="C893" s="40"/>
      <c r="D893" s="162"/>
      <c r="E893" s="163"/>
      <c r="F893" s="164"/>
      <c r="G893" s="164"/>
      <c r="H893" s="40"/>
      <c r="I893" s="23"/>
      <c r="J893" s="165"/>
      <c r="K893" s="165"/>
      <c r="L893" s="166"/>
      <c r="M893" s="166"/>
      <c r="N893" s="166"/>
      <c r="O893" s="166"/>
      <c r="P893" s="158">
        <f t="shared" si="14"/>
        <v>1</v>
      </c>
      <c r="Q893" s="159">
        <f t="shared" si="15"/>
        <v>1900</v>
      </c>
      <c r="R893" s="159" t="str">
        <f t="shared" si="16"/>
        <v>Jan</v>
      </c>
      <c r="S893" s="160"/>
      <c r="T893" s="40"/>
      <c r="U893" s="40"/>
      <c r="V893" s="40"/>
      <c r="W893" s="40"/>
      <c r="X893" s="40"/>
      <c r="Y893" s="40"/>
      <c r="Z893" s="40"/>
    </row>
    <row r="894" spans="1:26" ht="14.25" customHeight="1">
      <c r="A894" s="40"/>
      <c r="B894" s="40"/>
      <c r="C894" s="40"/>
      <c r="D894" s="162"/>
      <c r="E894" s="163"/>
      <c r="F894" s="164"/>
      <c r="G894" s="164"/>
      <c r="H894" s="40"/>
      <c r="I894" s="23"/>
      <c r="J894" s="165"/>
      <c r="K894" s="165"/>
      <c r="L894" s="166"/>
      <c r="M894" s="166"/>
      <c r="N894" s="166"/>
      <c r="O894" s="166"/>
      <c r="P894" s="158">
        <f t="shared" si="14"/>
        <v>1</v>
      </c>
      <c r="Q894" s="159">
        <f t="shared" si="15"/>
        <v>1900</v>
      </c>
      <c r="R894" s="159" t="str">
        <f t="shared" si="16"/>
        <v>Jan</v>
      </c>
      <c r="S894" s="160"/>
      <c r="T894" s="40"/>
      <c r="U894" s="40"/>
      <c r="V894" s="40"/>
      <c r="W894" s="40"/>
      <c r="X894" s="40"/>
      <c r="Y894" s="40"/>
      <c r="Z894" s="40"/>
    </row>
    <row r="895" spans="1:26" ht="14.25" customHeight="1">
      <c r="A895" s="40"/>
      <c r="B895" s="40"/>
      <c r="C895" s="40"/>
      <c r="D895" s="162"/>
      <c r="E895" s="163"/>
      <c r="F895" s="164"/>
      <c r="G895" s="164"/>
      <c r="H895" s="40"/>
      <c r="I895" s="23"/>
      <c r="J895" s="165"/>
      <c r="K895" s="165"/>
      <c r="L895" s="166"/>
      <c r="M895" s="166"/>
      <c r="N895" s="166"/>
      <c r="O895" s="166"/>
      <c r="P895" s="158">
        <f t="shared" si="14"/>
        <v>1</v>
      </c>
      <c r="Q895" s="159">
        <f t="shared" si="15"/>
        <v>1900</v>
      </c>
      <c r="R895" s="159" t="str">
        <f t="shared" si="16"/>
        <v>Jan</v>
      </c>
      <c r="S895" s="160"/>
      <c r="T895" s="40"/>
      <c r="U895" s="40"/>
      <c r="V895" s="40"/>
      <c r="W895" s="40"/>
      <c r="X895" s="40"/>
      <c r="Y895" s="40"/>
      <c r="Z895" s="40"/>
    </row>
    <row r="896" spans="1:26" ht="14.25" customHeight="1">
      <c r="A896" s="40"/>
      <c r="B896" s="40"/>
      <c r="C896" s="40"/>
      <c r="D896" s="162"/>
      <c r="E896" s="163"/>
      <c r="F896" s="164"/>
      <c r="G896" s="164"/>
      <c r="H896" s="40"/>
      <c r="I896" s="23"/>
      <c r="J896" s="165"/>
      <c r="K896" s="165"/>
      <c r="L896" s="166"/>
      <c r="M896" s="166"/>
      <c r="N896" s="166"/>
      <c r="O896" s="166"/>
      <c r="P896" s="158">
        <f t="shared" si="14"/>
        <v>1</v>
      </c>
      <c r="Q896" s="159">
        <f t="shared" si="15"/>
        <v>1900</v>
      </c>
      <c r="R896" s="159" t="str">
        <f t="shared" si="16"/>
        <v>Jan</v>
      </c>
      <c r="S896" s="160"/>
      <c r="T896" s="40"/>
      <c r="U896" s="40"/>
      <c r="V896" s="40"/>
      <c r="W896" s="40"/>
      <c r="X896" s="40"/>
      <c r="Y896" s="40"/>
      <c r="Z896" s="40"/>
    </row>
    <row r="897" spans="1:26" ht="14.25" customHeight="1">
      <c r="A897" s="40"/>
      <c r="B897" s="40"/>
      <c r="C897" s="40"/>
      <c r="D897" s="162"/>
      <c r="E897" s="163"/>
      <c r="F897" s="164"/>
      <c r="G897" s="164"/>
      <c r="H897" s="40"/>
      <c r="I897" s="23"/>
      <c r="J897" s="165"/>
      <c r="K897" s="165"/>
      <c r="L897" s="166"/>
      <c r="M897" s="166"/>
      <c r="N897" s="166"/>
      <c r="O897" s="166"/>
      <c r="P897" s="158">
        <f t="shared" si="14"/>
        <v>1</v>
      </c>
      <c r="Q897" s="159">
        <f t="shared" si="15"/>
        <v>1900</v>
      </c>
      <c r="R897" s="159" t="str">
        <f t="shared" si="16"/>
        <v>Jan</v>
      </c>
      <c r="S897" s="160"/>
      <c r="T897" s="40"/>
      <c r="U897" s="40"/>
      <c r="V897" s="40"/>
      <c r="W897" s="40"/>
      <c r="X897" s="40"/>
      <c r="Y897" s="40"/>
      <c r="Z897" s="40"/>
    </row>
    <row r="898" spans="1:26" ht="14.25" customHeight="1">
      <c r="A898" s="40"/>
      <c r="B898" s="40"/>
      <c r="C898" s="40"/>
      <c r="D898" s="162"/>
      <c r="E898" s="163"/>
      <c r="F898" s="164"/>
      <c r="G898" s="164"/>
      <c r="H898" s="40"/>
      <c r="I898" s="23"/>
      <c r="J898" s="165"/>
      <c r="K898" s="165"/>
      <c r="L898" s="166"/>
      <c r="M898" s="166"/>
      <c r="N898" s="166"/>
      <c r="O898" s="166"/>
      <c r="P898" s="158">
        <f t="shared" si="14"/>
        <v>1</v>
      </c>
      <c r="Q898" s="159">
        <f t="shared" si="15"/>
        <v>1900</v>
      </c>
      <c r="R898" s="159" t="str">
        <f t="shared" si="16"/>
        <v>Jan</v>
      </c>
      <c r="S898" s="160"/>
      <c r="T898" s="40"/>
      <c r="U898" s="40"/>
      <c r="V898" s="40"/>
      <c r="W898" s="40"/>
      <c r="X898" s="40"/>
      <c r="Y898" s="40"/>
      <c r="Z898" s="40"/>
    </row>
    <row r="899" spans="1:26" ht="14.25" customHeight="1">
      <c r="A899" s="40"/>
      <c r="B899" s="40"/>
      <c r="C899" s="40"/>
      <c r="D899" s="162"/>
      <c r="E899" s="163"/>
      <c r="F899" s="164"/>
      <c r="G899" s="164"/>
      <c r="H899" s="40"/>
      <c r="I899" s="23"/>
      <c r="J899" s="165"/>
      <c r="K899" s="165"/>
      <c r="L899" s="166"/>
      <c r="M899" s="166"/>
      <c r="N899" s="166"/>
      <c r="O899" s="166"/>
      <c r="P899" s="158">
        <f t="shared" si="14"/>
        <v>1</v>
      </c>
      <c r="Q899" s="159">
        <f t="shared" si="15"/>
        <v>1900</v>
      </c>
      <c r="R899" s="159" t="str">
        <f t="shared" si="16"/>
        <v>Jan</v>
      </c>
      <c r="S899" s="160"/>
      <c r="T899" s="40"/>
      <c r="U899" s="40"/>
      <c r="V899" s="40"/>
      <c r="W899" s="40"/>
      <c r="X899" s="40"/>
      <c r="Y899" s="40"/>
      <c r="Z899" s="40"/>
    </row>
    <row r="900" spans="1:26" ht="14.25" customHeight="1">
      <c r="A900" s="40"/>
      <c r="B900" s="40"/>
      <c r="C900" s="40"/>
      <c r="D900" s="162"/>
      <c r="E900" s="163"/>
      <c r="F900" s="164"/>
      <c r="G900" s="164"/>
      <c r="H900" s="40"/>
      <c r="I900" s="23"/>
      <c r="J900" s="165"/>
      <c r="K900" s="165"/>
      <c r="L900" s="166"/>
      <c r="M900" s="166"/>
      <c r="N900" s="166"/>
      <c r="O900" s="166"/>
      <c r="P900" s="158">
        <f t="shared" si="14"/>
        <v>1</v>
      </c>
      <c r="Q900" s="159">
        <f t="shared" si="15"/>
        <v>1900</v>
      </c>
      <c r="R900" s="159" t="str">
        <f t="shared" si="16"/>
        <v>Jan</v>
      </c>
      <c r="S900" s="160"/>
      <c r="T900" s="40"/>
      <c r="U900" s="40"/>
      <c r="V900" s="40"/>
      <c r="W900" s="40"/>
      <c r="X900" s="40"/>
      <c r="Y900" s="40"/>
      <c r="Z900" s="40"/>
    </row>
    <row r="901" spans="1:26" ht="14.25" customHeight="1">
      <c r="A901" s="40"/>
      <c r="B901" s="40"/>
      <c r="C901" s="40"/>
      <c r="D901" s="162"/>
      <c r="E901" s="163"/>
      <c r="F901" s="164"/>
      <c r="G901" s="164"/>
      <c r="H901" s="40"/>
      <c r="I901" s="165"/>
      <c r="J901" s="165"/>
      <c r="K901" s="165"/>
      <c r="L901" s="166"/>
      <c r="M901" s="166"/>
      <c r="N901" s="166"/>
      <c r="O901" s="166"/>
      <c r="P901" s="158">
        <f t="shared" si="14"/>
        <v>1</v>
      </c>
      <c r="Q901" s="159">
        <f t="shared" si="15"/>
        <v>1900</v>
      </c>
      <c r="R901" s="159" t="str">
        <f t="shared" si="16"/>
        <v>Jan</v>
      </c>
      <c r="S901" s="160"/>
      <c r="T901" s="40"/>
      <c r="U901" s="40"/>
      <c r="V901" s="40"/>
      <c r="W901" s="40"/>
      <c r="X901" s="40"/>
      <c r="Y901" s="40"/>
      <c r="Z901" s="40"/>
    </row>
    <row r="902" spans="1:26" ht="14.25" customHeight="1">
      <c r="A902" s="40"/>
      <c r="B902" s="40"/>
      <c r="C902" s="40"/>
      <c r="D902" s="162"/>
      <c r="E902" s="163"/>
      <c r="F902" s="164"/>
      <c r="G902" s="164"/>
      <c r="H902" s="40"/>
      <c r="I902" s="23"/>
      <c r="J902" s="165"/>
      <c r="K902" s="165"/>
      <c r="L902" s="166"/>
      <c r="M902" s="166"/>
      <c r="N902" s="166"/>
      <c r="O902" s="166"/>
      <c r="P902" s="158">
        <f t="shared" si="14"/>
        <v>1</v>
      </c>
      <c r="Q902" s="159">
        <f t="shared" si="15"/>
        <v>1900</v>
      </c>
      <c r="R902" s="159" t="str">
        <f t="shared" si="16"/>
        <v>Jan</v>
      </c>
      <c r="S902" s="160"/>
      <c r="T902" s="40"/>
      <c r="U902" s="40"/>
      <c r="V902" s="40"/>
      <c r="W902" s="40"/>
      <c r="X902" s="40"/>
      <c r="Y902" s="40"/>
      <c r="Z902" s="40"/>
    </row>
    <row r="903" spans="1:26" ht="14.25" customHeight="1">
      <c r="A903" s="40"/>
      <c r="B903" s="40"/>
      <c r="C903" s="40"/>
      <c r="D903" s="167"/>
      <c r="E903" s="163"/>
      <c r="F903" s="164"/>
      <c r="G903" s="164"/>
      <c r="H903" s="40"/>
      <c r="I903" s="23"/>
      <c r="J903" s="165"/>
      <c r="K903" s="165"/>
      <c r="L903" s="166"/>
      <c r="M903" s="166"/>
      <c r="N903" s="166"/>
      <c r="O903" s="166"/>
      <c r="P903" s="158">
        <f t="shared" si="14"/>
        <v>1</v>
      </c>
      <c r="Q903" s="159">
        <f t="shared" si="15"/>
        <v>1900</v>
      </c>
      <c r="R903" s="159" t="str">
        <f t="shared" si="16"/>
        <v>Jan</v>
      </c>
      <c r="S903" s="160"/>
      <c r="T903" s="40"/>
      <c r="U903" s="40"/>
      <c r="V903" s="40"/>
      <c r="W903" s="40"/>
      <c r="X903" s="40"/>
      <c r="Y903" s="40"/>
      <c r="Z903" s="40"/>
    </row>
    <row r="904" spans="1:26" ht="14.25" customHeight="1">
      <c r="A904" s="40"/>
      <c r="B904" s="40"/>
      <c r="C904" s="40"/>
      <c r="D904" s="162"/>
      <c r="E904" s="163"/>
      <c r="F904" s="164"/>
      <c r="G904" s="164"/>
      <c r="H904" s="40"/>
      <c r="I904" s="23"/>
      <c r="J904" s="165"/>
      <c r="K904" s="165"/>
      <c r="L904" s="166"/>
      <c r="M904" s="166"/>
      <c r="N904" s="166"/>
      <c r="O904" s="166"/>
      <c r="P904" s="158">
        <f t="shared" si="14"/>
        <v>1</v>
      </c>
      <c r="Q904" s="159">
        <f t="shared" si="15"/>
        <v>1900</v>
      </c>
      <c r="R904" s="159" t="str">
        <f t="shared" si="16"/>
        <v>Jan</v>
      </c>
      <c r="S904" s="160"/>
      <c r="T904" s="40"/>
      <c r="U904" s="40"/>
      <c r="V904" s="40"/>
      <c r="W904" s="40"/>
      <c r="X904" s="40"/>
      <c r="Y904" s="40"/>
      <c r="Z904" s="40"/>
    </row>
    <row r="905" spans="1:26" ht="14.25" customHeight="1">
      <c r="A905" s="40"/>
      <c r="B905" s="40"/>
      <c r="C905" s="40"/>
      <c r="D905" s="162"/>
      <c r="E905" s="163"/>
      <c r="F905" s="164"/>
      <c r="G905" s="164"/>
      <c r="H905" s="40"/>
      <c r="I905" s="23"/>
      <c r="J905" s="165"/>
      <c r="K905" s="165"/>
      <c r="L905" s="166"/>
      <c r="M905" s="166"/>
      <c r="N905" s="166"/>
      <c r="O905" s="166"/>
      <c r="P905" s="158">
        <f t="shared" si="14"/>
        <v>1</v>
      </c>
      <c r="Q905" s="159">
        <f t="shared" si="15"/>
        <v>1900</v>
      </c>
      <c r="R905" s="159" t="str">
        <f t="shared" si="16"/>
        <v>Jan</v>
      </c>
      <c r="S905" s="160"/>
      <c r="T905" s="40"/>
      <c r="U905" s="40"/>
      <c r="V905" s="40"/>
      <c r="W905" s="40"/>
      <c r="X905" s="40"/>
      <c r="Y905" s="40"/>
      <c r="Z905" s="40"/>
    </row>
    <row r="906" spans="1:26" ht="14.25" customHeight="1">
      <c r="A906" s="40"/>
      <c r="B906" s="40"/>
      <c r="C906" s="40"/>
      <c r="D906" s="162"/>
      <c r="E906" s="163"/>
      <c r="F906" s="164"/>
      <c r="G906" s="164"/>
      <c r="H906" s="40"/>
      <c r="I906" s="23"/>
      <c r="J906" s="165"/>
      <c r="K906" s="165"/>
      <c r="L906" s="166"/>
      <c r="M906" s="166"/>
      <c r="N906" s="166"/>
      <c r="O906" s="166"/>
      <c r="P906" s="158">
        <f t="shared" si="14"/>
        <v>1</v>
      </c>
      <c r="Q906" s="159">
        <f t="shared" si="15"/>
        <v>1900</v>
      </c>
      <c r="R906" s="159" t="str">
        <f t="shared" si="16"/>
        <v>Jan</v>
      </c>
      <c r="S906" s="160"/>
      <c r="T906" s="40"/>
      <c r="U906" s="40"/>
      <c r="V906" s="40"/>
      <c r="W906" s="40"/>
      <c r="X906" s="40"/>
      <c r="Y906" s="40"/>
      <c r="Z906" s="40"/>
    </row>
    <row r="907" spans="1:26" ht="14.25" customHeight="1">
      <c r="A907" s="40"/>
      <c r="B907" s="40"/>
      <c r="C907" s="40"/>
      <c r="D907" s="162"/>
      <c r="E907" s="163"/>
      <c r="F907" s="164"/>
      <c r="G907" s="164"/>
      <c r="H907" s="40"/>
      <c r="I907" s="23"/>
      <c r="J907" s="165"/>
      <c r="K907" s="165"/>
      <c r="L907" s="166"/>
      <c r="M907" s="166"/>
      <c r="N907" s="166"/>
      <c r="O907" s="166"/>
      <c r="P907" s="158">
        <f t="shared" si="14"/>
        <v>1</v>
      </c>
      <c r="Q907" s="159">
        <f t="shared" si="15"/>
        <v>1900</v>
      </c>
      <c r="R907" s="159" t="str">
        <f t="shared" si="16"/>
        <v>Jan</v>
      </c>
      <c r="S907" s="160"/>
      <c r="T907" s="40"/>
      <c r="U907" s="40"/>
      <c r="V907" s="40"/>
      <c r="W907" s="40"/>
      <c r="X907" s="40"/>
      <c r="Y907" s="40"/>
      <c r="Z907" s="40"/>
    </row>
    <row r="908" spans="1:26" ht="14.25" customHeight="1">
      <c r="A908" s="40"/>
      <c r="B908" s="40"/>
      <c r="C908" s="40"/>
      <c r="D908" s="167"/>
      <c r="E908" s="163"/>
      <c r="F908" s="164"/>
      <c r="G908" s="164"/>
      <c r="H908" s="40"/>
      <c r="I908" s="23"/>
      <c r="J908" s="165"/>
      <c r="K908" s="165"/>
      <c r="L908" s="166"/>
      <c r="M908" s="166"/>
      <c r="N908" s="166"/>
      <c r="O908" s="166"/>
      <c r="P908" s="158">
        <f t="shared" si="14"/>
        <v>1</v>
      </c>
      <c r="Q908" s="159">
        <f t="shared" si="15"/>
        <v>1900</v>
      </c>
      <c r="R908" s="159" t="str">
        <f t="shared" si="16"/>
        <v>Jan</v>
      </c>
      <c r="S908" s="160"/>
      <c r="T908" s="40"/>
      <c r="U908" s="40"/>
      <c r="V908" s="40"/>
      <c r="W908" s="40"/>
      <c r="X908" s="40"/>
      <c r="Y908" s="40"/>
      <c r="Z908" s="40"/>
    </row>
    <row r="909" spans="1:26" ht="14.25" customHeight="1">
      <c r="A909" s="40"/>
      <c r="B909" s="40"/>
      <c r="C909" s="40"/>
      <c r="D909" s="167"/>
      <c r="E909" s="163"/>
      <c r="F909" s="164"/>
      <c r="G909" s="164"/>
      <c r="H909" s="40"/>
      <c r="I909" s="23"/>
      <c r="J909" s="165"/>
      <c r="K909" s="165"/>
      <c r="L909" s="166"/>
      <c r="M909" s="166"/>
      <c r="N909" s="166"/>
      <c r="O909" s="166"/>
      <c r="P909" s="158">
        <f t="shared" si="14"/>
        <v>1</v>
      </c>
      <c r="Q909" s="159">
        <f t="shared" si="15"/>
        <v>1900</v>
      </c>
      <c r="R909" s="159" t="str">
        <f t="shared" si="16"/>
        <v>Jan</v>
      </c>
      <c r="S909" s="160"/>
      <c r="T909" s="40"/>
      <c r="U909" s="40"/>
      <c r="V909" s="40"/>
      <c r="W909" s="40"/>
      <c r="X909" s="40"/>
      <c r="Y909" s="40"/>
      <c r="Z909" s="40"/>
    </row>
    <row r="910" spans="1:26" ht="14.25" customHeight="1">
      <c r="A910" s="40"/>
      <c r="B910" s="40"/>
      <c r="C910" s="40"/>
      <c r="D910" s="167"/>
      <c r="E910" s="163"/>
      <c r="F910" s="164"/>
      <c r="G910" s="164"/>
      <c r="H910" s="40"/>
      <c r="I910" s="23"/>
      <c r="J910" s="165"/>
      <c r="K910" s="165"/>
      <c r="L910" s="166"/>
      <c r="M910" s="166"/>
      <c r="N910" s="166"/>
      <c r="O910" s="166"/>
      <c r="P910" s="158">
        <f t="shared" si="14"/>
        <v>1</v>
      </c>
      <c r="Q910" s="159">
        <f t="shared" si="15"/>
        <v>1900</v>
      </c>
      <c r="R910" s="159" t="str">
        <f t="shared" si="16"/>
        <v>Jan</v>
      </c>
      <c r="S910" s="160"/>
      <c r="T910" s="40"/>
      <c r="U910" s="40"/>
      <c r="V910" s="40"/>
      <c r="W910" s="40"/>
      <c r="X910" s="40"/>
      <c r="Y910" s="40"/>
      <c r="Z910" s="40"/>
    </row>
    <row r="911" spans="1:26" ht="14.25" customHeight="1">
      <c r="A911" s="40"/>
      <c r="B911" s="40"/>
      <c r="C911" s="40"/>
      <c r="D911" s="167"/>
      <c r="E911" s="163"/>
      <c r="F911" s="164"/>
      <c r="G911" s="164"/>
      <c r="H911" s="40"/>
      <c r="I911" s="23"/>
      <c r="J911" s="165"/>
      <c r="K911" s="165"/>
      <c r="L911" s="166"/>
      <c r="M911" s="166"/>
      <c r="N911" s="166"/>
      <c r="O911" s="166"/>
      <c r="P911" s="158">
        <f t="shared" si="14"/>
        <v>1</v>
      </c>
      <c r="Q911" s="159">
        <f t="shared" si="15"/>
        <v>1900</v>
      </c>
      <c r="R911" s="159" t="str">
        <f t="shared" si="16"/>
        <v>Jan</v>
      </c>
      <c r="S911" s="160"/>
      <c r="T911" s="40"/>
      <c r="U911" s="40"/>
      <c r="V911" s="40"/>
      <c r="W911" s="40"/>
      <c r="X911" s="40"/>
      <c r="Y911" s="40"/>
      <c r="Z911" s="40"/>
    </row>
    <row r="912" spans="1:26" ht="14.25" customHeight="1">
      <c r="A912" s="40"/>
      <c r="B912" s="40"/>
      <c r="C912" s="40"/>
      <c r="D912" s="167"/>
      <c r="E912" s="163"/>
      <c r="F912" s="164"/>
      <c r="G912" s="164"/>
      <c r="H912" s="40"/>
      <c r="I912" s="23"/>
      <c r="J912" s="165"/>
      <c r="K912" s="165"/>
      <c r="L912" s="166"/>
      <c r="M912" s="166"/>
      <c r="N912" s="166"/>
      <c r="O912" s="166"/>
      <c r="P912" s="158">
        <f t="shared" si="14"/>
        <v>1</v>
      </c>
      <c r="Q912" s="159">
        <f t="shared" si="15"/>
        <v>1900</v>
      </c>
      <c r="R912" s="159" t="str">
        <f t="shared" si="16"/>
        <v>Jan</v>
      </c>
      <c r="S912" s="160"/>
      <c r="T912" s="40"/>
      <c r="U912" s="40"/>
      <c r="V912" s="40"/>
      <c r="W912" s="40"/>
      <c r="X912" s="40"/>
      <c r="Y912" s="40"/>
      <c r="Z912" s="40"/>
    </row>
    <row r="913" spans="1:26" ht="14.25" customHeight="1">
      <c r="A913" s="40"/>
      <c r="B913" s="40"/>
      <c r="C913" s="40"/>
      <c r="D913" s="167"/>
      <c r="E913" s="163"/>
      <c r="F913" s="164"/>
      <c r="G913" s="164"/>
      <c r="H913" s="40"/>
      <c r="I913" s="23"/>
      <c r="J913" s="165"/>
      <c r="K913" s="165"/>
      <c r="L913" s="166"/>
      <c r="M913" s="166"/>
      <c r="N913" s="166"/>
      <c r="O913" s="166"/>
      <c r="P913" s="158">
        <f t="shared" si="14"/>
        <v>1</v>
      </c>
      <c r="Q913" s="159">
        <f t="shared" si="15"/>
        <v>1900</v>
      </c>
      <c r="R913" s="159" t="str">
        <f t="shared" si="16"/>
        <v>Jan</v>
      </c>
      <c r="S913" s="160"/>
      <c r="T913" s="40"/>
      <c r="U913" s="40"/>
      <c r="V913" s="40"/>
      <c r="W913" s="40"/>
      <c r="X913" s="40"/>
      <c r="Y913" s="40"/>
      <c r="Z913" s="40"/>
    </row>
    <row r="914" spans="1:26" ht="14.25" customHeight="1">
      <c r="A914" s="40"/>
      <c r="B914" s="40"/>
      <c r="C914" s="40"/>
      <c r="D914" s="167"/>
      <c r="E914" s="163"/>
      <c r="F914" s="164"/>
      <c r="G914" s="164"/>
      <c r="H914" s="40"/>
      <c r="I914" s="23"/>
      <c r="J914" s="165"/>
      <c r="K914" s="165"/>
      <c r="L914" s="166"/>
      <c r="M914" s="166"/>
      <c r="N914" s="166"/>
      <c r="O914" s="166"/>
      <c r="P914" s="158">
        <f t="shared" si="14"/>
        <v>1</v>
      </c>
      <c r="Q914" s="159">
        <f t="shared" si="15"/>
        <v>1900</v>
      </c>
      <c r="R914" s="159" t="str">
        <f t="shared" si="16"/>
        <v>Jan</v>
      </c>
      <c r="S914" s="160"/>
      <c r="T914" s="40"/>
      <c r="U914" s="40"/>
      <c r="V914" s="40"/>
      <c r="W914" s="40"/>
      <c r="X914" s="40"/>
      <c r="Y914" s="40"/>
      <c r="Z914" s="40"/>
    </row>
    <row r="915" spans="1:26" ht="14.25" customHeight="1">
      <c r="A915" s="40"/>
      <c r="B915" s="40"/>
      <c r="C915" s="40"/>
      <c r="D915" s="167"/>
      <c r="E915" s="163"/>
      <c r="F915" s="164"/>
      <c r="G915" s="164"/>
      <c r="H915" s="40"/>
      <c r="I915" s="23"/>
      <c r="J915" s="165"/>
      <c r="K915" s="165"/>
      <c r="L915" s="166"/>
      <c r="M915" s="166"/>
      <c r="N915" s="166"/>
      <c r="O915" s="166"/>
      <c r="P915" s="158">
        <f t="shared" si="14"/>
        <v>1</v>
      </c>
      <c r="Q915" s="159">
        <f t="shared" si="15"/>
        <v>1900</v>
      </c>
      <c r="R915" s="159" t="str">
        <f t="shared" si="16"/>
        <v>Jan</v>
      </c>
      <c r="S915" s="160"/>
      <c r="T915" s="40"/>
      <c r="U915" s="40"/>
      <c r="V915" s="40"/>
      <c r="W915" s="40"/>
      <c r="X915" s="40"/>
      <c r="Y915" s="40"/>
      <c r="Z915" s="40"/>
    </row>
    <row r="916" spans="1:26" ht="14.25" customHeight="1">
      <c r="A916" s="40"/>
      <c r="B916" s="40"/>
      <c r="C916" s="40"/>
      <c r="D916" s="167"/>
      <c r="E916" s="163"/>
      <c r="F916" s="164"/>
      <c r="G916" s="164"/>
      <c r="H916" s="40"/>
      <c r="I916" s="23"/>
      <c r="J916" s="165"/>
      <c r="K916" s="165"/>
      <c r="L916" s="166"/>
      <c r="M916" s="166"/>
      <c r="N916" s="166"/>
      <c r="O916" s="166"/>
      <c r="P916" s="158">
        <f t="shared" si="14"/>
        <v>1</v>
      </c>
      <c r="Q916" s="159">
        <f t="shared" si="15"/>
        <v>1900</v>
      </c>
      <c r="R916" s="159" t="str">
        <f t="shared" si="16"/>
        <v>Jan</v>
      </c>
      <c r="S916" s="160"/>
      <c r="T916" s="40"/>
      <c r="U916" s="40"/>
      <c r="V916" s="40"/>
      <c r="W916" s="40"/>
      <c r="X916" s="40"/>
      <c r="Y916" s="40"/>
      <c r="Z916" s="40"/>
    </row>
    <row r="917" spans="1:26" ht="14.25" customHeight="1">
      <c r="A917" s="40"/>
      <c r="B917" s="40"/>
      <c r="C917" s="40"/>
      <c r="D917" s="168"/>
      <c r="E917" s="169"/>
      <c r="F917" s="164"/>
      <c r="G917" s="164"/>
      <c r="H917" s="40"/>
      <c r="I917" s="23"/>
      <c r="J917" s="165"/>
      <c r="K917" s="165"/>
      <c r="L917" s="166"/>
      <c r="M917" s="166"/>
      <c r="N917" s="166"/>
      <c r="O917" s="166"/>
      <c r="P917" s="158">
        <f t="shared" si="14"/>
        <v>1</v>
      </c>
      <c r="Q917" s="159">
        <f t="shared" si="15"/>
        <v>1900</v>
      </c>
      <c r="R917" s="159" t="str">
        <f t="shared" si="16"/>
        <v>Jan</v>
      </c>
      <c r="S917" s="160"/>
      <c r="T917" s="40"/>
      <c r="U917" s="40"/>
      <c r="V917" s="40"/>
      <c r="W917" s="40"/>
      <c r="X917" s="40"/>
      <c r="Y917" s="40"/>
      <c r="Z917" s="40"/>
    </row>
    <row r="918" spans="1:26" ht="14.25" customHeight="1">
      <c r="A918" s="40"/>
      <c r="B918" s="40"/>
      <c r="C918" s="40"/>
      <c r="D918" s="167"/>
      <c r="E918" s="163"/>
      <c r="F918" s="164"/>
      <c r="G918" s="164"/>
      <c r="H918" s="40"/>
      <c r="I918" s="23"/>
      <c r="J918" s="165"/>
      <c r="K918" s="165"/>
      <c r="L918" s="166"/>
      <c r="M918" s="166"/>
      <c r="N918" s="166"/>
      <c r="O918" s="166"/>
      <c r="P918" s="158">
        <f t="shared" si="14"/>
        <v>1</v>
      </c>
      <c r="Q918" s="159">
        <f t="shared" si="15"/>
        <v>1900</v>
      </c>
      <c r="R918" s="159" t="str">
        <f t="shared" si="16"/>
        <v>Jan</v>
      </c>
      <c r="S918" s="160"/>
      <c r="T918" s="40"/>
      <c r="U918" s="40"/>
      <c r="V918" s="40"/>
      <c r="W918" s="40"/>
      <c r="X918" s="40"/>
      <c r="Y918" s="40"/>
      <c r="Z918" s="40"/>
    </row>
    <row r="919" spans="1:26" ht="14.25" customHeight="1">
      <c r="A919" s="40"/>
      <c r="B919" s="40"/>
      <c r="C919" s="40"/>
      <c r="D919" s="167"/>
      <c r="E919" s="163"/>
      <c r="F919" s="164"/>
      <c r="G919" s="164"/>
      <c r="H919" s="40"/>
      <c r="I919" s="23"/>
      <c r="J919" s="165"/>
      <c r="K919" s="165"/>
      <c r="L919" s="166"/>
      <c r="M919" s="166"/>
      <c r="N919" s="166"/>
      <c r="O919" s="166"/>
      <c r="P919" s="158">
        <f t="shared" si="14"/>
        <v>1</v>
      </c>
      <c r="Q919" s="159">
        <f t="shared" si="15"/>
        <v>1900</v>
      </c>
      <c r="R919" s="159" t="str">
        <f t="shared" si="16"/>
        <v>Jan</v>
      </c>
      <c r="S919" s="160"/>
      <c r="T919" s="40"/>
      <c r="U919" s="40"/>
      <c r="V919" s="40"/>
      <c r="W919" s="40"/>
      <c r="X919" s="40"/>
      <c r="Y919" s="40"/>
      <c r="Z919" s="40"/>
    </row>
    <row r="920" spans="1:26" ht="14.25" customHeight="1">
      <c r="A920" s="40"/>
      <c r="B920" s="40"/>
      <c r="C920" s="40"/>
      <c r="D920" s="167"/>
      <c r="E920" s="163"/>
      <c r="F920" s="164"/>
      <c r="G920" s="164"/>
      <c r="H920" s="40"/>
      <c r="I920" s="23"/>
      <c r="J920" s="165"/>
      <c r="K920" s="165"/>
      <c r="L920" s="166"/>
      <c r="M920" s="166"/>
      <c r="N920" s="166"/>
      <c r="O920" s="166"/>
      <c r="P920" s="158">
        <f t="shared" si="14"/>
        <v>1</v>
      </c>
      <c r="Q920" s="159">
        <f t="shared" si="15"/>
        <v>1900</v>
      </c>
      <c r="R920" s="159" t="str">
        <f t="shared" si="16"/>
        <v>Jan</v>
      </c>
      <c r="S920" s="160"/>
      <c r="T920" s="40"/>
      <c r="U920" s="40"/>
      <c r="V920" s="40"/>
      <c r="W920" s="40"/>
      <c r="X920" s="40"/>
      <c r="Y920" s="40"/>
      <c r="Z920" s="40"/>
    </row>
    <row r="921" spans="1:26" ht="14.25" customHeight="1">
      <c r="A921" s="40"/>
      <c r="B921" s="40"/>
      <c r="C921" s="40"/>
      <c r="D921" s="167"/>
      <c r="E921" s="163"/>
      <c r="F921" s="164"/>
      <c r="G921" s="164"/>
      <c r="H921" s="40"/>
      <c r="I921" s="23"/>
      <c r="J921" s="165"/>
      <c r="K921" s="165"/>
      <c r="L921" s="166"/>
      <c r="M921" s="166"/>
      <c r="N921" s="166"/>
      <c r="O921" s="166"/>
      <c r="P921" s="158">
        <f t="shared" si="14"/>
        <v>1</v>
      </c>
      <c r="Q921" s="159">
        <f t="shared" si="15"/>
        <v>1900</v>
      </c>
      <c r="R921" s="159" t="str">
        <f t="shared" si="16"/>
        <v>Jan</v>
      </c>
      <c r="S921" s="160"/>
      <c r="T921" s="40"/>
      <c r="U921" s="40"/>
      <c r="V921" s="40"/>
      <c r="W921" s="40"/>
      <c r="X921" s="40"/>
      <c r="Y921" s="40"/>
      <c r="Z921" s="40"/>
    </row>
    <row r="922" spans="1:26" ht="14.25" customHeight="1">
      <c r="A922" s="40"/>
      <c r="B922" s="40"/>
      <c r="C922" s="40"/>
      <c r="D922" s="167"/>
      <c r="E922" s="163"/>
      <c r="F922" s="164"/>
      <c r="G922" s="164"/>
      <c r="H922" s="40"/>
      <c r="I922" s="23"/>
      <c r="J922" s="165"/>
      <c r="K922" s="165"/>
      <c r="L922" s="166"/>
      <c r="M922" s="166"/>
      <c r="N922" s="166"/>
      <c r="O922" s="166"/>
      <c r="P922" s="158">
        <f t="shared" si="14"/>
        <v>1</v>
      </c>
      <c r="Q922" s="159">
        <f t="shared" si="15"/>
        <v>1900</v>
      </c>
      <c r="R922" s="159" t="str">
        <f t="shared" si="16"/>
        <v>Jan</v>
      </c>
      <c r="S922" s="160"/>
      <c r="T922" s="40"/>
      <c r="U922" s="40"/>
      <c r="V922" s="40"/>
      <c r="W922" s="40"/>
      <c r="X922" s="40"/>
      <c r="Y922" s="40"/>
      <c r="Z922" s="40"/>
    </row>
    <row r="923" spans="1:26" ht="14.25" customHeight="1">
      <c r="A923" s="40"/>
      <c r="B923" s="40"/>
      <c r="C923" s="40"/>
      <c r="D923" s="167"/>
      <c r="E923" s="163"/>
      <c r="F923" s="164"/>
      <c r="G923" s="164"/>
      <c r="H923" s="40"/>
      <c r="I923" s="23"/>
      <c r="J923" s="165"/>
      <c r="K923" s="165"/>
      <c r="L923" s="166"/>
      <c r="M923" s="166"/>
      <c r="N923" s="166"/>
      <c r="O923" s="166"/>
      <c r="P923" s="158">
        <f t="shared" si="14"/>
        <v>1</v>
      </c>
      <c r="Q923" s="159">
        <f t="shared" si="15"/>
        <v>1900</v>
      </c>
      <c r="R923" s="159" t="str">
        <f t="shared" si="16"/>
        <v>Jan</v>
      </c>
      <c r="S923" s="160"/>
      <c r="T923" s="40"/>
      <c r="U923" s="40"/>
      <c r="V923" s="40"/>
      <c r="W923" s="40"/>
      <c r="X923" s="40"/>
      <c r="Y923" s="40"/>
      <c r="Z923" s="40"/>
    </row>
    <row r="924" spans="1:26" ht="14.25" customHeight="1">
      <c r="A924" s="40"/>
      <c r="B924" s="40"/>
      <c r="C924" s="40"/>
      <c r="D924" s="167"/>
      <c r="E924" s="163"/>
      <c r="F924" s="164"/>
      <c r="G924" s="164"/>
      <c r="H924" s="40"/>
      <c r="I924" s="23"/>
      <c r="J924" s="165"/>
      <c r="K924" s="165"/>
      <c r="L924" s="166"/>
      <c r="M924" s="166"/>
      <c r="N924" s="166"/>
      <c r="O924" s="166"/>
      <c r="P924" s="158">
        <f t="shared" si="14"/>
        <v>1</v>
      </c>
      <c r="Q924" s="159">
        <f t="shared" si="15"/>
        <v>1900</v>
      </c>
      <c r="R924" s="159" t="str">
        <f t="shared" si="16"/>
        <v>Jan</v>
      </c>
      <c r="S924" s="160"/>
      <c r="T924" s="40"/>
      <c r="U924" s="40"/>
      <c r="V924" s="40"/>
      <c r="W924" s="40"/>
      <c r="X924" s="40"/>
      <c r="Y924" s="40"/>
      <c r="Z924" s="40"/>
    </row>
    <row r="925" spans="1:26" ht="14.25" customHeight="1">
      <c r="A925" s="40"/>
      <c r="B925" s="40"/>
      <c r="C925" s="40"/>
      <c r="D925" s="167"/>
      <c r="E925" s="163"/>
      <c r="F925" s="164"/>
      <c r="G925" s="164"/>
      <c r="H925" s="40"/>
      <c r="I925" s="23"/>
      <c r="J925" s="165"/>
      <c r="K925" s="165"/>
      <c r="L925" s="166"/>
      <c r="M925" s="166"/>
      <c r="N925" s="166"/>
      <c r="O925" s="166"/>
      <c r="P925" s="158">
        <f t="shared" si="14"/>
        <v>1</v>
      </c>
      <c r="Q925" s="159">
        <f t="shared" si="15"/>
        <v>1900</v>
      </c>
      <c r="R925" s="159" t="str">
        <f t="shared" si="16"/>
        <v>Jan</v>
      </c>
      <c r="S925" s="160"/>
      <c r="T925" s="40"/>
      <c r="U925" s="40"/>
      <c r="V925" s="40"/>
      <c r="W925" s="40"/>
      <c r="X925" s="40"/>
      <c r="Y925" s="40"/>
      <c r="Z925" s="40"/>
    </row>
    <row r="926" spans="1:26" ht="14.25" customHeight="1">
      <c r="A926" s="40"/>
      <c r="B926" s="40"/>
      <c r="C926" s="40"/>
      <c r="D926" s="162"/>
      <c r="E926" s="163"/>
      <c r="F926" s="164"/>
      <c r="G926" s="164"/>
      <c r="H926" s="40"/>
      <c r="I926" s="23"/>
      <c r="J926" s="165"/>
      <c r="K926" s="165"/>
      <c r="L926" s="166"/>
      <c r="M926" s="166"/>
      <c r="N926" s="166"/>
      <c r="O926" s="166"/>
      <c r="P926" s="158">
        <f t="shared" si="14"/>
        <v>1</v>
      </c>
      <c r="Q926" s="159">
        <f t="shared" si="15"/>
        <v>1900</v>
      </c>
      <c r="R926" s="159" t="str">
        <f t="shared" si="16"/>
        <v>Jan</v>
      </c>
      <c r="S926" s="160"/>
      <c r="T926" s="40"/>
      <c r="U926" s="40"/>
      <c r="V926" s="40"/>
      <c r="W926" s="40"/>
      <c r="X926" s="40"/>
      <c r="Y926" s="40"/>
      <c r="Z926" s="40"/>
    </row>
    <row r="927" spans="1:26" ht="14.25" customHeight="1">
      <c r="A927" s="40"/>
      <c r="B927" s="40"/>
      <c r="C927" s="40"/>
      <c r="D927" s="162"/>
      <c r="E927" s="163"/>
      <c r="F927" s="164"/>
      <c r="G927" s="164"/>
      <c r="H927" s="40"/>
      <c r="I927" s="23"/>
      <c r="J927" s="165"/>
      <c r="K927" s="165"/>
      <c r="L927" s="166"/>
      <c r="M927" s="166"/>
      <c r="N927" s="166"/>
      <c r="O927" s="166"/>
      <c r="P927" s="158">
        <f t="shared" si="14"/>
        <v>1</v>
      </c>
      <c r="Q927" s="159">
        <f t="shared" si="15"/>
        <v>1900</v>
      </c>
      <c r="R927" s="159" t="str">
        <f t="shared" si="16"/>
        <v>Jan</v>
      </c>
      <c r="S927" s="160"/>
      <c r="T927" s="40"/>
      <c r="U927" s="40"/>
      <c r="V927" s="40"/>
      <c r="W927" s="40"/>
      <c r="X927" s="40"/>
      <c r="Y927" s="40"/>
      <c r="Z927" s="40"/>
    </row>
    <row r="928" spans="1:26" ht="14.25" customHeight="1">
      <c r="A928" s="40"/>
      <c r="B928" s="40"/>
      <c r="C928" s="40"/>
      <c r="D928" s="162"/>
      <c r="E928" s="163"/>
      <c r="F928" s="164"/>
      <c r="G928" s="164"/>
      <c r="H928" s="40"/>
      <c r="I928" s="23"/>
      <c r="J928" s="165"/>
      <c r="K928" s="165"/>
      <c r="L928" s="166"/>
      <c r="M928" s="166"/>
      <c r="N928" s="166"/>
      <c r="O928" s="166"/>
      <c r="P928" s="158">
        <f t="shared" si="14"/>
        <v>1</v>
      </c>
      <c r="Q928" s="159">
        <f t="shared" si="15"/>
        <v>1900</v>
      </c>
      <c r="R928" s="159" t="str">
        <f t="shared" si="16"/>
        <v>Jan</v>
      </c>
      <c r="S928" s="160"/>
      <c r="T928" s="40"/>
      <c r="U928" s="40"/>
      <c r="V928" s="40"/>
      <c r="W928" s="40"/>
      <c r="X928" s="40"/>
      <c r="Y928" s="40"/>
      <c r="Z928" s="40"/>
    </row>
    <row r="929" spans="1:26" ht="14.25" customHeight="1">
      <c r="A929" s="40"/>
      <c r="B929" s="40"/>
      <c r="C929" s="40"/>
      <c r="D929" s="167"/>
      <c r="E929" s="163"/>
      <c r="F929" s="164"/>
      <c r="G929" s="164"/>
      <c r="H929" s="40"/>
      <c r="I929" s="23"/>
      <c r="J929" s="165"/>
      <c r="K929" s="165"/>
      <c r="L929" s="166"/>
      <c r="M929" s="166"/>
      <c r="N929" s="166"/>
      <c r="O929" s="166"/>
      <c r="P929" s="158">
        <f t="shared" si="14"/>
        <v>1</v>
      </c>
      <c r="Q929" s="159">
        <f t="shared" si="15"/>
        <v>1900</v>
      </c>
      <c r="R929" s="159" t="str">
        <f t="shared" si="16"/>
        <v>Jan</v>
      </c>
      <c r="S929" s="160"/>
      <c r="T929" s="40"/>
      <c r="U929" s="40"/>
      <c r="V929" s="40"/>
      <c r="W929" s="40"/>
      <c r="X929" s="40"/>
      <c r="Y929" s="40"/>
      <c r="Z929" s="40"/>
    </row>
    <row r="930" spans="1:26" ht="14.25" customHeight="1">
      <c r="A930" s="40"/>
      <c r="B930" s="40"/>
      <c r="C930" s="40"/>
      <c r="D930" s="162"/>
      <c r="E930" s="163"/>
      <c r="F930" s="164"/>
      <c r="G930" s="164"/>
      <c r="H930" s="40"/>
      <c r="I930" s="23"/>
      <c r="J930" s="165"/>
      <c r="K930" s="165"/>
      <c r="L930" s="166"/>
      <c r="M930" s="166"/>
      <c r="N930" s="166"/>
      <c r="O930" s="166"/>
      <c r="P930" s="158">
        <f t="shared" si="14"/>
        <v>1</v>
      </c>
      <c r="Q930" s="159">
        <f t="shared" si="15"/>
        <v>1900</v>
      </c>
      <c r="R930" s="159" t="str">
        <f t="shared" si="16"/>
        <v>Jan</v>
      </c>
      <c r="S930" s="160"/>
      <c r="T930" s="40"/>
      <c r="U930" s="40"/>
      <c r="V930" s="40"/>
      <c r="W930" s="40"/>
      <c r="X930" s="40"/>
      <c r="Y930" s="40"/>
      <c r="Z930" s="40"/>
    </row>
    <row r="931" spans="1:26" ht="14.25" customHeight="1">
      <c r="A931" s="40"/>
      <c r="B931" s="40"/>
      <c r="C931" s="40"/>
      <c r="D931" s="162"/>
      <c r="E931" s="163"/>
      <c r="F931" s="164"/>
      <c r="G931" s="164"/>
      <c r="H931" s="40"/>
      <c r="I931" s="23"/>
      <c r="J931" s="165"/>
      <c r="K931" s="165"/>
      <c r="L931" s="166"/>
      <c r="M931" s="166"/>
      <c r="N931" s="166"/>
      <c r="O931" s="166"/>
      <c r="P931" s="158">
        <f t="shared" si="14"/>
        <v>1</v>
      </c>
      <c r="Q931" s="159">
        <f t="shared" si="15"/>
        <v>1900</v>
      </c>
      <c r="R931" s="159" t="str">
        <f t="shared" si="16"/>
        <v>Jan</v>
      </c>
      <c r="S931" s="160"/>
      <c r="T931" s="40"/>
      <c r="U931" s="40"/>
      <c r="V931" s="40"/>
      <c r="W931" s="40"/>
      <c r="X931" s="40"/>
      <c r="Y931" s="40"/>
      <c r="Z931" s="40"/>
    </row>
    <row r="932" spans="1:26" ht="14.25" customHeight="1">
      <c r="A932" s="40"/>
      <c r="B932" s="40"/>
      <c r="C932" s="40"/>
      <c r="D932" s="162"/>
      <c r="E932" s="163"/>
      <c r="F932" s="164"/>
      <c r="G932" s="164"/>
      <c r="H932" s="40"/>
      <c r="I932" s="23"/>
      <c r="J932" s="165"/>
      <c r="K932" s="165"/>
      <c r="L932" s="166"/>
      <c r="M932" s="166"/>
      <c r="N932" s="166"/>
      <c r="O932" s="166"/>
      <c r="P932" s="158">
        <f t="shared" si="14"/>
        <v>1</v>
      </c>
      <c r="Q932" s="159">
        <f t="shared" si="15"/>
        <v>1900</v>
      </c>
      <c r="R932" s="159" t="str">
        <f t="shared" si="16"/>
        <v>Jan</v>
      </c>
      <c r="S932" s="160"/>
      <c r="T932" s="40"/>
      <c r="U932" s="40"/>
      <c r="V932" s="40"/>
      <c r="W932" s="40"/>
      <c r="X932" s="40"/>
      <c r="Y932" s="40"/>
      <c r="Z932" s="40"/>
    </row>
    <row r="933" spans="1:26" ht="14.25" customHeight="1">
      <c r="A933" s="40"/>
      <c r="B933" s="40"/>
      <c r="C933" s="40"/>
      <c r="D933" s="162"/>
      <c r="E933" s="163"/>
      <c r="F933" s="164"/>
      <c r="G933" s="164"/>
      <c r="H933" s="40"/>
      <c r="I933" s="23"/>
      <c r="J933" s="165"/>
      <c r="K933" s="165"/>
      <c r="L933" s="166"/>
      <c r="M933" s="166"/>
      <c r="N933" s="166"/>
      <c r="O933" s="166"/>
      <c r="P933" s="158">
        <f t="shared" si="14"/>
        <v>1</v>
      </c>
      <c r="Q933" s="159">
        <f t="shared" si="15"/>
        <v>1900</v>
      </c>
      <c r="R933" s="159" t="str">
        <f t="shared" si="16"/>
        <v>Jan</v>
      </c>
      <c r="S933" s="160"/>
      <c r="T933" s="40"/>
      <c r="U933" s="40"/>
      <c r="V933" s="40"/>
      <c r="W933" s="40"/>
      <c r="X933" s="40"/>
      <c r="Y933" s="40"/>
      <c r="Z933" s="40"/>
    </row>
    <row r="934" spans="1:26" ht="14.25" customHeight="1">
      <c r="A934" s="40"/>
      <c r="B934" s="40"/>
      <c r="C934" s="40"/>
      <c r="D934" s="162"/>
      <c r="E934" s="163"/>
      <c r="F934" s="164"/>
      <c r="G934" s="164"/>
      <c r="H934" s="40"/>
      <c r="I934" s="23"/>
      <c r="J934" s="165"/>
      <c r="K934" s="165"/>
      <c r="L934" s="166"/>
      <c r="M934" s="166"/>
      <c r="N934" s="166"/>
      <c r="O934" s="166"/>
      <c r="P934" s="158">
        <f t="shared" si="14"/>
        <v>1</v>
      </c>
      <c r="Q934" s="159">
        <f t="shared" si="15"/>
        <v>1900</v>
      </c>
      <c r="R934" s="159" t="str">
        <f t="shared" si="16"/>
        <v>Jan</v>
      </c>
      <c r="S934" s="160"/>
      <c r="T934" s="40"/>
      <c r="U934" s="40"/>
      <c r="V934" s="40"/>
      <c r="W934" s="40"/>
      <c r="X934" s="40"/>
      <c r="Y934" s="40"/>
      <c r="Z934" s="40"/>
    </row>
    <row r="935" spans="1:26" ht="14.25" customHeight="1">
      <c r="A935" s="40"/>
      <c r="B935" s="40"/>
      <c r="C935" s="40"/>
      <c r="D935" s="162"/>
      <c r="E935" s="163"/>
      <c r="F935" s="164"/>
      <c r="G935" s="164"/>
      <c r="H935" s="40"/>
      <c r="I935" s="23"/>
      <c r="J935" s="165"/>
      <c r="K935" s="165"/>
      <c r="L935" s="166"/>
      <c r="M935" s="166"/>
      <c r="N935" s="166"/>
      <c r="O935" s="166"/>
      <c r="P935" s="158">
        <f t="shared" si="14"/>
        <v>1</v>
      </c>
      <c r="Q935" s="159">
        <f t="shared" si="15"/>
        <v>1900</v>
      </c>
      <c r="R935" s="159" t="str">
        <f t="shared" si="16"/>
        <v>Jan</v>
      </c>
      <c r="S935" s="160"/>
      <c r="T935" s="40"/>
      <c r="U935" s="40"/>
      <c r="V935" s="40"/>
      <c r="W935" s="40"/>
      <c r="X935" s="40"/>
      <c r="Y935" s="40"/>
      <c r="Z935" s="40"/>
    </row>
    <row r="936" spans="1:26" ht="14.25" customHeight="1">
      <c r="A936" s="40"/>
      <c r="B936" s="40"/>
      <c r="C936" s="40"/>
      <c r="D936" s="162"/>
      <c r="E936" s="163"/>
      <c r="F936" s="164"/>
      <c r="G936" s="164"/>
      <c r="H936" s="40"/>
      <c r="I936" s="23"/>
      <c r="J936" s="165"/>
      <c r="K936" s="165"/>
      <c r="L936" s="166"/>
      <c r="M936" s="166"/>
      <c r="N936" s="166"/>
      <c r="O936" s="166"/>
      <c r="P936" s="158">
        <f t="shared" si="14"/>
        <v>1</v>
      </c>
      <c r="Q936" s="159">
        <f t="shared" si="15"/>
        <v>1900</v>
      </c>
      <c r="R936" s="159" t="str">
        <f t="shared" si="16"/>
        <v>Jan</v>
      </c>
      <c r="S936" s="160"/>
      <c r="T936" s="40"/>
      <c r="U936" s="40"/>
      <c r="V936" s="40"/>
      <c r="W936" s="40"/>
      <c r="X936" s="40"/>
      <c r="Y936" s="40"/>
      <c r="Z936" s="40"/>
    </row>
    <row r="937" spans="1:26" ht="14.25" customHeight="1">
      <c r="A937" s="40"/>
      <c r="B937" s="40"/>
      <c r="C937" s="40"/>
      <c r="D937" s="162"/>
      <c r="E937" s="163"/>
      <c r="F937" s="164"/>
      <c r="G937" s="164"/>
      <c r="H937" s="40"/>
      <c r="I937" s="23"/>
      <c r="J937" s="165"/>
      <c r="K937" s="165"/>
      <c r="L937" s="166"/>
      <c r="M937" s="166"/>
      <c r="N937" s="166"/>
      <c r="O937" s="166"/>
      <c r="P937" s="158">
        <f t="shared" si="14"/>
        <v>1</v>
      </c>
      <c r="Q937" s="159">
        <f t="shared" si="15"/>
        <v>1900</v>
      </c>
      <c r="R937" s="159" t="str">
        <f t="shared" si="16"/>
        <v>Jan</v>
      </c>
      <c r="S937" s="160"/>
      <c r="T937" s="40"/>
      <c r="U937" s="40"/>
      <c r="V937" s="40"/>
      <c r="W937" s="40"/>
      <c r="X937" s="40"/>
      <c r="Y937" s="40"/>
      <c r="Z937" s="40"/>
    </row>
    <row r="938" spans="1:26" ht="14.25" customHeight="1">
      <c r="A938" s="40"/>
      <c r="B938" s="40"/>
      <c r="C938" s="40"/>
      <c r="D938" s="162"/>
      <c r="E938" s="163"/>
      <c r="F938" s="164"/>
      <c r="G938" s="164"/>
      <c r="H938" s="40"/>
      <c r="I938" s="23"/>
      <c r="J938" s="165"/>
      <c r="K938" s="165"/>
      <c r="L938" s="166"/>
      <c r="M938" s="166"/>
      <c r="N938" s="166"/>
      <c r="O938" s="166"/>
      <c r="P938" s="158">
        <f t="shared" si="14"/>
        <v>1</v>
      </c>
      <c r="Q938" s="159">
        <f t="shared" si="15"/>
        <v>1900</v>
      </c>
      <c r="R938" s="159" t="str">
        <f t="shared" si="16"/>
        <v>Jan</v>
      </c>
      <c r="S938" s="160"/>
      <c r="T938" s="40"/>
      <c r="U938" s="40"/>
      <c r="V938" s="40"/>
      <c r="W938" s="40"/>
      <c r="X938" s="40"/>
      <c r="Y938" s="40"/>
      <c r="Z938" s="40"/>
    </row>
    <row r="939" spans="1:26" ht="14.25" customHeight="1">
      <c r="A939" s="40"/>
      <c r="B939" s="40"/>
      <c r="C939" s="40"/>
      <c r="D939" s="162"/>
      <c r="E939" s="163"/>
      <c r="F939" s="164"/>
      <c r="G939" s="164"/>
      <c r="H939" s="40"/>
      <c r="I939" s="23"/>
      <c r="J939" s="165"/>
      <c r="K939" s="165"/>
      <c r="L939" s="166"/>
      <c r="M939" s="166"/>
      <c r="N939" s="166"/>
      <c r="O939" s="166"/>
      <c r="P939" s="158">
        <f t="shared" si="14"/>
        <v>1</v>
      </c>
      <c r="Q939" s="159">
        <f t="shared" si="15"/>
        <v>1900</v>
      </c>
      <c r="R939" s="159" t="str">
        <f t="shared" si="16"/>
        <v>Jan</v>
      </c>
      <c r="S939" s="160"/>
      <c r="T939" s="40"/>
      <c r="U939" s="40"/>
      <c r="V939" s="40"/>
      <c r="W939" s="40"/>
      <c r="X939" s="40"/>
      <c r="Y939" s="40"/>
      <c r="Z939" s="40"/>
    </row>
    <row r="940" spans="1:26" ht="14.25" customHeight="1">
      <c r="A940" s="40"/>
      <c r="B940" s="40"/>
      <c r="C940" s="40"/>
      <c r="D940" s="162"/>
      <c r="E940" s="163"/>
      <c r="F940" s="164"/>
      <c r="G940" s="164"/>
      <c r="H940" s="40"/>
      <c r="I940" s="23"/>
      <c r="J940" s="165"/>
      <c r="K940" s="165"/>
      <c r="L940" s="166"/>
      <c r="M940" s="166"/>
      <c r="N940" s="166"/>
      <c r="O940" s="166"/>
      <c r="P940" s="158">
        <f t="shared" si="14"/>
        <v>1</v>
      </c>
      <c r="Q940" s="159">
        <f t="shared" si="15"/>
        <v>1900</v>
      </c>
      <c r="R940" s="159" t="str">
        <f t="shared" si="16"/>
        <v>Jan</v>
      </c>
      <c r="S940" s="160"/>
      <c r="T940" s="40"/>
      <c r="U940" s="40"/>
      <c r="V940" s="40"/>
      <c r="W940" s="40"/>
      <c r="X940" s="40"/>
      <c r="Y940" s="40"/>
      <c r="Z940" s="40"/>
    </row>
    <row r="941" spans="1:26" ht="14.25" customHeight="1">
      <c r="A941" s="40"/>
      <c r="B941" s="40"/>
      <c r="C941" s="40"/>
      <c r="D941" s="162"/>
      <c r="E941" s="163"/>
      <c r="F941" s="164"/>
      <c r="G941" s="164"/>
      <c r="H941" s="40"/>
      <c r="I941" s="23"/>
      <c r="J941" s="165"/>
      <c r="K941" s="165"/>
      <c r="L941" s="166"/>
      <c r="M941" s="166"/>
      <c r="N941" s="166"/>
      <c r="O941" s="166"/>
      <c r="P941" s="158">
        <f t="shared" si="14"/>
        <v>1</v>
      </c>
      <c r="Q941" s="159">
        <f t="shared" si="15"/>
        <v>1900</v>
      </c>
      <c r="R941" s="159" t="str">
        <f t="shared" si="16"/>
        <v>Jan</v>
      </c>
      <c r="S941" s="160"/>
      <c r="T941" s="40"/>
      <c r="U941" s="40"/>
      <c r="V941" s="40"/>
      <c r="W941" s="40"/>
      <c r="X941" s="40"/>
      <c r="Y941" s="40"/>
      <c r="Z941" s="40"/>
    </row>
    <row r="942" spans="1:26" ht="14.25" customHeight="1">
      <c r="A942" s="40"/>
      <c r="B942" s="40"/>
      <c r="C942" s="40"/>
      <c r="D942" s="162"/>
      <c r="E942" s="163"/>
      <c r="F942" s="164"/>
      <c r="G942" s="164"/>
      <c r="H942" s="40"/>
      <c r="I942" s="23"/>
      <c r="J942" s="165"/>
      <c r="K942" s="165"/>
      <c r="L942" s="166"/>
      <c r="M942" s="166"/>
      <c r="N942" s="166"/>
      <c r="O942" s="166"/>
      <c r="P942" s="158">
        <f t="shared" si="14"/>
        <v>1</v>
      </c>
      <c r="Q942" s="159">
        <f t="shared" si="15"/>
        <v>1900</v>
      </c>
      <c r="R942" s="159" t="str">
        <f t="shared" si="16"/>
        <v>Jan</v>
      </c>
      <c r="S942" s="160"/>
      <c r="T942" s="40"/>
      <c r="U942" s="40"/>
      <c r="V942" s="40"/>
      <c r="W942" s="40"/>
      <c r="X942" s="40"/>
      <c r="Y942" s="40"/>
      <c r="Z942" s="40"/>
    </row>
    <row r="943" spans="1:26" ht="14.25" customHeight="1">
      <c r="A943" s="40"/>
      <c r="B943" s="40"/>
      <c r="C943" s="40"/>
      <c r="D943" s="162"/>
      <c r="E943" s="163"/>
      <c r="F943" s="164"/>
      <c r="G943" s="164"/>
      <c r="H943" s="40"/>
      <c r="I943" s="23"/>
      <c r="J943" s="165"/>
      <c r="K943" s="165"/>
      <c r="L943" s="166"/>
      <c r="M943" s="166"/>
      <c r="N943" s="166"/>
      <c r="O943" s="166"/>
      <c r="P943" s="158">
        <f t="shared" si="14"/>
        <v>1</v>
      </c>
      <c r="Q943" s="159">
        <f t="shared" si="15"/>
        <v>1900</v>
      </c>
      <c r="R943" s="159" t="str">
        <f t="shared" si="16"/>
        <v>Jan</v>
      </c>
      <c r="S943" s="160"/>
      <c r="T943" s="40"/>
      <c r="U943" s="40"/>
      <c r="V943" s="40"/>
      <c r="W943" s="40"/>
      <c r="X943" s="40"/>
      <c r="Y943" s="40"/>
      <c r="Z943" s="40"/>
    </row>
    <row r="944" spans="1:26" ht="14.25" customHeight="1">
      <c r="A944" s="40"/>
      <c r="B944" s="40"/>
      <c r="C944" s="40"/>
      <c r="D944" s="162"/>
      <c r="E944" s="163"/>
      <c r="F944" s="164"/>
      <c r="G944" s="164"/>
      <c r="H944" s="40"/>
      <c r="I944" s="23"/>
      <c r="J944" s="165"/>
      <c r="K944" s="165"/>
      <c r="L944" s="166"/>
      <c r="M944" s="166"/>
      <c r="N944" s="166"/>
      <c r="O944" s="166"/>
      <c r="P944" s="158">
        <f t="shared" si="14"/>
        <v>1</v>
      </c>
      <c r="Q944" s="159">
        <f t="shared" si="15"/>
        <v>1900</v>
      </c>
      <c r="R944" s="159" t="str">
        <f t="shared" si="16"/>
        <v>Jan</v>
      </c>
      <c r="S944" s="160"/>
      <c r="T944" s="40"/>
      <c r="U944" s="40"/>
      <c r="V944" s="40"/>
      <c r="W944" s="40"/>
      <c r="X944" s="40"/>
      <c r="Y944" s="40"/>
      <c r="Z944" s="40"/>
    </row>
    <row r="945" spans="1:26" ht="14.25" customHeight="1">
      <c r="A945" s="40"/>
      <c r="B945" s="40"/>
      <c r="C945" s="40"/>
      <c r="D945" s="162"/>
      <c r="E945" s="163"/>
      <c r="F945" s="164"/>
      <c r="G945" s="164"/>
      <c r="H945" s="40"/>
      <c r="I945" s="23"/>
      <c r="J945" s="165"/>
      <c r="K945" s="165"/>
      <c r="L945" s="166"/>
      <c r="M945" s="166"/>
      <c r="N945" s="166"/>
      <c r="O945" s="166"/>
      <c r="P945" s="158">
        <f t="shared" si="14"/>
        <v>1</v>
      </c>
      <c r="Q945" s="159">
        <f t="shared" si="15"/>
        <v>1900</v>
      </c>
      <c r="R945" s="159" t="str">
        <f t="shared" si="16"/>
        <v>Jan</v>
      </c>
      <c r="S945" s="160"/>
      <c r="T945" s="40"/>
      <c r="U945" s="40"/>
      <c r="V945" s="40"/>
      <c r="W945" s="40"/>
      <c r="X945" s="40"/>
      <c r="Y945" s="40"/>
      <c r="Z945" s="40"/>
    </row>
    <row r="946" spans="1:26" ht="14.25" customHeight="1">
      <c r="A946" s="40"/>
      <c r="B946" s="40"/>
      <c r="C946" s="40"/>
      <c r="D946" s="162"/>
      <c r="E946" s="163"/>
      <c r="F946" s="164"/>
      <c r="G946" s="164"/>
      <c r="H946" s="40"/>
      <c r="I946" s="23"/>
      <c r="J946" s="165"/>
      <c r="K946" s="165"/>
      <c r="L946" s="166"/>
      <c r="M946" s="166"/>
      <c r="N946" s="166"/>
      <c r="O946" s="166"/>
      <c r="P946" s="158">
        <f t="shared" si="14"/>
        <v>1</v>
      </c>
      <c r="Q946" s="159">
        <f t="shared" si="15"/>
        <v>1900</v>
      </c>
      <c r="R946" s="159" t="str">
        <f t="shared" si="16"/>
        <v>Jan</v>
      </c>
      <c r="S946" s="160"/>
      <c r="T946" s="40"/>
      <c r="U946" s="40"/>
      <c r="V946" s="40"/>
      <c r="W946" s="40"/>
      <c r="X946" s="40"/>
      <c r="Y946" s="40"/>
      <c r="Z946" s="40"/>
    </row>
    <row r="947" spans="1:26" ht="14.25" customHeight="1">
      <c r="A947" s="40"/>
      <c r="B947" s="40"/>
      <c r="C947" s="40"/>
      <c r="D947" s="162"/>
      <c r="E947" s="163"/>
      <c r="F947" s="164"/>
      <c r="G947" s="164"/>
      <c r="H947" s="40"/>
      <c r="I947" s="23"/>
      <c r="J947" s="165"/>
      <c r="K947" s="165"/>
      <c r="L947" s="166"/>
      <c r="M947" s="166"/>
      <c r="N947" s="166"/>
      <c r="O947" s="166"/>
      <c r="P947" s="158">
        <f t="shared" si="14"/>
        <v>1</v>
      </c>
      <c r="Q947" s="159">
        <f t="shared" si="15"/>
        <v>1900</v>
      </c>
      <c r="R947" s="159" t="str">
        <f t="shared" si="16"/>
        <v>Jan</v>
      </c>
      <c r="S947" s="160"/>
      <c r="T947" s="40"/>
      <c r="U947" s="40"/>
      <c r="V947" s="40"/>
      <c r="W947" s="40"/>
      <c r="X947" s="40"/>
      <c r="Y947" s="40"/>
      <c r="Z947" s="40"/>
    </row>
    <row r="948" spans="1:26" ht="14.25" customHeight="1">
      <c r="A948" s="40"/>
      <c r="B948" s="40"/>
      <c r="C948" s="40"/>
      <c r="D948" s="162"/>
      <c r="E948" s="163"/>
      <c r="F948" s="164"/>
      <c r="G948" s="164"/>
      <c r="H948" s="40"/>
      <c r="I948" s="23"/>
      <c r="J948" s="165"/>
      <c r="K948" s="165"/>
      <c r="L948" s="166"/>
      <c r="M948" s="166"/>
      <c r="N948" s="166"/>
      <c r="O948" s="166"/>
      <c r="P948" s="158">
        <f t="shared" si="14"/>
        <v>1</v>
      </c>
      <c r="Q948" s="159">
        <f t="shared" si="15"/>
        <v>1900</v>
      </c>
      <c r="R948" s="159" t="str">
        <f t="shared" si="16"/>
        <v>Jan</v>
      </c>
      <c r="S948" s="160"/>
      <c r="T948" s="40"/>
      <c r="U948" s="40"/>
      <c r="V948" s="40"/>
      <c r="W948" s="40"/>
      <c r="X948" s="40"/>
      <c r="Y948" s="40"/>
      <c r="Z948" s="40"/>
    </row>
    <row r="949" spans="1:26" ht="14.25" customHeight="1">
      <c r="A949" s="40"/>
      <c r="B949" s="40"/>
      <c r="C949" s="40"/>
      <c r="D949" s="162"/>
      <c r="E949" s="163"/>
      <c r="F949" s="164"/>
      <c r="G949" s="164"/>
      <c r="H949" s="40"/>
      <c r="I949" s="23"/>
      <c r="J949" s="165"/>
      <c r="K949" s="165"/>
      <c r="L949" s="166"/>
      <c r="M949" s="166"/>
      <c r="N949" s="166"/>
      <c r="O949" s="166"/>
      <c r="P949" s="158">
        <f t="shared" si="14"/>
        <v>1</v>
      </c>
      <c r="Q949" s="159">
        <f t="shared" si="15"/>
        <v>1900</v>
      </c>
      <c r="R949" s="159" t="str">
        <f t="shared" si="16"/>
        <v>Jan</v>
      </c>
      <c r="S949" s="160"/>
      <c r="T949" s="40"/>
      <c r="U949" s="40"/>
      <c r="V949" s="40"/>
      <c r="W949" s="40"/>
      <c r="X949" s="40"/>
      <c r="Y949" s="40"/>
      <c r="Z949" s="40"/>
    </row>
    <row r="950" spans="1:26" ht="14.25" customHeight="1">
      <c r="A950" s="40"/>
      <c r="B950" s="40"/>
      <c r="C950" s="40"/>
      <c r="D950" s="162"/>
      <c r="E950" s="163"/>
      <c r="F950" s="164"/>
      <c r="G950" s="164"/>
      <c r="H950" s="40"/>
      <c r="I950" s="23"/>
      <c r="J950" s="165"/>
      <c r="K950" s="165"/>
      <c r="L950" s="166"/>
      <c r="M950" s="166"/>
      <c r="N950" s="166"/>
      <c r="O950" s="166"/>
      <c r="P950" s="158">
        <f t="shared" si="14"/>
        <v>1</v>
      </c>
      <c r="Q950" s="159">
        <f t="shared" si="15"/>
        <v>1900</v>
      </c>
      <c r="R950" s="159" t="str">
        <f t="shared" si="16"/>
        <v>Jan</v>
      </c>
      <c r="S950" s="160"/>
      <c r="T950" s="40"/>
      <c r="U950" s="40"/>
      <c r="V950" s="40"/>
      <c r="W950" s="40"/>
      <c r="X950" s="40"/>
      <c r="Y950" s="40"/>
      <c r="Z950" s="40"/>
    </row>
    <row r="951" spans="1:26" ht="14.25" customHeight="1">
      <c r="A951" s="40"/>
      <c r="B951" s="40"/>
      <c r="C951" s="40"/>
      <c r="D951" s="162"/>
      <c r="E951" s="163"/>
      <c r="F951" s="164"/>
      <c r="G951" s="164"/>
      <c r="H951" s="40"/>
      <c r="I951" s="23"/>
      <c r="J951" s="165"/>
      <c r="K951" s="165"/>
      <c r="L951" s="166"/>
      <c r="M951" s="166"/>
      <c r="N951" s="166"/>
      <c r="O951" s="166"/>
      <c r="P951" s="158">
        <f t="shared" si="14"/>
        <v>1</v>
      </c>
      <c r="Q951" s="159">
        <f t="shared" si="15"/>
        <v>1900</v>
      </c>
      <c r="R951" s="159" t="str">
        <f t="shared" si="16"/>
        <v>Jan</v>
      </c>
      <c r="S951" s="160"/>
      <c r="T951" s="40"/>
      <c r="U951" s="40"/>
      <c r="V951" s="40"/>
      <c r="W951" s="40"/>
      <c r="X951" s="40"/>
      <c r="Y951" s="40"/>
      <c r="Z951" s="40"/>
    </row>
    <row r="952" spans="1:26" ht="14.25" customHeight="1">
      <c r="A952" s="40"/>
      <c r="B952" s="40"/>
      <c r="C952" s="40"/>
      <c r="D952" s="162"/>
      <c r="E952" s="163"/>
      <c r="F952" s="164"/>
      <c r="G952" s="164"/>
      <c r="H952" s="40"/>
      <c r="I952" s="23"/>
      <c r="J952" s="165"/>
      <c r="K952" s="165"/>
      <c r="L952" s="166"/>
      <c r="M952" s="166"/>
      <c r="N952" s="166"/>
      <c r="O952" s="166"/>
      <c r="P952" s="158">
        <f t="shared" si="14"/>
        <v>1</v>
      </c>
      <c r="Q952" s="159">
        <f t="shared" si="15"/>
        <v>1900</v>
      </c>
      <c r="R952" s="159" t="str">
        <f t="shared" si="16"/>
        <v>Jan</v>
      </c>
      <c r="S952" s="160"/>
      <c r="T952" s="40"/>
      <c r="U952" s="40"/>
      <c r="V952" s="40"/>
      <c r="W952" s="40"/>
      <c r="X952" s="40"/>
      <c r="Y952" s="40"/>
      <c r="Z952" s="40"/>
    </row>
    <row r="953" spans="1:26" ht="14.25" customHeight="1">
      <c r="A953" s="40"/>
      <c r="B953" s="40"/>
      <c r="C953" s="40"/>
      <c r="D953" s="162"/>
      <c r="E953" s="163"/>
      <c r="F953" s="164"/>
      <c r="G953" s="164"/>
      <c r="H953" s="40"/>
      <c r="I953" s="23"/>
      <c r="J953" s="165"/>
      <c r="K953" s="165"/>
      <c r="L953" s="166"/>
      <c r="M953" s="166"/>
      <c r="N953" s="166"/>
      <c r="O953" s="166"/>
      <c r="P953" s="158">
        <f t="shared" si="14"/>
        <v>1</v>
      </c>
      <c r="Q953" s="159">
        <f t="shared" si="15"/>
        <v>1900</v>
      </c>
      <c r="R953" s="159" t="str">
        <f t="shared" si="16"/>
        <v>Jan</v>
      </c>
      <c r="S953" s="160"/>
      <c r="T953" s="40"/>
      <c r="U953" s="40"/>
      <c r="V953" s="40"/>
      <c r="W953" s="40"/>
      <c r="X953" s="40"/>
      <c r="Y953" s="40"/>
      <c r="Z953" s="40"/>
    </row>
    <row r="954" spans="1:26" ht="14.25" customHeight="1">
      <c r="A954" s="40"/>
      <c r="B954" s="40"/>
      <c r="C954" s="40"/>
      <c r="D954" s="162"/>
      <c r="E954" s="163"/>
      <c r="F954" s="164"/>
      <c r="G954" s="164"/>
      <c r="H954" s="164"/>
      <c r="I954" s="23"/>
      <c r="J954" s="171"/>
      <c r="K954" s="171"/>
      <c r="L954" s="166"/>
      <c r="M954" s="166"/>
      <c r="N954" s="166"/>
      <c r="O954" s="166"/>
      <c r="P954" s="158">
        <f t="shared" si="14"/>
        <v>1</v>
      </c>
      <c r="Q954" s="159">
        <f t="shared" si="15"/>
        <v>1900</v>
      </c>
      <c r="R954" s="159" t="str">
        <f t="shared" si="16"/>
        <v>Jan</v>
      </c>
      <c r="S954" s="160"/>
      <c r="T954" s="40"/>
      <c r="U954" s="40"/>
      <c r="V954" s="40"/>
      <c r="W954" s="40"/>
      <c r="X954" s="40"/>
      <c r="Y954" s="40"/>
      <c r="Z954" s="40"/>
    </row>
    <row r="955" spans="1:26" ht="14.25" customHeight="1">
      <c r="A955" s="40"/>
      <c r="B955" s="40"/>
      <c r="C955" s="40"/>
      <c r="D955" s="162"/>
      <c r="E955" s="163"/>
      <c r="F955" s="164"/>
      <c r="G955" s="164"/>
      <c r="H955" s="164"/>
      <c r="I955" s="23"/>
      <c r="J955" s="171"/>
      <c r="K955" s="171"/>
      <c r="L955" s="166"/>
      <c r="M955" s="166"/>
      <c r="N955" s="166"/>
      <c r="O955" s="166"/>
      <c r="P955" s="158">
        <f t="shared" si="14"/>
        <v>1</v>
      </c>
      <c r="Q955" s="159">
        <f t="shared" si="15"/>
        <v>1900</v>
      </c>
      <c r="R955" s="159" t="str">
        <f t="shared" si="16"/>
        <v>Jan</v>
      </c>
      <c r="S955" s="160"/>
      <c r="T955" s="40"/>
      <c r="U955" s="40"/>
      <c r="V955" s="40"/>
      <c r="W955" s="40"/>
      <c r="X955" s="40"/>
      <c r="Y955" s="40"/>
      <c r="Z955" s="40"/>
    </row>
    <row r="956" spans="1:26" ht="14.25" customHeight="1">
      <c r="A956" s="40"/>
      <c r="B956" s="40"/>
      <c r="C956" s="40"/>
      <c r="D956" s="162"/>
      <c r="E956" s="163"/>
      <c r="F956" s="164"/>
      <c r="G956" s="164"/>
      <c r="H956" s="164"/>
      <c r="I956" s="23"/>
      <c r="J956" s="171"/>
      <c r="K956" s="171"/>
      <c r="L956" s="166"/>
      <c r="M956" s="166"/>
      <c r="N956" s="166"/>
      <c r="O956" s="166"/>
      <c r="P956" s="158">
        <f t="shared" si="14"/>
        <v>1</v>
      </c>
      <c r="Q956" s="159">
        <f t="shared" si="15"/>
        <v>1900</v>
      </c>
      <c r="R956" s="159" t="str">
        <f t="shared" si="16"/>
        <v>Jan</v>
      </c>
      <c r="S956" s="160"/>
      <c r="T956" s="40"/>
      <c r="U956" s="40"/>
      <c r="V956" s="40"/>
      <c r="W956" s="40"/>
      <c r="X956" s="40"/>
      <c r="Y956" s="40"/>
      <c r="Z956" s="40"/>
    </row>
    <row r="957" spans="1:26" ht="14.25" customHeight="1">
      <c r="A957" s="40"/>
      <c r="B957" s="40"/>
      <c r="C957" s="40"/>
      <c r="D957" s="162"/>
      <c r="E957" s="163"/>
      <c r="F957" s="164"/>
      <c r="G957" s="164"/>
      <c r="H957" s="164"/>
      <c r="I957" s="23"/>
      <c r="J957" s="171"/>
      <c r="K957" s="171"/>
      <c r="L957" s="166"/>
      <c r="M957" s="166"/>
      <c r="N957" s="166"/>
      <c r="O957" s="166"/>
      <c r="P957" s="158">
        <f t="shared" si="14"/>
        <v>1</v>
      </c>
      <c r="Q957" s="159">
        <f t="shared" si="15"/>
        <v>1900</v>
      </c>
      <c r="R957" s="159" t="str">
        <f t="shared" si="16"/>
        <v>Jan</v>
      </c>
      <c r="S957" s="160"/>
      <c r="T957" s="40"/>
      <c r="U957" s="40"/>
      <c r="V957" s="40"/>
      <c r="W957" s="40"/>
      <c r="X957" s="40"/>
      <c r="Y957" s="40"/>
      <c r="Z957" s="40"/>
    </row>
    <row r="958" spans="1:26" ht="15.75" customHeight="1">
      <c r="A958" s="40"/>
      <c r="B958" s="40"/>
      <c r="C958" s="40"/>
      <c r="D958" s="162"/>
      <c r="E958" s="163"/>
      <c r="F958" s="164"/>
      <c r="G958" s="164"/>
      <c r="H958" s="164"/>
      <c r="I958" s="23"/>
      <c r="J958" s="171"/>
      <c r="K958" s="171"/>
      <c r="L958" s="166"/>
      <c r="M958" s="166"/>
      <c r="N958" s="166"/>
      <c r="O958" s="166"/>
      <c r="P958" s="158">
        <f t="shared" si="14"/>
        <v>1</v>
      </c>
      <c r="Q958" s="159">
        <f t="shared" si="15"/>
        <v>1900</v>
      </c>
      <c r="R958" s="159" t="str">
        <f t="shared" si="16"/>
        <v>Jan</v>
      </c>
      <c r="S958" s="160"/>
      <c r="T958" s="40"/>
      <c r="U958" s="40"/>
      <c r="V958" s="40"/>
      <c r="W958" s="40"/>
      <c r="X958" s="40"/>
      <c r="Y958" s="40"/>
      <c r="Z958" s="40"/>
    </row>
    <row r="959" spans="1:26" ht="14.25" customHeight="1">
      <c r="A959" s="40"/>
      <c r="B959" s="40"/>
      <c r="C959" s="40"/>
      <c r="D959" s="162"/>
      <c r="E959" s="163"/>
      <c r="F959" s="164"/>
      <c r="G959" s="164"/>
      <c r="H959" s="164"/>
      <c r="I959" s="23"/>
      <c r="J959" s="171"/>
      <c r="K959" s="171"/>
      <c r="L959" s="166"/>
      <c r="M959" s="166"/>
      <c r="N959" s="166"/>
      <c r="O959" s="166"/>
      <c r="P959" s="158">
        <f t="shared" si="14"/>
        <v>1</v>
      </c>
      <c r="Q959" s="159">
        <f t="shared" si="15"/>
        <v>1900</v>
      </c>
      <c r="R959" s="159" t="str">
        <f t="shared" si="16"/>
        <v>Jan</v>
      </c>
      <c r="S959" s="160"/>
      <c r="T959" s="40"/>
      <c r="U959" s="40"/>
      <c r="V959" s="40"/>
      <c r="W959" s="40"/>
      <c r="X959" s="40"/>
      <c r="Y959" s="40"/>
      <c r="Z959" s="40"/>
    </row>
    <row r="960" spans="1:26" ht="14.25" customHeight="1">
      <c r="A960" s="40"/>
      <c r="B960" s="40"/>
      <c r="C960" s="40"/>
      <c r="D960" s="162"/>
      <c r="E960" s="163"/>
      <c r="F960" s="164"/>
      <c r="G960" s="164"/>
      <c r="H960" s="172"/>
      <c r="I960" s="23"/>
      <c r="J960" s="171"/>
      <c r="K960" s="171"/>
      <c r="L960" s="166"/>
      <c r="M960" s="166"/>
      <c r="N960" s="166"/>
      <c r="O960" s="166"/>
      <c r="P960" s="158">
        <f t="shared" si="14"/>
        <v>1</v>
      </c>
      <c r="Q960" s="159">
        <f t="shared" si="15"/>
        <v>1900</v>
      </c>
      <c r="R960" s="159" t="str">
        <f t="shared" si="16"/>
        <v>Jan</v>
      </c>
      <c r="S960" s="160"/>
      <c r="T960" s="40"/>
      <c r="U960" s="40"/>
      <c r="V960" s="40"/>
      <c r="W960" s="40"/>
      <c r="X960" s="40"/>
      <c r="Y960" s="40"/>
      <c r="Z960" s="40"/>
    </row>
    <row r="961" spans="1:26" ht="14.25" customHeight="1">
      <c r="A961" s="40"/>
      <c r="B961" s="40"/>
      <c r="C961" s="40"/>
      <c r="D961" s="162"/>
      <c r="E961" s="163"/>
      <c r="F961" s="164"/>
      <c r="G961" s="164"/>
      <c r="H961" s="172"/>
      <c r="I961" s="23"/>
      <c r="J961" s="171"/>
      <c r="K961" s="171"/>
      <c r="L961" s="166"/>
      <c r="M961" s="166"/>
      <c r="N961" s="166"/>
      <c r="O961" s="166"/>
      <c r="P961" s="158">
        <f t="shared" si="14"/>
        <v>1</v>
      </c>
      <c r="Q961" s="159">
        <f t="shared" si="15"/>
        <v>1900</v>
      </c>
      <c r="R961" s="159" t="str">
        <f t="shared" si="16"/>
        <v>Jan</v>
      </c>
      <c r="S961" s="160"/>
      <c r="T961" s="40"/>
      <c r="U961" s="40"/>
      <c r="V961" s="40"/>
      <c r="W961" s="40"/>
      <c r="X961" s="40"/>
      <c r="Y961" s="40"/>
      <c r="Z961" s="40"/>
    </row>
    <row r="962" spans="1:26" ht="14.25" customHeight="1">
      <c r="A962" s="40"/>
      <c r="B962" s="40"/>
      <c r="C962" s="40"/>
      <c r="D962" s="162"/>
      <c r="E962" s="163"/>
      <c r="F962" s="164"/>
      <c r="G962" s="164"/>
      <c r="H962" s="172"/>
      <c r="I962" s="23"/>
      <c r="J962" s="171"/>
      <c r="K962" s="171"/>
      <c r="L962" s="166"/>
      <c r="M962" s="166"/>
      <c r="N962" s="166"/>
      <c r="O962" s="166"/>
      <c r="P962" s="158">
        <f t="shared" si="14"/>
        <v>1</v>
      </c>
      <c r="Q962" s="159">
        <f t="shared" si="15"/>
        <v>1900</v>
      </c>
      <c r="R962" s="159" t="str">
        <f t="shared" si="16"/>
        <v>Jan</v>
      </c>
      <c r="S962" s="160"/>
      <c r="T962" s="40"/>
      <c r="U962" s="40"/>
      <c r="V962" s="40"/>
      <c r="W962" s="40"/>
      <c r="X962" s="40"/>
      <c r="Y962" s="40"/>
      <c r="Z962" s="40"/>
    </row>
    <row r="963" spans="1:26" ht="14.25" customHeight="1">
      <c r="A963" s="40"/>
      <c r="B963" s="40"/>
      <c r="C963" s="40"/>
      <c r="D963" s="162"/>
      <c r="E963" s="163"/>
      <c r="F963" s="164"/>
      <c r="G963" s="164"/>
      <c r="H963" s="172"/>
      <c r="I963" s="23"/>
      <c r="J963" s="171"/>
      <c r="K963" s="171"/>
      <c r="L963" s="166"/>
      <c r="M963" s="166"/>
      <c r="N963" s="166"/>
      <c r="O963" s="166"/>
      <c r="P963" s="158">
        <f t="shared" si="14"/>
        <v>1</v>
      </c>
      <c r="Q963" s="159">
        <f t="shared" si="15"/>
        <v>1900</v>
      </c>
      <c r="R963" s="159" t="str">
        <f t="shared" si="16"/>
        <v>Jan</v>
      </c>
      <c r="S963" s="160"/>
      <c r="T963" s="40"/>
      <c r="U963" s="40"/>
      <c r="V963" s="40"/>
      <c r="W963" s="40"/>
      <c r="X963" s="40"/>
      <c r="Y963" s="40"/>
      <c r="Z963" s="40"/>
    </row>
    <row r="964" spans="1:26" ht="14.25" customHeight="1">
      <c r="A964" s="40"/>
      <c r="B964" s="40"/>
      <c r="C964" s="40"/>
      <c r="D964" s="162"/>
      <c r="E964" s="163"/>
      <c r="F964" s="164"/>
      <c r="G964" s="164"/>
      <c r="H964" s="172"/>
      <c r="I964" s="23"/>
      <c r="J964" s="171"/>
      <c r="K964" s="171"/>
      <c r="L964" s="166"/>
      <c r="M964" s="166"/>
      <c r="N964" s="166"/>
      <c r="O964" s="166"/>
      <c r="P964" s="158">
        <f t="shared" si="14"/>
        <v>1</v>
      </c>
      <c r="Q964" s="159">
        <f t="shared" si="15"/>
        <v>1900</v>
      </c>
      <c r="R964" s="159" t="str">
        <f t="shared" si="16"/>
        <v>Jan</v>
      </c>
      <c r="S964" s="160"/>
      <c r="T964" s="40"/>
      <c r="U964" s="40"/>
      <c r="V964" s="40"/>
      <c r="W964" s="40"/>
      <c r="X964" s="40"/>
      <c r="Y964" s="40"/>
      <c r="Z964" s="40"/>
    </row>
    <row r="965" spans="1:26" ht="14.25" customHeight="1">
      <c r="A965" s="40"/>
      <c r="B965" s="40"/>
      <c r="C965" s="40"/>
      <c r="D965" s="162"/>
      <c r="E965" s="163"/>
      <c r="F965" s="164"/>
      <c r="G965" s="164"/>
      <c r="H965" s="172"/>
      <c r="I965" s="23"/>
      <c r="J965" s="171"/>
      <c r="K965" s="171"/>
      <c r="L965" s="166"/>
      <c r="M965" s="166"/>
      <c r="N965" s="166"/>
      <c r="O965" s="166"/>
      <c r="P965" s="158">
        <f t="shared" si="14"/>
        <v>1</v>
      </c>
      <c r="Q965" s="159">
        <f t="shared" si="15"/>
        <v>1900</v>
      </c>
      <c r="R965" s="159" t="str">
        <f t="shared" si="16"/>
        <v>Jan</v>
      </c>
      <c r="S965" s="160"/>
      <c r="T965" s="40"/>
      <c r="U965" s="40"/>
      <c r="V965" s="40"/>
      <c r="W965" s="40"/>
      <c r="X965" s="40"/>
      <c r="Y965" s="40"/>
      <c r="Z965" s="40"/>
    </row>
    <row r="966" spans="1:26" ht="14.25" customHeight="1">
      <c r="A966" s="40"/>
      <c r="B966" s="40"/>
      <c r="C966" s="40"/>
      <c r="D966" s="162"/>
      <c r="E966" s="163"/>
      <c r="F966" s="164"/>
      <c r="G966" s="164"/>
      <c r="H966" s="164"/>
      <c r="I966" s="23"/>
      <c r="J966" s="171"/>
      <c r="K966" s="171"/>
      <c r="L966" s="166"/>
      <c r="M966" s="166"/>
      <c r="N966" s="166"/>
      <c r="O966" s="166"/>
      <c r="P966" s="158">
        <f t="shared" si="14"/>
        <v>1</v>
      </c>
      <c r="Q966" s="159">
        <f t="shared" si="15"/>
        <v>1900</v>
      </c>
      <c r="R966" s="159" t="str">
        <f t="shared" si="16"/>
        <v>Jan</v>
      </c>
      <c r="S966" s="160"/>
      <c r="T966" s="40"/>
      <c r="U966" s="40"/>
      <c r="V966" s="40"/>
      <c r="W966" s="40"/>
      <c r="X966" s="40"/>
      <c r="Y966" s="40"/>
      <c r="Z966" s="40"/>
    </row>
    <row r="967" spans="1:26" ht="14.25" customHeight="1">
      <c r="A967" s="40"/>
      <c r="B967" s="40"/>
      <c r="C967" s="40"/>
      <c r="D967" s="162"/>
      <c r="E967" s="163"/>
      <c r="F967" s="164"/>
      <c r="G967" s="164"/>
      <c r="H967" s="164"/>
      <c r="I967" s="23"/>
      <c r="J967" s="171"/>
      <c r="K967" s="171"/>
      <c r="L967" s="166"/>
      <c r="M967" s="166"/>
      <c r="N967" s="166"/>
      <c r="O967" s="166"/>
      <c r="P967" s="158">
        <f t="shared" si="14"/>
        <v>1</v>
      </c>
      <c r="Q967" s="159">
        <f t="shared" si="15"/>
        <v>1900</v>
      </c>
      <c r="R967" s="159" t="str">
        <f t="shared" si="16"/>
        <v>Jan</v>
      </c>
      <c r="S967" s="160"/>
      <c r="T967" s="40"/>
      <c r="U967" s="40"/>
      <c r="V967" s="40"/>
      <c r="W967" s="40"/>
      <c r="X967" s="40"/>
      <c r="Y967" s="40"/>
      <c r="Z967" s="40"/>
    </row>
    <row r="968" spans="1:26" ht="14.25" customHeight="1">
      <c r="A968" s="40"/>
      <c r="B968" s="40"/>
      <c r="C968" s="40"/>
      <c r="D968" s="162"/>
      <c r="E968" s="163"/>
      <c r="F968" s="164"/>
      <c r="G968" s="164"/>
      <c r="H968" s="164"/>
      <c r="I968" s="23"/>
      <c r="J968" s="171"/>
      <c r="K968" s="171"/>
      <c r="L968" s="166"/>
      <c r="M968" s="166"/>
      <c r="N968" s="166"/>
      <c r="O968" s="166"/>
      <c r="P968" s="158">
        <f t="shared" si="14"/>
        <v>1</v>
      </c>
      <c r="Q968" s="159">
        <f t="shared" si="15"/>
        <v>1900</v>
      </c>
      <c r="R968" s="159" t="str">
        <f t="shared" si="16"/>
        <v>Jan</v>
      </c>
      <c r="S968" s="160"/>
      <c r="T968" s="40"/>
      <c r="U968" s="40"/>
      <c r="V968" s="40"/>
      <c r="W968" s="40"/>
      <c r="X968" s="40"/>
      <c r="Y968" s="40"/>
      <c r="Z968" s="40"/>
    </row>
    <row r="969" spans="1:26" ht="14.25" customHeight="1">
      <c r="A969" s="40"/>
      <c r="B969" s="40"/>
      <c r="C969" s="40"/>
      <c r="D969" s="162"/>
      <c r="E969" s="163"/>
      <c r="F969" s="164"/>
      <c r="G969" s="164"/>
      <c r="H969" s="164"/>
      <c r="I969" s="23"/>
      <c r="J969" s="171"/>
      <c r="K969" s="171"/>
      <c r="L969" s="166"/>
      <c r="M969" s="166"/>
      <c r="N969" s="166"/>
      <c r="O969" s="166"/>
      <c r="P969" s="158">
        <f t="shared" si="14"/>
        <v>1</v>
      </c>
      <c r="Q969" s="159">
        <f t="shared" si="15"/>
        <v>1900</v>
      </c>
      <c r="R969" s="159" t="str">
        <f t="shared" si="16"/>
        <v>Jan</v>
      </c>
      <c r="S969" s="160"/>
      <c r="T969" s="40"/>
      <c r="U969" s="40"/>
      <c r="V969" s="40"/>
      <c r="W969" s="40"/>
      <c r="X969" s="40"/>
      <c r="Y969" s="40"/>
      <c r="Z969" s="40"/>
    </row>
    <row r="970" spans="1:26" ht="14.25" customHeight="1">
      <c r="A970" s="40"/>
      <c r="B970" s="40"/>
      <c r="C970" s="40"/>
      <c r="D970" s="162"/>
      <c r="E970" s="163"/>
      <c r="F970" s="164"/>
      <c r="G970" s="164"/>
      <c r="H970" s="164"/>
      <c r="I970" s="23"/>
      <c r="J970" s="171"/>
      <c r="K970" s="171"/>
      <c r="L970" s="166"/>
      <c r="M970" s="166"/>
      <c r="N970" s="166"/>
      <c r="O970" s="166"/>
      <c r="P970" s="158">
        <f t="shared" si="14"/>
        <v>1</v>
      </c>
      <c r="Q970" s="159">
        <f t="shared" si="15"/>
        <v>1900</v>
      </c>
      <c r="R970" s="159" t="str">
        <f t="shared" si="16"/>
        <v>Jan</v>
      </c>
      <c r="S970" s="160"/>
      <c r="T970" s="40"/>
      <c r="U970" s="40"/>
      <c r="V970" s="40"/>
      <c r="W970" s="40"/>
      <c r="X970" s="40"/>
      <c r="Y970" s="40"/>
      <c r="Z970" s="40"/>
    </row>
    <row r="971" spans="1:26" ht="14.25" customHeight="1">
      <c r="A971" s="40"/>
      <c r="B971" s="40"/>
      <c r="C971" s="40"/>
      <c r="D971" s="162"/>
      <c r="E971" s="163"/>
      <c r="F971" s="164"/>
      <c r="G971" s="164"/>
      <c r="H971" s="172"/>
      <c r="I971" s="23"/>
      <c r="J971" s="171"/>
      <c r="K971" s="171"/>
      <c r="L971" s="166"/>
      <c r="M971" s="166"/>
      <c r="N971" s="166"/>
      <c r="O971" s="166"/>
      <c r="P971" s="158">
        <f t="shared" si="14"/>
        <v>1</v>
      </c>
      <c r="Q971" s="159">
        <f t="shared" si="15"/>
        <v>1900</v>
      </c>
      <c r="R971" s="159" t="str">
        <f t="shared" si="16"/>
        <v>Jan</v>
      </c>
      <c r="S971" s="160"/>
      <c r="T971" s="40"/>
      <c r="U971" s="40"/>
      <c r="V971" s="40"/>
      <c r="W971" s="40"/>
      <c r="X971" s="40"/>
      <c r="Y971" s="40"/>
      <c r="Z971" s="40"/>
    </row>
    <row r="972" spans="1:26" ht="14.25" customHeight="1">
      <c r="A972" s="40"/>
      <c r="B972" s="40"/>
      <c r="C972" s="40"/>
      <c r="D972" s="162"/>
      <c r="E972" s="163"/>
      <c r="F972" s="164"/>
      <c r="G972" s="164"/>
      <c r="H972" s="172"/>
      <c r="I972" s="23"/>
      <c r="J972" s="171"/>
      <c r="K972" s="171"/>
      <c r="L972" s="166"/>
      <c r="M972" s="166"/>
      <c r="N972" s="166"/>
      <c r="O972" s="166"/>
      <c r="P972" s="158">
        <f t="shared" si="14"/>
        <v>1</v>
      </c>
      <c r="Q972" s="159">
        <f t="shared" si="15"/>
        <v>1900</v>
      </c>
      <c r="R972" s="159" t="str">
        <f t="shared" si="16"/>
        <v>Jan</v>
      </c>
      <c r="S972" s="160"/>
      <c r="T972" s="40"/>
      <c r="U972" s="40"/>
      <c r="V972" s="40"/>
      <c r="W972" s="40"/>
      <c r="X972" s="40"/>
      <c r="Y972" s="40"/>
      <c r="Z972" s="40"/>
    </row>
    <row r="973" spans="1:26" ht="14.25" customHeight="1">
      <c r="A973" s="40"/>
      <c r="B973" s="40"/>
      <c r="C973" s="40"/>
      <c r="D973" s="162"/>
      <c r="E973" s="163"/>
      <c r="F973" s="164"/>
      <c r="G973" s="164"/>
      <c r="H973" s="172"/>
      <c r="I973" s="23"/>
      <c r="J973" s="171"/>
      <c r="K973" s="171"/>
      <c r="L973" s="166"/>
      <c r="M973" s="166"/>
      <c r="N973" s="166"/>
      <c r="O973" s="166"/>
      <c r="P973" s="158">
        <f t="shared" si="14"/>
        <v>1</v>
      </c>
      <c r="Q973" s="159">
        <f t="shared" si="15"/>
        <v>1900</v>
      </c>
      <c r="R973" s="159" t="str">
        <f t="shared" si="16"/>
        <v>Jan</v>
      </c>
      <c r="S973" s="160"/>
      <c r="T973" s="40"/>
      <c r="U973" s="40"/>
      <c r="V973" s="40"/>
      <c r="W973" s="40"/>
      <c r="X973" s="40"/>
      <c r="Y973" s="40"/>
      <c r="Z973" s="40"/>
    </row>
    <row r="974" spans="1:26" ht="14.25" customHeight="1">
      <c r="A974" s="40"/>
      <c r="B974" s="40"/>
      <c r="C974" s="40"/>
      <c r="D974" s="162"/>
      <c r="E974" s="163"/>
      <c r="F974" s="164"/>
      <c r="G974" s="164"/>
      <c r="H974" s="40"/>
      <c r="I974" s="23"/>
      <c r="J974" s="165"/>
      <c r="K974" s="165"/>
      <c r="L974" s="166"/>
      <c r="M974" s="166"/>
      <c r="N974" s="166"/>
      <c r="O974" s="166"/>
      <c r="P974" s="158">
        <f t="shared" si="14"/>
        <v>1</v>
      </c>
      <c r="Q974" s="159">
        <f t="shared" si="15"/>
        <v>1900</v>
      </c>
      <c r="R974" s="159" t="str">
        <f t="shared" si="16"/>
        <v>Jan</v>
      </c>
      <c r="S974" s="160"/>
      <c r="T974" s="40"/>
      <c r="U974" s="40"/>
      <c r="V974" s="40"/>
      <c r="W974" s="40"/>
      <c r="X974" s="40"/>
      <c r="Y974" s="40"/>
      <c r="Z974" s="40"/>
    </row>
    <row r="975" spans="1:26" ht="14.25" customHeight="1">
      <c r="A975" s="40"/>
      <c r="B975" s="40"/>
      <c r="C975" s="40"/>
      <c r="D975" s="162"/>
      <c r="E975" s="163"/>
      <c r="F975" s="164"/>
      <c r="G975" s="164"/>
      <c r="H975" s="40"/>
      <c r="I975" s="23"/>
      <c r="J975" s="165"/>
      <c r="K975" s="165"/>
      <c r="L975" s="166"/>
      <c r="M975" s="166"/>
      <c r="N975" s="166"/>
      <c r="O975" s="166"/>
      <c r="P975" s="158">
        <f t="shared" si="14"/>
        <v>1</v>
      </c>
      <c r="Q975" s="159">
        <f t="shared" si="15"/>
        <v>1900</v>
      </c>
      <c r="R975" s="159" t="str">
        <f t="shared" si="16"/>
        <v>Jan</v>
      </c>
      <c r="S975" s="160"/>
      <c r="T975" s="40"/>
      <c r="U975" s="40"/>
      <c r="V975" s="40"/>
      <c r="W975" s="40"/>
      <c r="X975" s="40"/>
      <c r="Y975" s="40"/>
      <c r="Z975" s="40"/>
    </row>
    <row r="976" spans="1:26" ht="14.25" customHeight="1">
      <c r="A976" s="40"/>
      <c r="B976" s="40"/>
      <c r="C976" s="40"/>
      <c r="D976" s="162"/>
      <c r="E976" s="163"/>
      <c r="F976" s="164"/>
      <c r="G976" s="164"/>
      <c r="H976" s="40"/>
      <c r="I976" s="23"/>
      <c r="J976" s="165"/>
      <c r="K976" s="165"/>
      <c r="L976" s="166"/>
      <c r="M976" s="166"/>
      <c r="N976" s="166"/>
      <c r="O976" s="166"/>
      <c r="P976" s="158">
        <f t="shared" si="14"/>
        <v>1</v>
      </c>
      <c r="Q976" s="159">
        <f t="shared" si="15"/>
        <v>1900</v>
      </c>
      <c r="R976" s="159" t="str">
        <f t="shared" si="16"/>
        <v>Jan</v>
      </c>
      <c r="S976" s="160"/>
      <c r="T976" s="40"/>
      <c r="U976" s="40"/>
      <c r="V976" s="40"/>
      <c r="W976" s="40"/>
      <c r="X976" s="40"/>
      <c r="Y976" s="40"/>
      <c r="Z976" s="40"/>
    </row>
    <row r="977" spans="1:26" ht="14.25" customHeight="1">
      <c r="A977" s="40"/>
      <c r="B977" s="40"/>
      <c r="C977" s="40"/>
      <c r="D977" s="162"/>
      <c r="E977" s="163"/>
      <c r="F977" s="164"/>
      <c r="G977" s="164"/>
      <c r="H977" s="40"/>
      <c r="I977" s="23"/>
      <c r="J977" s="165"/>
      <c r="K977" s="165"/>
      <c r="L977" s="166"/>
      <c r="M977" s="166"/>
      <c r="N977" s="166"/>
      <c r="O977" s="166"/>
      <c r="P977" s="158">
        <f t="shared" si="14"/>
        <v>1</v>
      </c>
      <c r="Q977" s="159">
        <f t="shared" si="15"/>
        <v>1900</v>
      </c>
      <c r="R977" s="159" t="str">
        <f t="shared" si="16"/>
        <v>Jan</v>
      </c>
      <c r="S977" s="160"/>
      <c r="T977" s="40"/>
      <c r="U977" s="40"/>
      <c r="V977" s="40"/>
      <c r="W977" s="40"/>
      <c r="X977" s="40"/>
      <c r="Y977" s="40"/>
      <c r="Z977" s="40"/>
    </row>
    <row r="978" spans="1:26" ht="14.25" customHeight="1">
      <c r="A978" s="40"/>
      <c r="B978" s="40"/>
      <c r="C978" s="40"/>
      <c r="D978" s="162"/>
      <c r="E978" s="163"/>
      <c r="F978" s="164"/>
      <c r="G978" s="164"/>
      <c r="H978" s="40"/>
      <c r="I978" s="165"/>
      <c r="J978" s="165"/>
      <c r="K978" s="165"/>
      <c r="L978" s="166"/>
      <c r="M978" s="166"/>
      <c r="N978" s="166"/>
      <c r="O978" s="166"/>
      <c r="P978" s="158">
        <f t="shared" si="14"/>
        <v>1</v>
      </c>
      <c r="Q978" s="159">
        <f t="shared" si="15"/>
        <v>1900</v>
      </c>
      <c r="R978" s="159" t="str">
        <f t="shared" si="16"/>
        <v>Jan</v>
      </c>
      <c r="S978" s="160"/>
      <c r="T978" s="40"/>
      <c r="U978" s="40"/>
      <c r="V978" s="40"/>
      <c r="W978" s="40"/>
      <c r="X978" s="40"/>
      <c r="Y978" s="40"/>
      <c r="Z978" s="40"/>
    </row>
    <row r="979" spans="1:26" ht="14.25" customHeight="1">
      <c r="A979" s="40"/>
      <c r="B979" s="40"/>
      <c r="C979" s="40"/>
      <c r="D979" s="162"/>
      <c r="E979" s="163"/>
      <c r="F979" s="164"/>
      <c r="G979" s="164"/>
      <c r="H979" s="40"/>
      <c r="I979" s="165"/>
      <c r="J979" s="165"/>
      <c r="K979" s="165"/>
      <c r="L979" s="166"/>
      <c r="M979" s="166"/>
      <c r="N979" s="166"/>
      <c r="O979" s="166"/>
      <c r="P979" s="158">
        <f t="shared" si="14"/>
        <v>1</v>
      </c>
      <c r="Q979" s="159">
        <f t="shared" si="15"/>
        <v>1900</v>
      </c>
      <c r="R979" s="159" t="str">
        <f t="shared" si="16"/>
        <v>Jan</v>
      </c>
      <c r="S979" s="160"/>
      <c r="T979" s="40"/>
      <c r="U979" s="40"/>
      <c r="V979" s="40"/>
      <c r="W979" s="40"/>
      <c r="X979" s="40"/>
      <c r="Y979" s="40"/>
      <c r="Z979" s="40"/>
    </row>
    <row r="980" spans="1:26" ht="14.25" customHeight="1">
      <c r="A980" s="40"/>
      <c r="B980" s="40"/>
      <c r="C980" s="40"/>
      <c r="D980" s="162"/>
      <c r="E980" s="163"/>
      <c r="F980" s="164"/>
      <c r="G980" s="164"/>
      <c r="H980" s="40"/>
      <c r="I980" s="165"/>
      <c r="J980" s="165"/>
      <c r="K980" s="165"/>
      <c r="L980" s="166"/>
      <c r="M980" s="166"/>
      <c r="N980" s="166"/>
      <c r="O980" s="166"/>
      <c r="P980" s="158">
        <f t="shared" si="14"/>
        <v>1</v>
      </c>
      <c r="Q980" s="159">
        <f t="shared" si="15"/>
        <v>1900</v>
      </c>
      <c r="R980" s="159" t="str">
        <f t="shared" si="16"/>
        <v>Jan</v>
      </c>
      <c r="S980" s="160"/>
      <c r="T980" s="40"/>
      <c r="U980" s="40"/>
      <c r="V980" s="40"/>
      <c r="W980" s="40"/>
      <c r="X980" s="40"/>
      <c r="Y980" s="40"/>
      <c r="Z980" s="40"/>
    </row>
    <row r="981" spans="1:26" ht="14.25" customHeight="1">
      <c r="A981" s="40"/>
      <c r="B981" s="40"/>
      <c r="C981" s="40"/>
      <c r="D981" s="162"/>
      <c r="E981" s="163"/>
      <c r="F981" s="164"/>
      <c r="G981" s="164"/>
      <c r="H981" s="40"/>
      <c r="I981" s="165"/>
      <c r="J981" s="165"/>
      <c r="K981" s="165"/>
      <c r="L981" s="166"/>
      <c r="M981" s="166"/>
      <c r="N981" s="166"/>
      <c r="O981" s="166"/>
      <c r="P981" s="158">
        <f t="shared" si="14"/>
        <v>1</v>
      </c>
      <c r="Q981" s="159">
        <f t="shared" si="15"/>
        <v>1900</v>
      </c>
      <c r="R981" s="159" t="str">
        <f t="shared" si="16"/>
        <v>Jan</v>
      </c>
      <c r="S981" s="160"/>
      <c r="T981" s="40"/>
      <c r="U981" s="40"/>
      <c r="V981" s="40"/>
      <c r="W981" s="40"/>
      <c r="X981" s="40"/>
      <c r="Y981" s="40"/>
      <c r="Z981" s="40"/>
    </row>
    <row r="982" spans="1:26" ht="14.25" customHeight="1">
      <c r="A982" s="40"/>
      <c r="B982" s="40"/>
      <c r="C982" s="40"/>
      <c r="D982" s="162"/>
      <c r="E982" s="163"/>
      <c r="F982" s="164"/>
      <c r="G982" s="164"/>
      <c r="H982" s="40"/>
      <c r="I982" s="165"/>
      <c r="J982" s="165"/>
      <c r="K982" s="165"/>
      <c r="L982" s="166"/>
      <c r="M982" s="166"/>
      <c r="N982" s="166"/>
      <c r="O982" s="166"/>
      <c r="P982" s="158">
        <f t="shared" si="14"/>
        <v>1</v>
      </c>
      <c r="Q982" s="159">
        <f t="shared" si="15"/>
        <v>1900</v>
      </c>
      <c r="R982" s="159" t="str">
        <f t="shared" si="16"/>
        <v>Jan</v>
      </c>
      <c r="S982" s="160"/>
      <c r="T982" s="40"/>
      <c r="U982" s="40"/>
      <c r="V982" s="40"/>
      <c r="W982" s="40"/>
      <c r="X982" s="40"/>
      <c r="Y982" s="40"/>
      <c r="Z982" s="40"/>
    </row>
    <row r="983" spans="1:26" ht="14.25" customHeight="1">
      <c r="A983" s="40"/>
      <c r="B983" s="40"/>
      <c r="C983" s="40"/>
      <c r="D983" s="162"/>
      <c r="E983" s="163"/>
      <c r="F983" s="164"/>
      <c r="G983" s="164"/>
      <c r="H983" s="40"/>
      <c r="I983" s="165"/>
      <c r="J983" s="165"/>
      <c r="K983" s="165"/>
      <c r="L983" s="166"/>
      <c r="M983" s="166"/>
      <c r="N983" s="166"/>
      <c r="O983" s="166"/>
      <c r="P983" s="158">
        <f t="shared" si="14"/>
        <v>1</v>
      </c>
      <c r="Q983" s="159">
        <f t="shared" si="15"/>
        <v>1900</v>
      </c>
      <c r="R983" s="159" t="str">
        <f t="shared" si="16"/>
        <v>Jan</v>
      </c>
      <c r="S983" s="160"/>
      <c r="T983" s="40"/>
      <c r="U983" s="40"/>
      <c r="V983" s="40"/>
      <c r="W983" s="40"/>
      <c r="X983" s="40"/>
      <c r="Y983" s="40"/>
      <c r="Z983" s="40"/>
    </row>
    <row r="984" spans="1:26" ht="14.25" customHeight="1">
      <c r="A984" s="40"/>
      <c r="B984" s="40"/>
      <c r="C984" s="40"/>
      <c r="D984" s="162"/>
      <c r="E984" s="163"/>
      <c r="F984" s="164"/>
      <c r="G984" s="164"/>
      <c r="H984" s="40"/>
      <c r="I984" s="165"/>
      <c r="J984" s="165"/>
      <c r="K984" s="165"/>
      <c r="L984" s="166"/>
      <c r="M984" s="166"/>
      <c r="N984" s="166"/>
      <c r="O984" s="166"/>
      <c r="P984" s="158">
        <f t="shared" si="14"/>
        <v>1</v>
      </c>
      <c r="Q984" s="159">
        <f t="shared" si="15"/>
        <v>1900</v>
      </c>
      <c r="R984" s="159" t="str">
        <f t="shared" si="16"/>
        <v>Jan</v>
      </c>
      <c r="S984" s="160"/>
      <c r="T984" s="40"/>
      <c r="U984" s="40"/>
      <c r="V984" s="40"/>
      <c r="W984" s="40"/>
      <c r="X984" s="40"/>
      <c r="Y984" s="40"/>
      <c r="Z984" s="40"/>
    </row>
    <row r="985" spans="1:26" ht="14.25" customHeight="1">
      <c r="A985" s="40"/>
      <c r="B985" s="40"/>
      <c r="C985" s="40"/>
      <c r="D985" s="162"/>
      <c r="E985" s="163"/>
      <c r="F985" s="164"/>
      <c r="G985" s="164"/>
      <c r="H985" s="40"/>
      <c r="I985" s="165"/>
      <c r="J985" s="165"/>
      <c r="K985" s="165"/>
      <c r="L985" s="166"/>
      <c r="M985" s="166"/>
      <c r="N985" s="166"/>
      <c r="O985" s="166"/>
      <c r="P985" s="158">
        <f t="shared" si="14"/>
        <v>1</v>
      </c>
      <c r="Q985" s="159">
        <f t="shared" si="15"/>
        <v>1900</v>
      </c>
      <c r="R985" s="159" t="str">
        <f t="shared" si="16"/>
        <v>Jan</v>
      </c>
      <c r="S985" s="160"/>
      <c r="T985" s="40"/>
      <c r="U985" s="40"/>
      <c r="V985" s="40"/>
      <c r="W985" s="40"/>
      <c r="X985" s="40"/>
      <c r="Y985" s="40"/>
      <c r="Z985" s="40"/>
    </row>
    <row r="986" spans="1:26" ht="14.25" customHeight="1">
      <c r="A986" s="40"/>
      <c r="B986" s="40"/>
      <c r="C986" s="40"/>
      <c r="D986" s="162"/>
      <c r="E986" s="163"/>
      <c r="F986" s="164"/>
      <c r="G986" s="164"/>
      <c r="H986" s="40"/>
      <c r="I986" s="165"/>
      <c r="J986" s="165"/>
      <c r="K986" s="165"/>
      <c r="L986" s="166"/>
      <c r="M986" s="166"/>
      <c r="N986" s="166"/>
      <c r="O986" s="166"/>
      <c r="P986" s="158">
        <f t="shared" si="14"/>
        <v>1</v>
      </c>
      <c r="Q986" s="159">
        <f t="shared" si="15"/>
        <v>1900</v>
      </c>
      <c r="R986" s="159" t="str">
        <f t="shared" si="16"/>
        <v>Jan</v>
      </c>
      <c r="S986" s="160"/>
      <c r="T986" s="40"/>
      <c r="U986" s="40"/>
      <c r="V986" s="40"/>
      <c r="W986" s="40"/>
      <c r="X986" s="40"/>
      <c r="Y986" s="40"/>
      <c r="Z986" s="40"/>
    </row>
    <row r="987" spans="1:26" ht="14.25" customHeight="1">
      <c r="A987" s="40"/>
      <c r="B987" s="40"/>
      <c r="C987" s="40"/>
      <c r="D987" s="162"/>
      <c r="E987" s="163"/>
      <c r="F987" s="164"/>
      <c r="G987" s="164"/>
      <c r="H987" s="40"/>
      <c r="I987" s="165"/>
      <c r="J987" s="165"/>
      <c r="K987" s="165"/>
      <c r="L987" s="166"/>
      <c r="M987" s="166"/>
      <c r="N987" s="166"/>
      <c r="O987" s="166"/>
      <c r="P987" s="158">
        <f t="shared" si="14"/>
        <v>1</v>
      </c>
      <c r="Q987" s="159">
        <f t="shared" si="15"/>
        <v>1900</v>
      </c>
      <c r="R987" s="159" t="str">
        <f t="shared" si="16"/>
        <v>Jan</v>
      </c>
      <c r="S987" s="160"/>
      <c r="T987" s="40"/>
      <c r="U987" s="40"/>
      <c r="V987" s="40"/>
      <c r="W987" s="40"/>
      <c r="X987" s="40"/>
      <c r="Y987" s="40"/>
      <c r="Z987" s="40"/>
    </row>
    <row r="988" spans="1:26" ht="14.25" customHeight="1">
      <c r="A988" s="40"/>
      <c r="B988" s="40"/>
      <c r="C988" s="40"/>
      <c r="D988" s="162"/>
      <c r="E988" s="163"/>
      <c r="F988" s="164"/>
      <c r="G988" s="164"/>
      <c r="H988" s="40"/>
      <c r="I988" s="165"/>
      <c r="J988" s="165"/>
      <c r="K988" s="165"/>
      <c r="L988" s="166"/>
      <c r="M988" s="166"/>
      <c r="N988" s="166"/>
      <c r="O988" s="166"/>
      <c r="P988" s="158">
        <f t="shared" si="14"/>
        <v>1</v>
      </c>
      <c r="Q988" s="159">
        <f t="shared" si="15"/>
        <v>1900</v>
      </c>
      <c r="R988" s="159" t="str">
        <f t="shared" si="16"/>
        <v>Jan</v>
      </c>
      <c r="S988" s="160"/>
      <c r="T988" s="40"/>
      <c r="U988" s="40"/>
      <c r="V988" s="40"/>
      <c r="W988" s="40"/>
      <c r="X988" s="40"/>
      <c r="Y988" s="40"/>
      <c r="Z988" s="40"/>
    </row>
    <row r="989" spans="1:26" ht="14.25" customHeight="1">
      <c r="A989" s="40"/>
      <c r="B989" s="40"/>
      <c r="C989" s="40"/>
      <c r="D989" s="162"/>
      <c r="E989" s="163"/>
      <c r="F989" s="164"/>
      <c r="G989" s="164"/>
      <c r="H989" s="40"/>
      <c r="I989" s="165"/>
      <c r="J989" s="165"/>
      <c r="K989" s="165"/>
      <c r="L989" s="166"/>
      <c r="M989" s="166"/>
      <c r="N989" s="166"/>
      <c r="O989" s="166"/>
      <c r="P989" s="158">
        <f t="shared" si="14"/>
        <v>1</v>
      </c>
      <c r="Q989" s="159">
        <f t="shared" si="15"/>
        <v>1900</v>
      </c>
      <c r="R989" s="159" t="str">
        <f t="shared" si="16"/>
        <v>Jan</v>
      </c>
      <c r="S989" s="160"/>
      <c r="T989" s="40"/>
      <c r="U989" s="40"/>
      <c r="V989" s="40"/>
      <c r="W989" s="40"/>
      <c r="X989" s="40"/>
      <c r="Y989" s="40"/>
      <c r="Z989" s="40"/>
    </row>
    <row r="990" spans="1:26" ht="14.25" customHeight="1">
      <c r="A990" s="40"/>
      <c r="B990" s="40"/>
      <c r="C990" s="40"/>
      <c r="D990" s="162"/>
      <c r="E990" s="163"/>
      <c r="F990" s="164"/>
      <c r="G990" s="164"/>
      <c r="H990" s="40"/>
      <c r="I990" s="165"/>
      <c r="J990" s="165"/>
      <c r="K990" s="165"/>
      <c r="L990" s="166"/>
      <c r="M990" s="166"/>
      <c r="N990" s="166"/>
      <c r="O990" s="166"/>
      <c r="P990" s="158">
        <f t="shared" si="14"/>
        <v>1</v>
      </c>
      <c r="Q990" s="159">
        <f t="shared" si="15"/>
        <v>1900</v>
      </c>
      <c r="R990" s="159" t="str">
        <f t="shared" si="16"/>
        <v>Jan</v>
      </c>
      <c r="S990" s="160"/>
      <c r="T990" s="40"/>
      <c r="U990" s="40"/>
      <c r="V990" s="40"/>
      <c r="W990" s="40"/>
      <c r="X990" s="40"/>
      <c r="Y990" s="40"/>
      <c r="Z990" s="40"/>
    </row>
    <row r="991" spans="1:26" ht="14.25" customHeight="1">
      <c r="A991" s="40"/>
      <c r="B991" s="40"/>
      <c r="C991" s="40"/>
      <c r="D991" s="162"/>
      <c r="E991" s="163"/>
      <c r="F991" s="164"/>
      <c r="G991" s="164"/>
      <c r="H991" s="40"/>
      <c r="I991" s="165"/>
      <c r="J991" s="165"/>
      <c r="K991" s="165"/>
      <c r="L991" s="166"/>
      <c r="M991" s="166"/>
      <c r="N991" s="166"/>
      <c r="O991" s="166"/>
      <c r="P991" s="158">
        <f t="shared" si="14"/>
        <v>1</v>
      </c>
      <c r="Q991" s="159">
        <f t="shared" si="15"/>
        <v>1900</v>
      </c>
      <c r="R991" s="159" t="str">
        <f t="shared" si="16"/>
        <v>Jan</v>
      </c>
      <c r="S991" s="160"/>
      <c r="T991" s="40"/>
      <c r="U991" s="40"/>
      <c r="V991" s="40"/>
      <c r="W991" s="40"/>
      <c r="X991" s="40"/>
      <c r="Y991" s="40"/>
      <c r="Z991" s="40"/>
    </row>
    <row r="992" spans="1:26" ht="14.25" customHeight="1">
      <c r="A992" s="40"/>
      <c r="B992" s="40"/>
      <c r="C992" s="40"/>
      <c r="D992" s="162"/>
      <c r="E992" s="163"/>
      <c r="F992" s="164"/>
      <c r="G992" s="164"/>
      <c r="H992" s="40"/>
      <c r="I992" s="165"/>
      <c r="J992" s="165"/>
      <c r="K992" s="165"/>
      <c r="L992" s="166"/>
      <c r="M992" s="166"/>
      <c r="N992" s="166"/>
      <c r="O992" s="166"/>
      <c r="P992" s="158">
        <f t="shared" si="14"/>
        <v>1</v>
      </c>
      <c r="Q992" s="159">
        <f t="shared" si="15"/>
        <v>1900</v>
      </c>
      <c r="R992" s="159" t="str">
        <f t="shared" si="16"/>
        <v>Jan</v>
      </c>
      <c r="S992" s="160"/>
      <c r="T992" s="40"/>
      <c r="U992" s="40"/>
      <c r="V992" s="40"/>
      <c r="W992" s="40"/>
      <c r="X992" s="40"/>
      <c r="Y992" s="40"/>
      <c r="Z992" s="40"/>
    </row>
    <row r="993" spans="1:26" ht="14.25" customHeight="1">
      <c r="A993" s="40"/>
      <c r="B993" s="40"/>
      <c r="C993" s="40"/>
      <c r="D993" s="162"/>
      <c r="E993" s="163"/>
      <c r="F993" s="164"/>
      <c r="G993" s="164"/>
      <c r="H993" s="40"/>
      <c r="I993" s="165"/>
      <c r="J993" s="165"/>
      <c r="K993" s="165"/>
      <c r="L993" s="166"/>
      <c r="M993" s="166"/>
      <c r="N993" s="166"/>
      <c r="O993" s="166"/>
      <c r="P993" s="158">
        <f t="shared" si="14"/>
        <v>1</v>
      </c>
      <c r="Q993" s="159">
        <f t="shared" si="15"/>
        <v>1900</v>
      </c>
      <c r="R993" s="159" t="str">
        <f t="shared" si="16"/>
        <v>Jan</v>
      </c>
      <c r="S993" s="160"/>
      <c r="T993" s="40"/>
      <c r="U993" s="40"/>
      <c r="V993" s="40"/>
      <c r="W993" s="40"/>
      <c r="X993" s="40"/>
      <c r="Y993" s="40"/>
      <c r="Z993" s="40"/>
    </row>
    <row r="994" spans="1:26" ht="14.25" customHeight="1">
      <c r="A994" s="40"/>
      <c r="B994" s="40"/>
      <c r="C994" s="40"/>
      <c r="D994" s="162"/>
      <c r="E994" s="163"/>
      <c r="F994" s="164"/>
      <c r="G994" s="164"/>
      <c r="H994" s="40"/>
      <c r="I994" s="165"/>
      <c r="J994" s="165"/>
      <c r="K994" s="165"/>
      <c r="L994" s="166"/>
      <c r="M994" s="166"/>
      <c r="N994" s="166"/>
      <c r="O994" s="166"/>
      <c r="P994" s="158">
        <f t="shared" si="14"/>
        <v>1</v>
      </c>
      <c r="Q994" s="159">
        <f t="shared" si="15"/>
        <v>1900</v>
      </c>
      <c r="R994" s="159" t="str">
        <f t="shared" si="16"/>
        <v>Jan</v>
      </c>
      <c r="S994" s="160"/>
      <c r="T994" s="40"/>
      <c r="U994" s="40"/>
      <c r="V994" s="40"/>
      <c r="W994" s="40"/>
      <c r="X994" s="40"/>
      <c r="Y994" s="40"/>
      <c r="Z994" s="40"/>
    </row>
    <row r="995" spans="1:26" ht="14.25" customHeight="1">
      <c r="A995" s="40"/>
      <c r="B995" s="40"/>
      <c r="C995" s="40"/>
      <c r="D995" s="162"/>
      <c r="E995" s="163"/>
      <c r="F995" s="164"/>
      <c r="G995" s="164"/>
      <c r="H995" s="40"/>
      <c r="I995" s="165"/>
      <c r="J995" s="165"/>
      <c r="K995" s="165"/>
      <c r="L995" s="166"/>
      <c r="M995" s="166"/>
      <c r="N995" s="166"/>
      <c r="O995" s="166"/>
      <c r="P995" s="158">
        <f t="shared" si="14"/>
        <v>1</v>
      </c>
      <c r="Q995" s="159">
        <f t="shared" si="15"/>
        <v>1900</v>
      </c>
      <c r="R995" s="159" t="str">
        <f t="shared" si="16"/>
        <v>Jan</v>
      </c>
      <c r="S995" s="160"/>
      <c r="T995" s="40"/>
      <c r="U995" s="40"/>
      <c r="V995" s="40"/>
      <c r="W995" s="40"/>
      <c r="X995" s="40"/>
      <c r="Y995" s="40"/>
      <c r="Z995" s="40"/>
    </row>
    <row r="996" spans="1:26" ht="14.25" customHeight="1">
      <c r="A996" s="40"/>
      <c r="B996" s="40"/>
      <c r="C996" s="40"/>
      <c r="D996" s="162"/>
      <c r="E996" s="163"/>
      <c r="F996" s="164"/>
      <c r="G996" s="164"/>
      <c r="H996" s="40"/>
      <c r="I996" s="165"/>
      <c r="J996" s="165"/>
      <c r="K996" s="165"/>
      <c r="L996" s="166"/>
      <c r="M996" s="166"/>
      <c r="N996" s="166"/>
      <c r="O996" s="166"/>
      <c r="P996" s="158">
        <f t="shared" si="14"/>
        <v>1</v>
      </c>
      <c r="Q996" s="159">
        <f t="shared" si="15"/>
        <v>1900</v>
      </c>
      <c r="R996" s="159" t="str">
        <f t="shared" si="16"/>
        <v>Jan</v>
      </c>
      <c r="S996" s="160"/>
      <c r="T996" s="40"/>
      <c r="U996" s="40"/>
      <c r="V996" s="40"/>
      <c r="W996" s="40"/>
      <c r="X996" s="40"/>
      <c r="Y996" s="40"/>
      <c r="Z996" s="40"/>
    </row>
    <row r="997" spans="1:26" ht="14.25" customHeight="1">
      <c r="A997" s="40"/>
      <c r="B997" s="40"/>
      <c r="C997" s="40"/>
      <c r="D997" s="162"/>
      <c r="E997" s="163"/>
      <c r="F997" s="164"/>
      <c r="G997" s="164"/>
      <c r="H997" s="40"/>
      <c r="I997" s="23"/>
      <c r="J997" s="165"/>
      <c r="K997" s="165"/>
      <c r="L997" s="166"/>
      <c r="M997" s="166"/>
      <c r="N997" s="166"/>
      <c r="O997" s="166"/>
      <c r="P997" s="158">
        <f t="shared" si="14"/>
        <v>1</v>
      </c>
      <c r="Q997" s="159">
        <f t="shared" si="15"/>
        <v>1900</v>
      </c>
      <c r="R997" s="159" t="str">
        <f t="shared" si="16"/>
        <v>Jan</v>
      </c>
      <c r="S997" s="160"/>
      <c r="T997" s="40"/>
      <c r="U997" s="40"/>
      <c r="V997" s="40"/>
      <c r="W997" s="40"/>
      <c r="X997" s="40"/>
      <c r="Y997" s="40"/>
      <c r="Z997" s="40"/>
    </row>
    <row r="998" spans="1:26" ht="14.25" customHeight="1">
      <c r="A998" s="40"/>
      <c r="B998" s="40"/>
      <c r="C998" s="40"/>
      <c r="D998" s="162"/>
      <c r="E998" s="163"/>
      <c r="F998" s="164"/>
      <c r="G998" s="164"/>
      <c r="H998" s="40"/>
      <c r="I998" s="23"/>
      <c r="J998" s="165"/>
      <c r="K998" s="165"/>
      <c r="L998" s="166"/>
      <c r="M998" s="166"/>
      <c r="N998" s="166"/>
      <c r="O998" s="166"/>
      <c r="P998" s="158">
        <f t="shared" si="14"/>
        <v>1</v>
      </c>
      <c r="Q998" s="159">
        <f t="shared" si="15"/>
        <v>1900</v>
      </c>
      <c r="R998" s="159" t="str">
        <f t="shared" si="16"/>
        <v>Jan</v>
      </c>
      <c r="S998" s="160"/>
      <c r="T998" s="40"/>
      <c r="U998" s="40"/>
      <c r="V998" s="40"/>
      <c r="W998" s="40"/>
      <c r="X998" s="40"/>
      <c r="Y998" s="40"/>
      <c r="Z998" s="40"/>
    </row>
    <row r="999" spans="1:26" ht="14.25" customHeight="1">
      <c r="A999" s="40"/>
      <c r="B999" s="40"/>
      <c r="C999" s="40"/>
      <c r="D999" s="162"/>
      <c r="E999" s="163"/>
      <c r="F999" s="164"/>
      <c r="G999" s="164"/>
      <c r="H999" s="40"/>
      <c r="I999" s="23"/>
      <c r="J999" s="165"/>
      <c r="K999" s="165"/>
      <c r="L999" s="166"/>
      <c r="M999" s="166"/>
      <c r="N999" s="166"/>
      <c r="O999" s="166"/>
      <c r="P999" s="158">
        <f t="shared" si="14"/>
        <v>1</v>
      </c>
      <c r="Q999" s="159">
        <f t="shared" si="15"/>
        <v>1900</v>
      </c>
      <c r="R999" s="159" t="str">
        <f t="shared" si="16"/>
        <v>Jan</v>
      </c>
      <c r="S999" s="160"/>
      <c r="T999" s="40"/>
      <c r="U999" s="40"/>
      <c r="V999" s="40"/>
      <c r="W999" s="40"/>
      <c r="X999" s="40"/>
      <c r="Y999" s="40"/>
      <c r="Z999" s="40"/>
    </row>
    <row r="1000" spans="1:26" ht="14.25" customHeight="1">
      <c r="A1000" s="40"/>
      <c r="B1000" s="40"/>
      <c r="C1000" s="40"/>
      <c r="D1000" s="162"/>
      <c r="E1000" s="163"/>
      <c r="F1000" s="164"/>
      <c r="G1000" s="164"/>
      <c r="H1000" s="40"/>
      <c r="I1000" s="23"/>
      <c r="J1000" s="165"/>
      <c r="K1000" s="165"/>
      <c r="L1000" s="166"/>
      <c r="M1000" s="166"/>
      <c r="N1000" s="166"/>
      <c r="O1000" s="166"/>
      <c r="P1000" s="158">
        <f t="shared" si="14"/>
        <v>1</v>
      </c>
      <c r="Q1000" s="159">
        <f t="shared" si="15"/>
        <v>1900</v>
      </c>
      <c r="R1000" s="159" t="str">
        <f t="shared" si="16"/>
        <v>Jan</v>
      </c>
      <c r="S1000" s="160"/>
      <c r="T1000" s="40"/>
      <c r="U1000" s="40"/>
      <c r="V1000" s="40"/>
      <c r="W1000" s="40"/>
      <c r="X1000" s="40"/>
      <c r="Y1000" s="40"/>
      <c r="Z1000" s="40"/>
    </row>
    <row r="1001" spans="1:26" ht="14.25" customHeight="1">
      <c r="A1001" s="40"/>
      <c r="B1001" s="40"/>
      <c r="C1001" s="40"/>
      <c r="D1001" s="162"/>
      <c r="E1001" s="163"/>
      <c r="F1001" s="164"/>
      <c r="G1001" s="164"/>
      <c r="H1001" s="40"/>
      <c r="I1001" s="23"/>
      <c r="J1001" s="165"/>
      <c r="K1001" s="165"/>
      <c r="L1001" s="166"/>
      <c r="M1001" s="166"/>
      <c r="N1001" s="166"/>
      <c r="O1001" s="166"/>
      <c r="P1001" s="158">
        <f t="shared" si="14"/>
        <v>1</v>
      </c>
      <c r="Q1001" s="159">
        <f t="shared" si="15"/>
        <v>1900</v>
      </c>
      <c r="R1001" s="159" t="str">
        <f t="shared" si="16"/>
        <v>Jan</v>
      </c>
      <c r="S1001" s="160"/>
      <c r="T1001" s="40"/>
      <c r="U1001" s="40"/>
      <c r="V1001" s="40"/>
      <c r="W1001" s="40"/>
      <c r="X1001" s="40"/>
      <c r="Y1001" s="40"/>
      <c r="Z1001" s="40"/>
    </row>
    <row r="1002" spans="1:26" ht="14.25" customHeight="1">
      <c r="A1002" s="40"/>
      <c r="B1002" s="40"/>
      <c r="C1002" s="40"/>
      <c r="D1002" s="162"/>
      <c r="E1002" s="163"/>
      <c r="F1002" s="164"/>
      <c r="G1002" s="164"/>
      <c r="H1002" s="40"/>
      <c r="I1002" s="23"/>
      <c r="J1002" s="165"/>
      <c r="K1002" s="165"/>
      <c r="L1002" s="166"/>
      <c r="M1002" s="166"/>
      <c r="N1002" s="166"/>
      <c r="O1002" s="166"/>
      <c r="P1002" s="158">
        <f t="shared" si="14"/>
        <v>1</v>
      </c>
      <c r="Q1002" s="159">
        <f t="shared" si="15"/>
        <v>1900</v>
      </c>
      <c r="R1002" s="159" t="str">
        <f t="shared" si="16"/>
        <v>Jan</v>
      </c>
      <c r="S1002" s="160"/>
      <c r="T1002" s="40"/>
      <c r="U1002" s="40"/>
      <c r="V1002" s="40"/>
      <c r="W1002" s="40"/>
      <c r="X1002" s="40"/>
      <c r="Y1002" s="40"/>
      <c r="Z1002" s="40"/>
    </row>
    <row r="1003" spans="1:26" ht="14.25" customHeight="1">
      <c r="A1003" s="40"/>
      <c r="B1003" s="40"/>
      <c r="C1003" s="40"/>
      <c r="D1003" s="162"/>
      <c r="E1003" s="163"/>
      <c r="F1003" s="164"/>
      <c r="G1003" s="164"/>
      <c r="H1003" s="40"/>
      <c r="I1003" s="23"/>
      <c r="J1003" s="165"/>
      <c r="K1003" s="165"/>
      <c r="L1003" s="166"/>
      <c r="M1003" s="166"/>
      <c r="N1003" s="166"/>
      <c r="O1003" s="166"/>
      <c r="P1003" s="158">
        <f t="shared" si="14"/>
        <v>1</v>
      </c>
      <c r="Q1003" s="159">
        <f t="shared" si="15"/>
        <v>1900</v>
      </c>
      <c r="R1003" s="159" t="str">
        <f t="shared" si="16"/>
        <v>Jan</v>
      </c>
      <c r="S1003" s="160"/>
      <c r="T1003" s="40"/>
      <c r="U1003" s="40"/>
      <c r="V1003" s="40"/>
      <c r="W1003" s="40"/>
      <c r="X1003" s="40"/>
      <c r="Y1003" s="40"/>
      <c r="Z1003" s="40"/>
    </row>
    <row r="1004" spans="1:26" ht="14.25" customHeight="1">
      <c r="A1004" s="40"/>
      <c r="B1004" s="40"/>
      <c r="C1004" s="40"/>
      <c r="D1004" s="162"/>
      <c r="E1004" s="163"/>
      <c r="F1004" s="164"/>
      <c r="G1004" s="164"/>
      <c r="H1004" s="40"/>
      <c r="I1004" s="23"/>
      <c r="J1004" s="165"/>
      <c r="K1004" s="165"/>
      <c r="L1004" s="166"/>
      <c r="M1004" s="166"/>
      <c r="N1004" s="166"/>
      <c r="O1004" s="166"/>
      <c r="P1004" s="158">
        <f t="shared" si="14"/>
        <v>1</v>
      </c>
      <c r="Q1004" s="159">
        <f t="shared" si="15"/>
        <v>1900</v>
      </c>
      <c r="R1004" s="159" t="str">
        <f t="shared" si="16"/>
        <v>Jan</v>
      </c>
      <c r="S1004" s="160"/>
      <c r="T1004" s="40"/>
      <c r="U1004" s="40"/>
      <c r="V1004" s="40"/>
      <c r="W1004" s="40"/>
      <c r="X1004" s="40"/>
      <c r="Y1004" s="40"/>
      <c r="Z1004" s="40"/>
    </row>
    <row r="1005" spans="1:26" ht="14.25" customHeight="1">
      <c r="A1005" s="40"/>
      <c r="B1005" s="40"/>
      <c r="C1005" s="40"/>
      <c r="D1005" s="162"/>
      <c r="E1005" s="163"/>
      <c r="F1005" s="164"/>
      <c r="G1005" s="164"/>
      <c r="H1005" s="40"/>
      <c r="I1005" s="23"/>
      <c r="J1005" s="165"/>
      <c r="K1005" s="165"/>
      <c r="L1005" s="166"/>
      <c r="M1005" s="166"/>
      <c r="N1005" s="166"/>
      <c r="O1005" s="166"/>
      <c r="P1005" s="158">
        <f t="shared" si="14"/>
        <v>1</v>
      </c>
      <c r="Q1005" s="159">
        <f t="shared" si="15"/>
        <v>1900</v>
      </c>
      <c r="R1005" s="159" t="str">
        <f t="shared" si="16"/>
        <v>Jan</v>
      </c>
      <c r="S1005" s="160"/>
      <c r="T1005" s="40"/>
      <c r="U1005" s="40"/>
      <c r="V1005" s="40"/>
      <c r="W1005" s="40"/>
      <c r="X1005" s="40"/>
      <c r="Y1005" s="40"/>
      <c r="Z1005" s="40"/>
    </row>
    <row r="1006" spans="1:26" ht="14.25" customHeight="1">
      <c r="A1006" s="40"/>
      <c r="B1006" s="40"/>
      <c r="C1006" s="40"/>
      <c r="D1006" s="162"/>
      <c r="E1006" s="163"/>
      <c r="F1006" s="164"/>
      <c r="G1006" s="164"/>
      <c r="H1006" s="40"/>
      <c r="I1006" s="23"/>
      <c r="J1006" s="165"/>
      <c r="K1006" s="165"/>
      <c r="L1006" s="166"/>
      <c r="M1006" s="166"/>
      <c r="N1006" s="166"/>
      <c r="O1006" s="166"/>
      <c r="P1006" s="158">
        <f t="shared" si="14"/>
        <v>1</v>
      </c>
      <c r="Q1006" s="159">
        <f t="shared" si="15"/>
        <v>1900</v>
      </c>
      <c r="R1006" s="159" t="str">
        <f t="shared" si="16"/>
        <v>Jan</v>
      </c>
      <c r="S1006" s="160"/>
      <c r="T1006" s="40"/>
      <c r="U1006" s="40"/>
      <c r="V1006" s="40"/>
      <c r="W1006" s="40"/>
      <c r="X1006" s="40"/>
      <c r="Y1006" s="40"/>
      <c r="Z1006" s="40"/>
    </row>
    <row r="1007" spans="1:26" ht="14.25" customHeight="1">
      <c r="A1007" s="40"/>
      <c r="B1007" s="40"/>
      <c r="C1007" s="40"/>
      <c r="D1007" s="162"/>
      <c r="E1007" s="163"/>
      <c r="F1007" s="164"/>
      <c r="G1007" s="164"/>
      <c r="H1007" s="40"/>
      <c r="I1007" s="23"/>
      <c r="J1007" s="165"/>
      <c r="K1007" s="165"/>
      <c r="L1007" s="166"/>
      <c r="M1007" s="166"/>
      <c r="N1007" s="166"/>
      <c r="O1007" s="166"/>
      <c r="P1007" s="158">
        <f t="shared" si="14"/>
        <v>1</v>
      </c>
      <c r="Q1007" s="159">
        <f t="shared" si="15"/>
        <v>1900</v>
      </c>
      <c r="R1007" s="159" t="str">
        <f t="shared" si="16"/>
        <v>Jan</v>
      </c>
      <c r="S1007" s="160"/>
      <c r="T1007" s="40"/>
      <c r="U1007" s="40"/>
      <c r="V1007" s="40"/>
      <c r="W1007" s="40"/>
      <c r="X1007" s="40"/>
      <c r="Y1007" s="40"/>
      <c r="Z1007" s="40"/>
    </row>
    <row r="1008" spans="1:26" ht="14.25" customHeight="1">
      <c r="A1008" s="40"/>
      <c r="B1008" s="40"/>
      <c r="C1008" s="40"/>
      <c r="D1008" s="162"/>
      <c r="E1008" s="163"/>
      <c r="F1008" s="164"/>
      <c r="G1008" s="164"/>
      <c r="H1008" s="40"/>
      <c r="I1008" s="23"/>
      <c r="J1008" s="165"/>
      <c r="K1008" s="165"/>
      <c r="L1008" s="166"/>
      <c r="M1008" s="166"/>
      <c r="N1008" s="166"/>
      <c r="O1008" s="166"/>
      <c r="P1008" s="158">
        <f t="shared" si="14"/>
        <v>1</v>
      </c>
      <c r="Q1008" s="159">
        <f t="shared" si="15"/>
        <v>1900</v>
      </c>
      <c r="R1008" s="159" t="str">
        <f t="shared" si="16"/>
        <v>Jan</v>
      </c>
      <c r="S1008" s="160"/>
      <c r="T1008" s="40"/>
      <c r="U1008" s="40"/>
      <c r="V1008" s="40"/>
      <c r="W1008" s="40"/>
      <c r="X1008" s="40"/>
      <c r="Y1008" s="40"/>
      <c r="Z1008" s="40"/>
    </row>
    <row r="1009" spans="1:26" ht="14.25" customHeight="1">
      <c r="A1009" s="40"/>
      <c r="B1009" s="40"/>
      <c r="C1009" s="40"/>
      <c r="D1009" s="162"/>
      <c r="E1009" s="163"/>
      <c r="F1009" s="164"/>
      <c r="G1009" s="164"/>
      <c r="H1009" s="40"/>
      <c r="I1009" s="23"/>
      <c r="J1009" s="165"/>
      <c r="K1009" s="165"/>
      <c r="L1009" s="166"/>
      <c r="M1009" s="166"/>
      <c r="N1009" s="166"/>
      <c r="O1009" s="166"/>
      <c r="P1009" s="158">
        <f t="shared" si="14"/>
        <v>1</v>
      </c>
      <c r="Q1009" s="159">
        <f t="shared" si="15"/>
        <v>1900</v>
      </c>
      <c r="R1009" s="159" t="str">
        <f t="shared" si="16"/>
        <v>Jan</v>
      </c>
      <c r="S1009" s="160"/>
      <c r="T1009" s="40"/>
      <c r="U1009" s="40"/>
      <c r="V1009" s="40"/>
      <c r="W1009" s="40"/>
      <c r="X1009" s="40"/>
      <c r="Y1009" s="40"/>
      <c r="Z1009" s="40"/>
    </row>
    <row r="1010" spans="1:26" ht="14.25" customHeight="1">
      <c r="A1010" s="40"/>
      <c r="B1010" s="40"/>
      <c r="C1010" s="40"/>
      <c r="D1010" s="162"/>
      <c r="E1010" s="163"/>
      <c r="F1010" s="164"/>
      <c r="G1010" s="164"/>
      <c r="H1010" s="40"/>
      <c r="I1010" s="23"/>
      <c r="J1010" s="165"/>
      <c r="K1010" s="165"/>
      <c r="L1010" s="166"/>
      <c r="M1010" s="166"/>
      <c r="N1010" s="166"/>
      <c r="O1010" s="166"/>
      <c r="P1010" s="158">
        <f t="shared" si="14"/>
        <v>1</v>
      </c>
      <c r="Q1010" s="159">
        <f t="shared" si="15"/>
        <v>1900</v>
      </c>
      <c r="R1010" s="159" t="str">
        <f t="shared" si="16"/>
        <v>Jan</v>
      </c>
      <c r="S1010" s="160"/>
      <c r="T1010" s="40"/>
      <c r="U1010" s="40"/>
      <c r="V1010" s="40"/>
      <c r="W1010" s="40"/>
      <c r="X1010" s="40"/>
      <c r="Y1010" s="40"/>
      <c r="Z1010" s="40"/>
    </row>
    <row r="1011" spans="1:26" ht="14.25" customHeight="1">
      <c r="A1011" s="40"/>
      <c r="B1011" s="40"/>
      <c r="C1011" s="40"/>
      <c r="D1011" s="162"/>
      <c r="E1011" s="163"/>
      <c r="F1011" s="164"/>
      <c r="G1011" s="164"/>
      <c r="H1011" s="40"/>
      <c r="I1011" s="23"/>
      <c r="J1011" s="165"/>
      <c r="K1011" s="165"/>
      <c r="L1011" s="166"/>
      <c r="M1011" s="166"/>
      <c r="N1011" s="166"/>
      <c r="O1011" s="166"/>
      <c r="P1011" s="158">
        <f t="shared" si="14"/>
        <v>1</v>
      </c>
      <c r="Q1011" s="159">
        <f t="shared" si="15"/>
        <v>1900</v>
      </c>
      <c r="R1011" s="159" t="str">
        <f t="shared" si="16"/>
        <v>Jan</v>
      </c>
      <c r="S1011" s="160"/>
      <c r="T1011" s="40"/>
      <c r="U1011" s="40"/>
      <c r="V1011" s="40"/>
      <c r="W1011" s="40"/>
      <c r="X1011" s="40"/>
      <c r="Y1011" s="40"/>
      <c r="Z1011" s="40"/>
    </row>
    <row r="1012" spans="1:26" ht="14.25" customHeight="1">
      <c r="A1012" s="40"/>
      <c r="B1012" s="40"/>
      <c r="C1012" s="40"/>
      <c r="D1012" s="162"/>
      <c r="E1012" s="163"/>
      <c r="F1012" s="164"/>
      <c r="G1012" s="164"/>
      <c r="H1012" s="40"/>
      <c r="I1012" s="23"/>
      <c r="J1012" s="165"/>
      <c r="K1012" s="165"/>
      <c r="L1012" s="166"/>
      <c r="M1012" s="166"/>
      <c r="N1012" s="166"/>
      <c r="O1012" s="166"/>
      <c r="P1012" s="158">
        <f t="shared" si="14"/>
        <v>1</v>
      </c>
      <c r="Q1012" s="159">
        <f t="shared" si="15"/>
        <v>1900</v>
      </c>
      <c r="R1012" s="159" t="str">
        <f t="shared" si="16"/>
        <v>Jan</v>
      </c>
      <c r="S1012" s="160"/>
      <c r="T1012" s="40"/>
      <c r="U1012" s="40"/>
      <c r="V1012" s="40"/>
      <c r="W1012" s="40"/>
      <c r="X1012" s="40"/>
      <c r="Y1012" s="40"/>
      <c r="Z1012" s="40"/>
    </row>
    <row r="1013" spans="1:26" ht="14.25" customHeight="1">
      <c r="A1013" s="40"/>
      <c r="B1013" s="40"/>
      <c r="C1013" s="40"/>
      <c r="D1013" s="162"/>
      <c r="E1013" s="163"/>
      <c r="F1013" s="164"/>
      <c r="G1013" s="164"/>
      <c r="H1013" s="40"/>
      <c r="I1013" s="23"/>
      <c r="J1013" s="165"/>
      <c r="K1013" s="165"/>
      <c r="L1013" s="166"/>
      <c r="M1013" s="166"/>
      <c r="N1013" s="166"/>
      <c r="O1013" s="166"/>
      <c r="P1013" s="158">
        <f t="shared" si="14"/>
        <v>1</v>
      </c>
      <c r="Q1013" s="159">
        <f t="shared" si="15"/>
        <v>1900</v>
      </c>
      <c r="R1013" s="159" t="str">
        <f t="shared" si="16"/>
        <v>Jan</v>
      </c>
      <c r="S1013" s="160"/>
      <c r="T1013" s="40"/>
      <c r="U1013" s="40"/>
      <c r="V1013" s="40"/>
      <c r="W1013" s="40"/>
      <c r="X1013" s="40"/>
      <c r="Y1013" s="40"/>
      <c r="Z1013" s="40"/>
    </row>
    <row r="1014" spans="1:26" ht="14.25" customHeight="1">
      <c r="A1014" s="40"/>
      <c r="B1014" s="40"/>
      <c r="C1014" s="40"/>
      <c r="D1014" s="162"/>
      <c r="E1014" s="163"/>
      <c r="F1014" s="164"/>
      <c r="G1014" s="164"/>
      <c r="H1014" s="40"/>
      <c r="I1014" s="23"/>
      <c r="J1014" s="165"/>
      <c r="K1014" s="165"/>
      <c r="L1014" s="166"/>
      <c r="M1014" s="166"/>
      <c r="N1014" s="166"/>
      <c r="O1014" s="166"/>
      <c r="P1014" s="158">
        <f t="shared" si="14"/>
        <v>1</v>
      </c>
      <c r="Q1014" s="159">
        <f t="shared" si="15"/>
        <v>1900</v>
      </c>
      <c r="R1014" s="159" t="str">
        <f t="shared" si="16"/>
        <v>Jan</v>
      </c>
      <c r="S1014" s="160"/>
      <c r="T1014" s="40"/>
      <c r="U1014" s="40"/>
      <c r="V1014" s="40"/>
      <c r="W1014" s="40"/>
      <c r="X1014" s="40"/>
      <c r="Y1014" s="40"/>
      <c r="Z1014" s="40"/>
    </row>
    <row r="1015" spans="1:26" ht="14.25" customHeight="1">
      <c r="A1015" s="40"/>
      <c r="B1015" s="40"/>
      <c r="C1015" s="40"/>
      <c r="D1015" s="162"/>
      <c r="E1015" s="163"/>
      <c r="F1015" s="164"/>
      <c r="G1015" s="164"/>
      <c r="H1015" s="40"/>
      <c r="I1015" s="23"/>
      <c r="J1015" s="165"/>
      <c r="K1015" s="165"/>
      <c r="L1015" s="166"/>
      <c r="M1015" s="166"/>
      <c r="N1015" s="166"/>
      <c r="O1015" s="166"/>
      <c r="P1015" s="158">
        <f t="shared" si="14"/>
        <v>1</v>
      </c>
      <c r="Q1015" s="159">
        <f t="shared" si="15"/>
        <v>1900</v>
      </c>
      <c r="R1015" s="159" t="str">
        <f t="shared" si="16"/>
        <v>Jan</v>
      </c>
      <c r="S1015" s="160"/>
      <c r="T1015" s="40"/>
      <c r="U1015" s="40"/>
      <c r="V1015" s="40"/>
      <c r="W1015" s="40"/>
      <c r="X1015" s="40"/>
      <c r="Y1015" s="40"/>
      <c r="Z1015" s="40"/>
    </row>
    <row r="1016" spans="1:26" ht="14.25" customHeight="1">
      <c r="A1016" s="40"/>
      <c r="B1016" s="40"/>
      <c r="C1016" s="40"/>
      <c r="D1016" s="162"/>
      <c r="E1016" s="163"/>
      <c r="F1016" s="164"/>
      <c r="G1016" s="164"/>
      <c r="H1016" s="40"/>
      <c r="I1016" s="23"/>
      <c r="J1016" s="165"/>
      <c r="K1016" s="165"/>
      <c r="L1016" s="166"/>
      <c r="M1016" s="166"/>
      <c r="N1016" s="166"/>
      <c r="O1016" s="166"/>
      <c r="P1016" s="158">
        <f t="shared" si="14"/>
        <v>1</v>
      </c>
      <c r="Q1016" s="159">
        <f t="shared" si="15"/>
        <v>1900</v>
      </c>
      <c r="R1016" s="159" t="str">
        <f t="shared" si="16"/>
        <v>Jan</v>
      </c>
      <c r="S1016" s="160"/>
      <c r="T1016" s="40"/>
      <c r="U1016" s="40"/>
      <c r="V1016" s="40"/>
      <c r="W1016" s="40"/>
      <c r="X1016" s="40"/>
      <c r="Y1016" s="40"/>
      <c r="Z1016" s="40"/>
    </row>
    <row r="1017" spans="1:26" ht="14.25" customHeight="1">
      <c r="A1017" s="40"/>
      <c r="B1017" s="40"/>
      <c r="C1017" s="40"/>
      <c r="D1017" s="162"/>
      <c r="E1017" s="163"/>
      <c r="F1017" s="164"/>
      <c r="G1017" s="164"/>
      <c r="H1017" s="40"/>
      <c r="I1017" s="23"/>
      <c r="J1017" s="165"/>
      <c r="K1017" s="165"/>
      <c r="L1017" s="166"/>
      <c r="M1017" s="166"/>
      <c r="N1017" s="166"/>
      <c r="O1017" s="166"/>
      <c r="P1017" s="158">
        <f t="shared" si="14"/>
        <v>1</v>
      </c>
      <c r="Q1017" s="159">
        <f t="shared" si="15"/>
        <v>1900</v>
      </c>
      <c r="R1017" s="159" t="str">
        <f t="shared" si="16"/>
        <v>Jan</v>
      </c>
      <c r="S1017" s="160"/>
      <c r="T1017" s="40"/>
      <c r="U1017" s="40"/>
      <c r="V1017" s="40"/>
      <c r="W1017" s="40"/>
      <c r="X1017" s="40"/>
      <c r="Y1017" s="40"/>
      <c r="Z1017" s="40"/>
    </row>
    <row r="1018" spans="1:26" ht="14.25" customHeight="1">
      <c r="A1018" s="40"/>
      <c r="B1018" s="40"/>
      <c r="C1018" s="40"/>
      <c r="D1018" s="162"/>
      <c r="E1018" s="163"/>
      <c r="F1018" s="164"/>
      <c r="G1018" s="164"/>
      <c r="H1018" s="40"/>
      <c r="I1018" s="23"/>
      <c r="J1018" s="165"/>
      <c r="K1018" s="165"/>
      <c r="L1018" s="166"/>
      <c r="M1018" s="166"/>
      <c r="N1018" s="166"/>
      <c r="O1018" s="166"/>
      <c r="P1018" s="158">
        <f t="shared" si="14"/>
        <v>1</v>
      </c>
      <c r="Q1018" s="159">
        <f t="shared" si="15"/>
        <v>1900</v>
      </c>
      <c r="R1018" s="159" t="str">
        <f t="shared" si="16"/>
        <v>Jan</v>
      </c>
      <c r="S1018" s="160"/>
      <c r="T1018" s="40"/>
      <c r="U1018" s="40"/>
      <c r="V1018" s="40"/>
      <c r="W1018" s="40"/>
      <c r="X1018" s="40"/>
      <c r="Y1018" s="40"/>
      <c r="Z1018" s="40"/>
    </row>
    <row r="1019" spans="1:26" ht="14.25" customHeight="1">
      <c r="A1019" s="40"/>
      <c r="B1019" s="40"/>
      <c r="C1019" s="40"/>
      <c r="D1019" s="162"/>
      <c r="E1019" s="163"/>
      <c r="F1019" s="164"/>
      <c r="G1019" s="164"/>
      <c r="H1019" s="40"/>
      <c r="I1019" s="23"/>
      <c r="J1019" s="165"/>
      <c r="K1019" s="165"/>
      <c r="L1019" s="166"/>
      <c r="M1019" s="166"/>
      <c r="N1019" s="166"/>
      <c r="O1019" s="166"/>
      <c r="P1019" s="158">
        <f t="shared" si="14"/>
        <v>1</v>
      </c>
      <c r="Q1019" s="159">
        <f t="shared" si="15"/>
        <v>1900</v>
      </c>
      <c r="R1019" s="159" t="str">
        <f t="shared" si="16"/>
        <v>Jan</v>
      </c>
      <c r="S1019" s="160"/>
      <c r="T1019" s="40"/>
      <c r="U1019" s="40"/>
      <c r="V1019" s="40"/>
      <c r="W1019" s="40"/>
      <c r="X1019" s="40"/>
      <c r="Y1019" s="40"/>
      <c r="Z1019" s="40"/>
    </row>
    <row r="1020" spans="1:26" ht="14.25" customHeight="1">
      <c r="A1020" s="40"/>
      <c r="B1020" s="40"/>
      <c r="C1020" s="40"/>
      <c r="D1020" s="162"/>
      <c r="E1020" s="163"/>
      <c r="F1020" s="164"/>
      <c r="G1020" s="164"/>
      <c r="H1020" s="40"/>
      <c r="I1020" s="23"/>
      <c r="J1020" s="165"/>
      <c r="K1020" s="165"/>
      <c r="L1020" s="166"/>
      <c r="M1020" s="166"/>
      <c r="N1020" s="166"/>
      <c r="O1020" s="166"/>
      <c r="P1020" s="158">
        <f t="shared" si="14"/>
        <v>1</v>
      </c>
      <c r="Q1020" s="159">
        <f t="shared" si="15"/>
        <v>1900</v>
      </c>
      <c r="R1020" s="159" t="str">
        <f t="shared" si="16"/>
        <v>Jan</v>
      </c>
      <c r="S1020" s="160"/>
      <c r="T1020" s="40"/>
      <c r="U1020" s="40"/>
      <c r="V1020" s="40"/>
      <c r="W1020" s="40"/>
      <c r="X1020" s="40"/>
      <c r="Y1020" s="40"/>
      <c r="Z1020" s="40"/>
    </row>
    <row r="1021" spans="1:26" ht="14.25" customHeight="1">
      <c r="A1021" s="40"/>
      <c r="B1021" s="40"/>
      <c r="C1021" s="40"/>
      <c r="D1021" s="162"/>
      <c r="E1021" s="163"/>
      <c r="F1021" s="164"/>
      <c r="G1021" s="164"/>
      <c r="H1021" s="40"/>
      <c r="I1021" s="23"/>
      <c r="J1021" s="165"/>
      <c r="K1021" s="165"/>
      <c r="L1021" s="166"/>
      <c r="M1021" s="166"/>
      <c r="N1021" s="166"/>
      <c r="O1021" s="166"/>
      <c r="P1021" s="158">
        <f t="shared" si="14"/>
        <v>1</v>
      </c>
      <c r="Q1021" s="159">
        <f t="shared" si="15"/>
        <v>1900</v>
      </c>
      <c r="R1021" s="159" t="str">
        <f t="shared" si="16"/>
        <v>Jan</v>
      </c>
      <c r="S1021" s="160"/>
      <c r="T1021" s="40"/>
      <c r="U1021" s="40"/>
      <c r="V1021" s="40"/>
      <c r="W1021" s="40"/>
      <c r="X1021" s="40"/>
      <c r="Y1021" s="40"/>
      <c r="Z1021" s="40"/>
    </row>
    <row r="1022" spans="1:26" ht="14.25" customHeight="1">
      <c r="A1022" s="40"/>
      <c r="B1022" s="40"/>
      <c r="C1022" s="40"/>
      <c r="D1022" s="162"/>
      <c r="E1022" s="163"/>
      <c r="F1022" s="164"/>
      <c r="G1022" s="164"/>
      <c r="H1022" s="40"/>
      <c r="I1022" s="23"/>
      <c r="J1022" s="165"/>
      <c r="K1022" s="165"/>
      <c r="L1022" s="166"/>
      <c r="M1022" s="166"/>
      <c r="N1022" s="166"/>
      <c r="O1022" s="166"/>
      <c r="P1022" s="158">
        <f t="shared" si="14"/>
        <v>1</v>
      </c>
      <c r="Q1022" s="159">
        <f t="shared" si="15"/>
        <v>1900</v>
      </c>
      <c r="R1022" s="159" t="str">
        <f t="shared" si="16"/>
        <v>Jan</v>
      </c>
      <c r="S1022" s="160"/>
      <c r="T1022" s="40"/>
      <c r="U1022" s="40"/>
      <c r="V1022" s="40"/>
      <c r="W1022" s="40"/>
      <c r="X1022" s="40"/>
      <c r="Y1022" s="40"/>
      <c r="Z1022" s="40"/>
    </row>
    <row r="1023" spans="1:26" ht="14.25" customHeight="1">
      <c r="A1023" s="40"/>
      <c r="B1023" s="40"/>
      <c r="C1023" s="40"/>
      <c r="D1023" s="162"/>
      <c r="E1023" s="163"/>
      <c r="F1023" s="164"/>
      <c r="G1023" s="164"/>
      <c r="H1023" s="40"/>
      <c r="I1023" s="23"/>
      <c r="J1023" s="165"/>
      <c r="K1023" s="165"/>
      <c r="L1023" s="166"/>
      <c r="M1023" s="166"/>
      <c r="N1023" s="166"/>
      <c r="O1023" s="166"/>
      <c r="P1023" s="158">
        <f t="shared" si="14"/>
        <v>1</v>
      </c>
      <c r="Q1023" s="159">
        <f t="shared" si="15"/>
        <v>1900</v>
      </c>
      <c r="R1023" s="159" t="str">
        <f t="shared" si="16"/>
        <v>Jan</v>
      </c>
      <c r="S1023" s="160"/>
      <c r="T1023" s="40"/>
      <c r="U1023" s="40"/>
      <c r="V1023" s="40"/>
      <c r="W1023" s="40"/>
      <c r="X1023" s="40"/>
      <c r="Y1023" s="40"/>
      <c r="Z1023" s="40"/>
    </row>
    <row r="1024" spans="1:26" ht="14.25" customHeight="1">
      <c r="A1024" s="40"/>
      <c r="B1024" s="40"/>
      <c r="C1024" s="40"/>
      <c r="D1024" s="162"/>
      <c r="E1024" s="163"/>
      <c r="F1024" s="164"/>
      <c r="G1024" s="164"/>
      <c r="H1024" s="40"/>
      <c r="I1024" s="23"/>
      <c r="J1024" s="165"/>
      <c r="K1024" s="165"/>
      <c r="L1024" s="166"/>
      <c r="M1024" s="166"/>
      <c r="N1024" s="166"/>
      <c r="O1024" s="166"/>
      <c r="P1024" s="158">
        <f t="shared" si="14"/>
        <v>1</v>
      </c>
      <c r="Q1024" s="159">
        <f t="shared" si="15"/>
        <v>1900</v>
      </c>
      <c r="R1024" s="159" t="str">
        <f t="shared" si="16"/>
        <v>Jan</v>
      </c>
      <c r="S1024" s="160"/>
      <c r="T1024" s="40"/>
      <c r="U1024" s="40"/>
      <c r="V1024" s="40"/>
      <c r="W1024" s="40"/>
      <c r="X1024" s="40"/>
      <c r="Y1024" s="40"/>
      <c r="Z1024" s="40"/>
    </row>
    <row r="1025" spans="1:26" ht="14.25" customHeight="1">
      <c r="A1025" s="40"/>
      <c r="B1025" s="40"/>
      <c r="C1025" s="40"/>
      <c r="D1025" s="162"/>
      <c r="E1025" s="163"/>
      <c r="F1025" s="164"/>
      <c r="G1025" s="164"/>
      <c r="H1025" s="40"/>
      <c r="I1025" s="23"/>
      <c r="J1025" s="165"/>
      <c r="K1025" s="165"/>
      <c r="L1025" s="166"/>
      <c r="M1025" s="166"/>
      <c r="N1025" s="166"/>
      <c r="O1025" s="166"/>
      <c r="P1025" s="158">
        <f t="shared" si="14"/>
        <v>1</v>
      </c>
      <c r="Q1025" s="159">
        <f t="shared" si="15"/>
        <v>1900</v>
      </c>
      <c r="R1025" s="159" t="str">
        <f t="shared" si="16"/>
        <v>Jan</v>
      </c>
      <c r="S1025" s="160"/>
      <c r="T1025" s="40"/>
      <c r="U1025" s="40"/>
      <c r="V1025" s="40"/>
      <c r="W1025" s="40"/>
      <c r="X1025" s="40"/>
      <c r="Y1025" s="40"/>
      <c r="Z1025" s="40"/>
    </row>
    <row r="1026" spans="1:26" ht="14.25" customHeight="1">
      <c r="A1026" s="40"/>
      <c r="B1026" s="40"/>
      <c r="C1026" s="40"/>
      <c r="D1026" s="162"/>
      <c r="E1026" s="163"/>
      <c r="F1026" s="164"/>
      <c r="G1026" s="164"/>
      <c r="H1026" s="40"/>
      <c r="I1026" s="23"/>
      <c r="J1026" s="165"/>
      <c r="K1026" s="165"/>
      <c r="L1026" s="166"/>
      <c r="M1026" s="166"/>
      <c r="N1026" s="166"/>
      <c r="O1026" s="166"/>
      <c r="P1026" s="158">
        <f t="shared" si="14"/>
        <v>1</v>
      </c>
      <c r="Q1026" s="159">
        <f t="shared" si="15"/>
        <v>1900</v>
      </c>
      <c r="R1026" s="159" t="str">
        <f t="shared" si="16"/>
        <v>Jan</v>
      </c>
      <c r="S1026" s="160"/>
      <c r="T1026" s="40"/>
      <c r="U1026" s="40"/>
      <c r="V1026" s="40"/>
      <c r="W1026" s="40"/>
      <c r="X1026" s="40"/>
      <c r="Y1026" s="40"/>
      <c r="Z1026" s="40"/>
    </row>
    <row r="1027" spans="1:26" ht="14.25" customHeight="1">
      <c r="A1027" s="40"/>
      <c r="B1027" s="40"/>
      <c r="C1027" s="40"/>
      <c r="D1027" s="162"/>
      <c r="E1027" s="163"/>
      <c r="F1027" s="164"/>
      <c r="G1027" s="164"/>
      <c r="H1027" s="40"/>
      <c r="I1027" s="23"/>
      <c r="J1027" s="165"/>
      <c r="K1027" s="165"/>
      <c r="L1027" s="166"/>
      <c r="M1027" s="166"/>
      <c r="N1027" s="166"/>
      <c r="O1027" s="166"/>
      <c r="P1027" s="158">
        <f t="shared" si="14"/>
        <v>1</v>
      </c>
      <c r="Q1027" s="159">
        <f t="shared" si="15"/>
        <v>1900</v>
      </c>
      <c r="R1027" s="159" t="str">
        <f t="shared" si="16"/>
        <v>Jan</v>
      </c>
      <c r="S1027" s="160"/>
      <c r="T1027" s="40"/>
      <c r="U1027" s="40"/>
      <c r="V1027" s="40"/>
      <c r="W1027" s="40"/>
      <c r="X1027" s="40"/>
      <c r="Y1027" s="40"/>
      <c r="Z1027" s="40"/>
    </row>
    <row r="1028" spans="1:26" ht="14.25" customHeight="1">
      <c r="A1028" s="40"/>
      <c r="B1028" s="40"/>
      <c r="C1028" s="40"/>
      <c r="D1028" s="162"/>
      <c r="E1028" s="163"/>
      <c r="F1028" s="164"/>
      <c r="G1028" s="164"/>
      <c r="H1028" s="40"/>
      <c r="I1028" s="23"/>
      <c r="J1028" s="165"/>
      <c r="K1028" s="165"/>
      <c r="L1028" s="166"/>
      <c r="M1028" s="166"/>
      <c r="N1028" s="166"/>
      <c r="O1028" s="166"/>
      <c r="P1028" s="158">
        <f t="shared" si="14"/>
        <v>1</v>
      </c>
      <c r="Q1028" s="159">
        <f t="shared" si="15"/>
        <v>1900</v>
      </c>
      <c r="R1028" s="159" t="str">
        <f t="shared" si="16"/>
        <v>Jan</v>
      </c>
      <c r="S1028" s="160"/>
      <c r="T1028" s="40"/>
      <c r="U1028" s="40"/>
      <c r="V1028" s="40"/>
      <c r="W1028" s="40"/>
      <c r="X1028" s="40"/>
      <c r="Y1028" s="40"/>
      <c r="Z1028" s="40"/>
    </row>
    <row r="1029" spans="1:26" ht="14.25" customHeight="1">
      <c r="A1029" s="40"/>
      <c r="B1029" s="40"/>
      <c r="C1029" s="40"/>
      <c r="D1029" s="162"/>
      <c r="E1029" s="163"/>
      <c r="F1029" s="164"/>
      <c r="G1029" s="164"/>
      <c r="H1029" s="40"/>
      <c r="I1029" s="23"/>
      <c r="J1029" s="165"/>
      <c r="K1029" s="165"/>
      <c r="L1029" s="166"/>
      <c r="M1029" s="166"/>
      <c r="N1029" s="166"/>
      <c r="O1029" s="166"/>
      <c r="P1029" s="158">
        <f t="shared" si="14"/>
        <v>1</v>
      </c>
      <c r="Q1029" s="159">
        <f t="shared" si="15"/>
        <v>1900</v>
      </c>
      <c r="R1029" s="159" t="str">
        <f t="shared" si="16"/>
        <v>Jan</v>
      </c>
      <c r="S1029" s="160"/>
      <c r="T1029" s="40"/>
      <c r="U1029" s="40"/>
      <c r="V1029" s="40"/>
      <c r="W1029" s="40"/>
      <c r="X1029" s="40"/>
      <c r="Y1029" s="40"/>
      <c r="Z1029" s="40"/>
    </row>
    <row r="1030" spans="1:26" ht="14.25" customHeight="1">
      <c r="A1030" s="40"/>
      <c r="B1030" s="40"/>
      <c r="C1030" s="40"/>
      <c r="D1030" s="162"/>
      <c r="E1030" s="163"/>
      <c r="F1030" s="164"/>
      <c r="G1030" s="164"/>
      <c r="H1030" s="40"/>
      <c r="I1030" s="23"/>
      <c r="J1030" s="165"/>
      <c r="K1030" s="165"/>
      <c r="L1030" s="166"/>
      <c r="M1030" s="166"/>
      <c r="N1030" s="166"/>
      <c r="O1030" s="166"/>
      <c r="P1030" s="158">
        <f t="shared" si="14"/>
        <v>1</v>
      </c>
      <c r="Q1030" s="159">
        <f t="shared" si="15"/>
        <v>1900</v>
      </c>
      <c r="R1030" s="159" t="str">
        <f t="shared" si="16"/>
        <v>Jan</v>
      </c>
      <c r="S1030" s="160"/>
      <c r="T1030" s="40"/>
      <c r="U1030" s="40"/>
      <c r="V1030" s="40"/>
      <c r="W1030" s="40"/>
      <c r="X1030" s="40"/>
      <c r="Y1030" s="40"/>
      <c r="Z1030" s="40"/>
    </row>
    <row r="1031" spans="1:26" ht="14.25" customHeight="1">
      <c r="A1031" s="40"/>
      <c r="B1031" s="40"/>
      <c r="C1031" s="40"/>
      <c r="D1031" s="162"/>
      <c r="E1031" s="163"/>
      <c r="F1031" s="164"/>
      <c r="G1031" s="164"/>
      <c r="H1031" s="40"/>
      <c r="I1031" s="23"/>
      <c r="J1031" s="165"/>
      <c r="K1031" s="165"/>
      <c r="L1031" s="166"/>
      <c r="M1031" s="166"/>
      <c r="N1031" s="166"/>
      <c r="O1031" s="166"/>
      <c r="P1031" s="158">
        <f t="shared" si="14"/>
        <v>1</v>
      </c>
      <c r="Q1031" s="159">
        <f t="shared" si="15"/>
        <v>1900</v>
      </c>
      <c r="R1031" s="159" t="str">
        <f t="shared" si="16"/>
        <v>Jan</v>
      </c>
      <c r="S1031" s="160"/>
      <c r="T1031" s="40"/>
      <c r="U1031" s="40"/>
      <c r="V1031" s="40"/>
      <c r="W1031" s="40"/>
      <c r="X1031" s="40"/>
      <c r="Y1031" s="40"/>
      <c r="Z1031" s="40"/>
    </row>
    <row r="1032" spans="1:26" ht="14.25" customHeight="1">
      <c r="A1032" s="40"/>
      <c r="B1032" s="40"/>
      <c r="C1032" s="40"/>
      <c r="D1032" s="162"/>
      <c r="E1032" s="163"/>
      <c r="F1032" s="164"/>
      <c r="G1032" s="164"/>
      <c r="H1032" s="40"/>
      <c r="I1032" s="23"/>
      <c r="J1032" s="165"/>
      <c r="K1032" s="165"/>
      <c r="L1032" s="166"/>
      <c r="M1032" s="166"/>
      <c r="N1032" s="166"/>
      <c r="O1032" s="166"/>
      <c r="P1032" s="158">
        <f t="shared" si="14"/>
        <v>1</v>
      </c>
      <c r="Q1032" s="159">
        <f t="shared" si="15"/>
        <v>1900</v>
      </c>
      <c r="R1032" s="159" t="str">
        <f t="shared" si="16"/>
        <v>Jan</v>
      </c>
      <c r="S1032" s="160"/>
      <c r="T1032" s="40"/>
      <c r="U1032" s="40"/>
      <c r="V1032" s="40"/>
      <c r="W1032" s="40"/>
      <c r="X1032" s="40"/>
      <c r="Y1032" s="40"/>
      <c r="Z1032" s="40"/>
    </row>
    <row r="1033" spans="1:26" ht="14.25" customHeight="1">
      <c r="A1033" s="40"/>
      <c r="B1033" s="40"/>
      <c r="C1033" s="40"/>
      <c r="D1033" s="162"/>
      <c r="E1033" s="163"/>
      <c r="F1033" s="164"/>
      <c r="G1033" s="164"/>
      <c r="H1033" s="40"/>
      <c r="I1033" s="23"/>
      <c r="J1033" s="165"/>
      <c r="K1033" s="165"/>
      <c r="L1033" s="166"/>
      <c r="M1033" s="166"/>
      <c r="N1033" s="166"/>
      <c r="O1033" s="166"/>
      <c r="P1033" s="158">
        <f t="shared" si="14"/>
        <v>1</v>
      </c>
      <c r="Q1033" s="159">
        <f t="shared" si="15"/>
        <v>1900</v>
      </c>
      <c r="R1033" s="159" t="str">
        <f t="shared" si="16"/>
        <v>Jan</v>
      </c>
      <c r="S1033" s="160"/>
      <c r="T1033" s="40"/>
      <c r="U1033" s="40"/>
      <c r="V1033" s="40"/>
      <c r="W1033" s="40"/>
      <c r="X1033" s="40"/>
      <c r="Y1033" s="40"/>
      <c r="Z1033" s="40"/>
    </row>
    <row r="1034" spans="1:26" ht="14.25" customHeight="1">
      <c r="A1034" s="40"/>
      <c r="B1034" s="40"/>
      <c r="C1034" s="40"/>
      <c r="D1034" s="162"/>
      <c r="E1034" s="163"/>
      <c r="F1034" s="164"/>
      <c r="G1034" s="164"/>
      <c r="H1034" s="40"/>
      <c r="I1034" s="23"/>
      <c r="J1034" s="165"/>
      <c r="K1034" s="165"/>
      <c r="L1034" s="166"/>
      <c r="M1034" s="166"/>
      <c r="N1034" s="166"/>
      <c r="O1034" s="166"/>
      <c r="P1034" s="158">
        <f t="shared" si="14"/>
        <v>1</v>
      </c>
      <c r="Q1034" s="159">
        <f t="shared" si="15"/>
        <v>1900</v>
      </c>
      <c r="R1034" s="159" t="str">
        <f t="shared" si="16"/>
        <v>Jan</v>
      </c>
      <c r="S1034" s="160"/>
      <c r="T1034" s="40"/>
      <c r="U1034" s="40"/>
      <c r="V1034" s="40"/>
      <c r="W1034" s="40"/>
      <c r="X1034" s="40"/>
      <c r="Y1034" s="40"/>
      <c r="Z1034" s="40"/>
    </row>
    <row r="1035" spans="1:26" ht="14.25" customHeight="1">
      <c r="A1035" s="40"/>
      <c r="B1035" s="40"/>
      <c r="C1035" s="40"/>
      <c r="D1035" s="162"/>
      <c r="E1035" s="163"/>
      <c r="F1035" s="164"/>
      <c r="G1035" s="164"/>
      <c r="H1035" s="40"/>
      <c r="I1035" s="23"/>
      <c r="J1035" s="165"/>
      <c r="K1035" s="165"/>
      <c r="L1035" s="166"/>
      <c r="M1035" s="166"/>
      <c r="N1035" s="166"/>
      <c r="O1035" s="166"/>
      <c r="P1035" s="158">
        <f t="shared" si="14"/>
        <v>1</v>
      </c>
      <c r="Q1035" s="159">
        <f t="shared" si="15"/>
        <v>1900</v>
      </c>
      <c r="R1035" s="159" t="str">
        <f t="shared" si="16"/>
        <v>Jan</v>
      </c>
      <c r="S1035" s="160"/>
      <c r="T1035" s="40"/>
      <c r="U1035" s="40"/>
      <c r="V1035" s="40"/>
      <c r="W1035" s="40"/>
      <c r="X1035" s="40"/>
      <c r="Y1035" s="40"/>
      <c r="Z1035" s="40"/>
    </row>
    <row r="1036" spans="1:26" ht="14.25" customHeight="1">
      <c r="A1036" s="40"/>
      <c r="B1036" s="40"/>
      <c r="C1036" s="40"/>
      <c r="D1036" s="162"/>
      <c r="E1036" s="163"/>
      <c r="F1036" s="164"/>
      <c r="G1036" s="164"/>
      <c r="H1036" s="40"/>
      <c r="I1036" s="23"/>
      <c r="J1036" s="165"/>
      <c r="K1036" s="165"/>
      <c r="L1036" s="166"/>
      <c r="M1036" s="166"/>
      <c r="N1036" s="166"/>
      <c r="O1036" s="166"/>
      <c r="P1036" s="158">
        <f t="shared" si="14"/>
        <v>1</v>
      </c>
      <c r="Q1036" s="159">
        <f t="shared" si="15"/>
        <v>1900</v>
      </c>
      <c r="R1036" s="159" t="str">
        <f t="shared" si="16"/>
        <v>Jan</v>
      </c>
      <c r="S1036" s="160"/>
      <c r="T1036" s="40"/>
      <c r="U1036" s="40"/>
      <c r="V1036" s="40"/>
      <c r="W1036" s="40"/>
      <c r="X1036" s="40"/>
      <c r="Y1036" s="40"/>
      <c r="Z1036" s="40"/>
    </row>
    <row r="1037" spans="1:26" ht="14.25" customHeight="1">
      <c r="A1037" s="40"/>
      <c r="B1037" s="40"/>
      <c r="C1037" s="40"/>
      <c r="D1037" s="162"/>
      <c r="E1037" s="163"/>
      <c r="F1037" s="164"/>
      <c r="G1037" s="164"/>
      <c r="H1037" s="40"/>
      <c r="I1037" s="23"/>
      <c r="J1037" s="165"/>
      <c r="K1037" s="165"/>
      <c r="L1037" s="166"/>
      <c r="M1037" s="166"/>
      <c r="N1037" s="166"/>
      <c r="O1037" s="166"/>
      <c r="P1037" s="158">
        <f t="shared" si="14"/>
        <v>1</v>
      </c>
      <c r="Q1037" s="159">
        <f t="shared" si="15"/>
        <v>1900</v>
      </c>
      <c r="R1037" s="159" t="str">
        <f t="shared" si="16"/>
        <v>Jan</v>
      </c>
      <c r="S1037" s="160"/>
      <c r="T1037" s="40"/>
      <c r="U1037" s="40"/>
      <c r="V1037" s="40"/>
      <c r="W1037" s="40"/>
      <c r="X1037" s="40"/>
      <c r="Y1037" s="40"/>
      <c r="Z1037" s="40"/>
    </row>
    <row r="1038" spans="1:26" ht="14.25" customHeight="1">
      <c r="A1038" s="40"/>
      <c r="B1038" s="40"/>
      <c r="C1038" s="40"/>
      <c r="D1038" s="162"/>
      <c r="E1038" s="163"/>
      <c r="F1038" s="164"/>
      <c r="G1038" s="164"/>
      <c r="H1038" s="40"/>
      <c r="I1038" s="23"/>
      <c r="J1038" s="165"/>
      <c r="K1038" s="165"/>
      <c r="L1038" s="166"/>
      <c r="M1038" s="166"/>
      <c r="N1038" s="166"/>
      <c r="O1038" s="166"/>
      <c r="P1038" s="158">
        <f t="shared" si="14"/>
        <v>1</v>
      </c>
      <c r="Q1038" s="159">
        <f t="shared" si="15"/>
        <v>1900</v>
      </c>
      <c r="R1038" s="159" t="str">
        <f t="shared" si="16"/>
        <v>Jan</v>
      </c>
      <c r="S1038" s="160"/>
      <c r="T1038" s="40"/>
      <c r="U1038" s="40"/>
      <c r="V1038" s="40"/>
      <c r="W1038" s="40"/>
      <c r="X1038" s="40"/>
      <c r="Y1038" s="40"/>
      <c r="Z1038" s="40"/>
    </row>
    <row r="1039" spans="1:26" ht="14.25" customHeight="1">
      <c r="A1039" s="40"/>
      <c r="B1039" s="40"/>
      <c r="C1039" s="40"/>
      <c r="D1039" s="162"/>
      <c r="E1039" s="163"/>
      <c r="F1039" s="164"/>
      <c r="G1039" s="164"/>
      <c r="H1039" s="40"/>
      <c r="I1039" s="23"/>
      <c r="J1039" s="165"/>
      <c r="K1039" s="165"/>
      <c r="L1039" s="166"/>
      <c r="M1039" s="166"/>
      <c r="N1039" s="166"/>
      <c r="O1039" s="166"/>
      <c r="P1039" s="158">
        <f t="shared" si="14"/>
        <v>1</v>
      </c>
      <c r="Q1039" s="159">
        <f t="shared" si="15"/>
        <v>1900</v>
      </c>
      <c r="R1039" s="159" t="str">
        <f t="shared" si="16"/>
        <v>Jan</v>
      </c>
      <c r="S1039" s="160"/>
      <c r="T1039" s="40"/>
      <c r="U1039" s="40"/>
      <c r="V1039" s="40"/>
      <c r="W1039" s="40"/>
      <c r="X1039" s="40"/>
      <c r="Y1039" s="40"/>
      <c r="Z1039" s="40"/>
    </row>
    <row r="1040" spans="1:26" ht="14.25" customHeight="1">
      <c r="A1040" s="40"/>
      <c r="B1040" s="40"/>
      <c r="C1040" s="40"/>
      <c r="D1040" s="162"/>
      <c r="E1040" s="163"/>
      <c r="F1040" s="164"/>
      <c r="G1040" s="164"/>
      <c r="H1040" s="40"/>
      <c r="I1040" s="23"/>
      <c r="J1040" s="165"/>
      <c r="K1040" s="165"/>
      <c r="L1040" s="166"/>
      <c r="M1040" s="166"/>
      <c r="N1040" s="166"/>
      <c r="O1040" s="166"/>
      <c r="P1040" s="158">
        <f t="shared" si="14"/>
        <v>1</v>
      </c>
      <c r="Q1040" s="159">
        <f t="shared" si="15"/>
        <v>1900</v>
      </c>
      <c r="R1040" s="159" t="str">
        <f t="shared" si="16"/>
        <v>Jan</v>
      </c>
      <c r="S1040" s="160"/>
      <c r="T1040" s="40"/>
      <c r="U1040" s="40"/>
      <c r="V1040" s="40"/>
      <c r="W1040" s="40"/>
      <c r="X1040" s="40"/>
      <c r="Y1040" s="40"/>
      <c r="Z1040" s="40"/>
    </row>
    <row r="1041" spans="1:26" ht="14.25" customHeight="1">
      <c r="A1041" s="40"/>
      <c r="B1041" s="40"/>
      <c r="C1041" s="40"/>
      <c r="D1041" s="162"/>
      <c r="E1041" s="163"/>
      <c r="F1041" s="164"/>
      <c r="G1041" s="164"/>
      <c r="H1041" s="40"/>
      <c r="I1041" s="23"/>
      <c r="J1041" s="165"/>
      <c r="K1041" s="165"/>
      <c r="L1041" s="166"/>
      <c r="M1041" s="166"/>
      <c r="N1041" s="166"/>
      <c r="O1041" s="166"/>
      <c r="P1041" s="158">
        <f t="shared" si="14"/>
        <v>1</v>
      </c>
      <c r="Q1041" s="159">
        <f t="shared" si="15"/>
        <v>1900</v>
      </c>
      <c r="R1041" s="159" t="str">
        <f t="shared" si="16"/>
        <v>Jan</v>
      </c>
      <c r="S1041" s="160"/>
      <c r="T1041" s="40"/>
      <c r="U1041" s="40"/>
      <c r="V1041" s="40"/>
      <c r="W1041" s="40"/>
      <c r="X1041" s="40"/>
      <c r="Y1041" s="40"/>
      <c r="Z1041" s="40"/>
    </row>
    <row r="1042" spans="1:26" ht="14.25" customHeight="1">
      <c r="A1042" s="40"/>
      <c r="B1042" s="40"/>
      <c r="C1042" s="40"/>
      <c r="D1042" s="162"/>
      <c r="E1042" s="163"/>
      <c r="F1042" s="164"/>
      <c r="G1042" s="164"/>
      <c r="H1042" s="40"/>
      <c r="I1042" s="23"/>
      <c r="J1042" s="165"/>
      <c r="K1042" s="165"/>
      <c r="L1042" s="166"/>
      <c r="M1042" s="166"/>
      <c r="N1042" s="166"/>
      <c r="O1042" s="166"/>
      <c r="P1042" s="158">
        <f t="shared" si="14"/>
        <v>1</v>
      </c>
      <c r="Q1042" s="159">
        <f t="shared" si="15"/>
        <v>1900</v>
      </c>
      <c r="R1042" s="159" t="str">
        <f t="shared" si="16"/>
        <v>Jan</v>
      </c>
      <c r="S1042" s="160"/>
      <c r="T1042" s="40"/>
      <c r="U1042" s="40"/>
      <c r="V1042" s="40"/>
      <c r="W1042" s="40"/>
      <c r="X1042" s="40"/>
      <c r="Y1042" s="40"/>
      <c r="Z1042" s="40"/>
    </row>
    <row r="1043" spans="1:26" ht="14.25" customHeight="1">
      <c r="A1043" s="40"/>
      <c r="B1043" s="40"/>
      <c r="C1043" s="40"/>
      <c r="D1043" s="162"/>
      <c r="E1043" s="163"/>
      <c r="F1043" s="164"/>
      <c r="G1043" s="164"/>
      <c r="H1043" s="40"/>
      <c r="I1043" s="23"/>
      <c r="J1043" s="165"/>
      <c r="K1043" s="165"/>
      <c r="L1043" s="166"/>
      <c r="M1043" s="166"/>
      <c r="N1043" s="166"/>
      <c r="O1043" s="166"/>
      <c r="P1043" s="158">
        <f t="shared" si="14"/>
        <v>1</v>
      </c>
      <c r="Q1043" s="159">
        <f t="shared" si="15"/>
        <v>1900</v>
      </c>
      <c r="R1043" s="159" t="str">
        <f t="shared" si="16"/>
        <v>Jan</v>
      </c>
      <c r="S1043" s="160"/>
      <c r="T1043" s="40"/>
      <c r="U1043" s="40"/>
      <c r="V1043" s="40"/>
      <c r="W1043" s="40"/>
      <c r="X1043" s="40"/>
      <c r="Y1043" s="40"/>
      <c r="Z1043" s="40"/>
    </row>
    <row r="1044" spans="1:26" ht="14.25" customHeight="1">
      <c r="A1044" s="40"/>
      <c r="B1044" s="40"/>
      <c r="C1044" s="40"/>
      <c r="D1044" s="162"/>
      <c r="E1044" s="163"/>
      <c r="F1044" s="164"/>
      <c r="G1044" s="164"/>
      <c r="H1044" s="40"/>
      <c r="I1044" s="23"/>
      <c r="J1044" s="165"/>
      <c r="K1044" s="165"/>
      <c r="L1044" s="166"/>
      <c r="M1044" s="166"/>
      <c r="N1044" s="166"/>
      <c r="O1044" s="166"/>
      <c r="P1044" s="158">
        <f t="shared" si="14"/>
        <v>1</v>
      </c>
      <c r="Q1044" s="159">
        <f t="shared" si="15"/>
        <v>1900</v>
      </c>
      <c r="R1044" s="159" t="str">
        <f t="shared" si="16"/>
        <v>Jan</v>
      </c>
      <c r="S1044" s="160"/>
      <c r="T1044" s="40"/>
      <c r="U1044" s="40"/>
      <c r="V1044" s="40"/>
      <c r="W1044" s="40"/>
      <c r="X1044" s="40"/>
      <c r="Y1044" s="40"/>
      <c r="Z1044" s="40"/>
    </row>
    <row r="1045" spans="1:26" ht="14.25" customHeight="1">
      <c r="A1045" s="40"/>
      <c r="B1045" s="40"/>
      <c r="C1045" s="40"/>
      <c r="D1045" s="162"/>
      <c r="E1045" s="163"/>
      <c r="F1045" s="164"/>
      <c r="G1045" s="164"/>
      <c r="H1045" s="40"/>
      <c r="I1045" s="23"/>
      <c r="J1045" s="165"/>
      <c r="K1045" s="165"/>
      <c r="L1045" s="166"/>
      <c r="M1045" s="166"/>
      <c r="N1045" s="166"/>
      <c r="O1045" s="166"/>
      <c r="P1045" s="158">
        <f t="shared" si="14"/>
        <v>1</v>
      </c>
      <c r="Q1045" s="159">
        <f t="shared" si="15"/>
        <v>1900</v>
      </c>
      <c r="R1045" s="159" t="str">
        <f t="shared" si="16"/>
        <v>Jan</v>
      </c>
      <c r="S1045" s="160"/>
      <c r="T1045" s="40"/>
      <c r="U1045" s="40"/>
      <c r="V1045" s="40"/>
      <c r="W1045" s="40"/>
      <c r="X1045" s="40"/>
      <c r="Y1045" s="40"/>
      <c r="Z1045" s="40"/>
    </row>
    <row r="1046" spans="1:26" ht="14.25" customHeight="1">
      <c r="A1046" s="40"/>
      <c r="B1046" s="40"/>
      <c r="C1046" s="40"/>
      <c r="D1046" s="162"/>
      <c r="E1046" s="163"/>
      <c r="F1046" s="164"/>
      <c r="G1046" s="164"/>
      <c r="H1046" s="40"/>
      <c r="I1046" s="23"/>
      <c r="J1046" s="165"/>
      <c r="K1046" s="165"/>
      <c r="L1046" s="166"/>
      <c r="M1046" s="166"/>
      <c r="N1046" s="166"/>
      <c r="O1046" s="166"/>
      <c r="P1046" s="158">
        <f t="shared" si="14"/>
        <v>1</v>
      </c>
      <c r="Q1046" s="159">
        <f t="shared" si="15"/>
        <v>1900</v>
      </c>
      <c r="R1046" s="159" t="str">
        <f t="shared" si="16"/>
        <v>Jan</v>
      </c>
      <c r="S1046" s="160"/>
      <c r="T1046" s="40"/>
      <c r="U1046" s="40"/>
      <c r="V1046" s="40"/>
      <c r="W1046" s="40"/>
      <c r="X1046" s="40"/>
      <c r="Y1046" s="40"/>
      <c r="Z1046" s="40"/>
    </row>
    <row r="1047" spans="1:26" ht="14.25" customHeight="1">
      <c r="A1047" s="40"/>
      <c r="B1047" s="40"/>
      <c r="C1047" s="40"/>
      <c r="D1047" s="162"/>
      <c r="E1047" s="163"/>
      <c r="F1047" s="164"/>
      <c r="G1047" s="164"/>
      <c r="H1047" s="40"/>
      <c r="I1047" s="23"/>
      <c r="J1047" s="165"/>
      <c r="K1047" s="165"/>
      <c r="L1047" s="166"/>
      <c r="M1047" s="166"/>
      <c r="N1047" s="166"/>
      <c r="O1047" s="166"/>
      <c r="P1047" s="158">
        <f t="shared" si="14"/>
        <v>1</v>
      </c>
      <c r="Q1047" s="159">
        <f t="shared" si="15"/>
        <v>1900</v>
      </c>
      <c r="R1047" s="159" t="str">
        <f t="shared" si="16"/>
        <v>Jan</v>
      </c>
      <c r="S1047" s="160"/>
      <c r="T1047" s="40"/>
      <c r="U1047" s="40"/>
      <c r="V1047" s="40"/>
      <c r="W1047" s="40"/>
      <c r="X1047" s="40"/>
      <c r="Y1047" s="40"/>
      <c r="Z1047" s="40"/>
    </row>
    <row r="1048" spans="1:26" ht="14.25" customHeight="1">
      <c r="A1048" s="40"/>
      <c r="B1048" s="40"/>
      <c r="C1048" s="40"/>
      <c r="D1048" s="162"/>
      <c r="E1048" s="163"/>
      <c r="F1048" s="164"/>
      <c r="G1048" s="164"/>
      <c r="H1048" s="40"/>
      <c r="I1048" s="23"/>
      <c r="J1048" s="165"/>
      <c r="K1048" s="165"/>
      <c r="L1048" s="166"/>
      <c r="M1048" s="166"/>
      <c r="N1048" s="166"/>
      <c r="O1048" s="166"/>
      <c r="P1048" s="158">
        <f t="shared" si="14"/>
        <v>1</v>
      </c>
      <c r="Q1048" s="159">
        <f t="shared" si="15"/>
        <v>1900</v>
      </c>
      <c r="R1048" s="159" t="str">
        <f t="shared" si="16"/>
        <v>Jan</v>
      </c>
      <c r="S1048" s="160"/>
      <c r="T1048" s="40"/>
      <c r="U1048" s="40"/>
      <c r="V1048" s="40"/>
      <c r="W1048" s="40"/>
      <c r="X1048" s="40"/>
      <c r="Y1048" s="40"/>
      <c r="Z1048" s="40"/>
    </row>
    <row r="1049" spans="1:26" ht="14.25" customHeight="1">
      <c r="A1049" s="40"/>
      <c r="B1049" s="40"/>
      <c r="C1049" s="40"/>
      <c r="D1049" s="162"/>
      <c r="E1049" s="163"/>
      <c r="F1049" s="164"/>
      <c r="G1049" s="164"/>
      <c r="H1049" s="40"/>
      <c r="I1049" s="23"/>
      <c r="J1049" s="165"/>
      <c r="K1049" s="165"/>
      <c r="L1049" s="166"/>
      <c r="M1049" s="166"/>
      <c r="N1049" s="166"/>
      <c r="O1049" s="166"/>
      <c r="P1049" s="158">
        <f t="shared" si="14"/>
        <v>1</v>
      </c>
      <c r="Q1049" s="159">
        <f t="shared" si="15"/>
        <v>1900</v>
      </c>
      <c r="R1049" s="159" t="str">
        <f t="shared" si="16"/>
        <v>Jan</v>
      </c>
      <c r="S1049" s="160"/>
      <c r="T1049" s="40"/>
      <c r="U1049" s="40"/>
      <c r="V1049" s="40"/>
      <c r="W1049" s="40"/>
      <c r="X1049" s="40"/>
      <c r="Y1049" s="40"/>
      <c r="Z1049" s="40"/>
    </row>
    <row r="1050" spans="1:26" ht="14.25" customHeight="1">
      <c r="A1050" s="40"/>
      <c r="B1050" s="40"/>
      <c r="C1050" s="40"/>
      <c r="D1050" s="162"/>
      <c r="E1050" s="163"/>
      <c r="F1050" s="164"/>
      <c r="G1050" s="164"/>
      <c r="H1050" s="40"/>
      <c r="I1050" s="23"/>
      <c r="J1050" s="165"/>
      <c r="K1050" s="165"/>
      <c r="L1050" s="166"/>
      <c r="M1050" s="166"/>
      <c r="N1050" s="166"/>
      <c r="O1050" s="166"/>
      <c r="P1050" s="158">
        <f t="shared" si="14"/>
        <v>1</v>
      </c>
      <c r="Q1050" s="159">
        <f t="shared" si="15"/>
        <v>1900</v>
      </c>
      <c r="R1050" s="159" t="str">
        <f t="shared" si="16"/>
        <v>Jan</v>
      </c>
      <c r="S1050" s="160"/>
      <c r="T1050" s="40"/>
      <c r="U1050" s="40"/>
      <c r="V1050" s="40"/>
      <c r="W1050" s="40"/>
      <c r="X1050" s="40"/>
      <c r="Y1050" s="40"/>
      <c r="Z1050" s="40"/>
    </row>
    <row r="1051" spans="1:26" ht="14.25" customHeight="1">
      <c r="A1051" s="40"/>
      <c r="B1051" s="40"/>
      <c r="C1051" s="40"/>
      <c r="D1051" s="162"/>
      <c r="E1051" s="163"/>
      <c r="F1051" s="164"/>
      <c r="G1051" s="164"/>
      <c r="H1051" s="40"/>
      <c r="I1051" s="23"/>
      <c r="J1051" s="165"/>
      <c r="K1051" s="165"/>
      <c r="L1051" s="166"/>
      <c r="M1051" s="166"/>
      <c r="N1051" s="166"/>
      <c r="O1051" s="166"/>
      <c r="P1051" s="158">
        <f t="shared" si="14"/>
        <v>1</v>
      </c>
      <c r="Q1051" s="159">
        <f t="shared" si="15"/>
        <v>1900</v>
      </c>
      <c r="R1051" s="159" t="str">
        <f t="shared" si="16"/>
        <v>Jan</v>
      </c>
      <c r="S1051" s="160"/>
      <c r="T1051" s="40"/>
      <c r="U1051" s="40"/>
      <c r="V1051" s="40"/>
      <c r="W1051" s="40"/>
      <c r="X1051" s="40"/>
      <c r="Y1051" s="40"/>
      <c r="Z1051" s="40"/>
    </row>
    <row r="1052" spans="1:26" ht="14.25" customHeight="1">
      <c r="A1052" s="40"/>
      <c r="B1052" s="40"/>
      <c r="C1052" s="40"/>
      <c r="D1052" s="162"/>
      <c r="E1052" s="163"/>
      <c r="F1052" s="164"/>
      <c r="G1052" s="164"/>
      <c r="H1052" s="40"/>
      <c r="I1052" s="23"/>
      <c r="J1052" s="165"/>
      <c r="K1052" s="165"/>
      <c r="L1052" s="166"/>
      <c r="M1052" s="166"/>
      <c r="N1052" s="166"/>
      <c r="O1052" s="166"/>
      <c r="P1052" s="158">
        <f t="shared" si="14"/>
        <v>1</v>
      </c>
      <c r="Q1052" s="159">
        <f t="shared" si="15"/>
        <v>1900</v>
      </c>
      <c r="R1052" s="159" t="str">
        <f t="shared" si="16"/>
        <v>Jan</v>
      </c>
      <c r="S1052" s="160"/>
      <c r="T1052" s="40"/>
      <c r="U1052" s="40"/>
      <c r="V1052" s="40"/>
      <c r="W1052" s="40"/>
      <c r="X1052" s="40"/>
      <c r="Y1052" s="40"/>
      <c r="Z1052" s="40"/>
    </row>
    <row r="1053" spans="1:26" ht="14.25" customHeight="1">
      <c r="A1053" s="40"/>
      <c r="B1053" s="40"/>
      <c r="C1053" s="40"/>
      <c r="D1053" s="162"/>
      <c r="E1053" s="163"/>
      <c r="F1053" s="164"/>
      <c r="G1053" s="164"/>
      <c r="H1053" s="40"/>
      <c r="I1053" s="23"/>
      <c r="J1053" s="165"/>
      <c r="K1053" s="165"/>
      <c r="L1053" s="166"/>
      <c r="M1053" s="166"/>
      <c r="N1053" s="166"/>
      <c r="O1053" s="166"/>
      <c r="P1053" s="158">
        <f t="shared" si="14"/>
        <v>1</v>
      </c>
      <c r="Q1053" s="159">
        <f t="shared" si="15"/>
        <v>1900</v>
      </c>
      <c r="R1053" s="159" t="str">
        <f t="shared" si="16"/>
        <v>Jan</v>
      </c>
      <c r="S1053" s="160"/>
      <c r="T1053" s="40"/>
      <c r="U1053" s="40"/>
      <c r="V1053" s="40"/>
      <c r="W1053" s="40"/>
      <c r="X1053" s="40"/>
      <c r="Y1053" s="40"/>
      <c r="Z1053" s="40"/>
    </row>
    <row r="1054" spans="1:26" ht="14.25" customHeight="1">
      <c r="A1054" s="40"/>
      <c r="B1054" s="40"/>
      <c r="C1054" s="40"/>
      <c r="D1054" s="162"/>
      <c r="E1054" s="163"/>
      <c r="F1054" s="164"/>
      <c r="G1054" s="164"/>
      <c r="H1054" s="40"/>
      <c r="I1054" s="23"/>
      <c r="J1054" s="165"/>
      <c r="K1054" s="165"/>
      <c r="L1054" s="166"/>
      <c r="M1054" s="166"/>
      <c r="N1054" s="166"/>
      <c r="O1054" s="166"/>
      <c r="P1054" s="158">
        <f t="shared" si="14"/>
        <v>1</v>
      </c>
      <c r="Q1054" s="159">
        <f t="shared" si="15"/>
        <v>1900</v>
      </c>
      <c r="R1054" s="159" t="str">
        <f t="shared" si="16"/>
        <v>Jan</v>
      </c>
      <c r="S1054" s="160"/>
      <c r="T1054" s="40"/>
      <c r="U1054" s="40"/>
      <c r="V1054" s="40"/>
      <c r="W1054" s="40"/>
      <c r="X1054" s="40"/>
      <c r="Y1054" s="40"/>
      <c r="Z1054" s="40"/>
    </row>
    <row r="1055" spans="1:26" ht="14.25" customHeight="1">
      <c r="A1055" s="40"/>
      <c r="B1055" s="40"/>
      <c r="C1055" s="40"/>
      <c r="D1055" s="162"/>
      <c r="E1055" s="163"/>
      <c r="F1055" s="164"/>
      <c r="G1055" s="164"/>
      <c r="H1055" s="40"/>
      <c r="I1055" s="23"/>
      <c r="J1055" s="165"/>
      <c r="K1055" s="165"/>
      <c r="L1055" s="166"/>
      <c r="M1055" s="166"/>
      <c r="N1055" s="166"/>
      <c r="O1055" s="166"/>
      <c r="P1055" s="158">
        <f t="shared" si="14"/>
        <v>1</v>
      </c>
      <c r="Q1055" s="159">
        <f t="shared" si="15"/>
        <v>1900</v>
      </c>
      <c r="R1055" s="159" t="str">
        <f t="shared" si="16"/>
        <v>Jan</v>
      </c>
      <c r="S1055" s="160"/>
      <c r="T1055" s="40"/>
      <c r="U1055" s="40"/>
      <c r="V1055" s="40"/>
      <c r="W1055" s="40"/>
      <c r="X1055" s="40"/>
      <c r="Y1055" s="40"/>
      <c r="Z1055" s="40"/>
    </row>
    <row r="1056" spans="1:26" ht="14.25" customHeight="1">
      <c r="A1056" s="40"/>
      <c r="B1056" s="40"/>
      <c r="C1056" s="40"/>
      <c r="D1056" s="162"/>
      <c r="E1056" s="163"/>
      <c r="F1056" s="164"/>
      <c r="G1056" s="164"/>
      <c r="H1056" s="40"/>
      <c r="I1056" s="23"/>
      <c r="J1056" s="165"/>
      <c r="K1056" s="165"/>
      <c r="L1056" s="166"/>
      <c r="M1056" s="166"/>
      <c r="N1056" s="166"/>
      <c r="O1056" s="166"/>
      <c r="P1056" s="158">
        <f t="shared" si="14"/>
        <v>1</v>
      </c>
      <c r="Q1056" s="159">
        <f t="shared" si="15"/>
        <v>1900</v>
      </c>
      <c r="R1056" s="159" t="str">
        <f t="shared" si="16"/>
        <v>Jan</v>
      </c>
      <c r="S1056" s="160"/>
      <c r="T1056" s="40"/>
      <c r="U1056" s="40"/>
      <c r="V1056" s="40"/>
      <c r="W1056" s="40"/>
      <c r="X1056" s="40"/>
      <c r="Y1056" s="40"/>
      <c r="Z1056" s="40"/>
    </row>
    <row r="1057" spans="1:26" ht="14.25" customHeight="1">
      <c r="A1057" s="40"/>
      <c r="B1057" s="40"/>
      <c r="C1057" s="40"/>
      <c r="D1057" s="162"/>
      <c r="E1057" s="163"/>
      <c r="F1057" s="164"/>
      <c r="G1057" s="164"/>
      <c r="H1057" s="40"/>
      <c r="I1057" s="23"/>
      <c r="J1057" s="165"/>
      <c r="K1057" s="165"/>
      <c r="L1057" s="166"/>
      <c r="M1057" s="166"/>
      <c r="N1057" s="166"/>
      <c r="O1057" s="166"/>
      <c r="P1057" s="158">
        <f t="shared" si="14"/>
        <v>1</v>
      </c>
      <c r="Q1057" s="159">
        <f t="shared" si="15"/>
        <v>1900</v>
      </c>
      <c r="R1057" s="159" t="str">
        <f t="shared" si="16"/>
        <v>Jan</v>
      </c>
      <c r="S1057" s="160"/>
      <c r="T1057" s="40"/>
      <c r="U1057" s="40"/>
      <c r="V1057" s="40"/>
      <c r="W1057" s="40"/>
      <c r="X1057" s="40"/>
      <c r="Y1057" s="40"/>
      <c r="Z1057" s="40"/>
    </row>
    <row r="1058" spans="1:26" ht="14.25" customHeight="1">
      <c r="A1058" s="40"/>
      <c r="B1058" s="40"/>
      <c r="C1058" s="40"/>
      <c r="D1058" s="162"/>
      <c r="E1058" s="163"/>
      <c r="F1058" s="164"/>
      <c r="G1058" s="164"/>
      <c r="H1058" s="40"/>
      <c r="I1058" s="23"/>
      <c r="J1058" s="165"/>
      <c r="K1058" s="165"/>
      <c r="L1058" s="166"/>
      <c r="M1058" s="166"/>
      <c r="N1058" s="166"/>
      <c r="O1058" s="166"/>
      <c r="P1058" s="158">
        <f t="shared" si="14"/>
        <v>1</v>
      </c>
      <c r="Q1058" s="159">
        <f t="shared" si="15"/>
        <v>1900</v>
      </c>
      <c r="R1058" s="159" t="str">
        <f t="shared" si="16"/>
        <v>Jan</v>
      </c>
      <c r="S1058" s="160"/>
      <c r="T1058" s="40"/>
      <c r="U1058" s="40"/>
      <c r="V1058" s="40"/>
      <c r="W1058" s="40"/>
      <c r="X1058" s="40"/>
      <c r="Y1058" s="40"/>
      <c r="Z1058" s="40"/>
    </row>
    <row r="1059" spans="1:26" ht="14.25" customHeight="1">
      <c r="A1059" s="40"/>
      <c r="B1059" s="40"/>
      <c r="C1059" s="40"/>
      <c r="D1059" s="162"/>
      <c r="E1059" s="163"/>
      <c r="F1059" s="164"/>
      <c r="G1059" s="164"/>
      <c r="H1059" s="40"/>
      <c r="I1059" s="23"/>
      <c r="J1059" s="165"/>
      <c r="K1059" s="165"/>
      <c r="L1059" s="166"/>
      <c r="M1059" s="166"/>
      <c r="N1059" s="166"/>
      <c r="O1059" s="166"/>
      <c r="P1059" s="158">
        <f t="shared" si="14"/>
        <v>1</v>
      </c>
      <c r="Q1059" s="159">
        <f t="shared" si="15"/>
        <v>1900</v>
      </c>
      <c r="R1059" s="159" t="str">
        <f t="shared" si="16"/>
        <v>Jan</v>
      </c>
      <c r="S1059" s="160"/>
      <c r="T1059" s="40"/>
      <c r="U1059" s="40"/>
      <c r="V1059" s="40"/>
      <c r="W1059" s="40"/>
      <c r="X1059" s="40"/>
      <c r="Y1059" s="40"/>
      <c r="Z1059" s="40"/>
    </row>
    <row r="1060" spans="1:26" ht="14.25" customHeight="1">
      <c r="A1060" s="40"/>
      <c r="B1060" s="40"/>
      <c r="C1060" s="40"/>
      <c r="D1060" s="162"/>
      <c r="E1060" s="163"/>
      <c r="F1060" s="164"/>
      <c r="G1060" s="164"/>
      <c r="H1060" s="40"/>
      <c r="I1060" s="23"/>
      <c r="J1060" s="165"/>
      <c r="K1060" s="165"/>
      <c r="L1060" s="166"/>
      <c r="M1060" s="166"/>
      <c r="N1060" s="166"/>
      <c r="O1060" s="166"/>
      <c r="P1060" s="158">
        <f t="shared" si="14"/>
        <v>1</v>
      </c>
      <c r="Q1060" s="159">
        <f t="shared" si="15"/>
        <v>1900</v>
      </c>
      <c r="R1060" s="159" t="str">
        <f t="shared" si="16"/>
        <v>Jan</v>
      </c>
      <c r="S1060" s="160"/>
      <c r="T1060" s="40"/>
      <c r="U1060" s="40"/>
      <c r="V1060" s="40"/>
      <c r="W1060" s="40"/>
      <c r="X1060" s="40"/>
      <c r="Y1060" s="40"/>
      <c r="Z1060" s="40"/>
    </row>
    <row r="1061" spans="1:26" ht="14.25" customHeight="1">
      <c r="A1061" s="40"/>
      <c r="B1061" s="40"/>
      <c r="C1061" s="40"/>
      <c r="D1061" s="162"/>
      <c r="E1061" s="163"/>
      <c r="F1061" s="164"/>
      <c r="G1061" s="164"/>
      <c r="H1061" s="40"/>
      <c r="I1061" s="23"/>
      <c r="J1061" s="165"/>
      <c r="K1061" s="165"/>
      <c r="L1061" s="166"/>
      <c r="M1061" s="166"/>
      <c r="N1061" s="166"/>
      <c r="O1061" s="166"/>
      <c r="P1061" s="158">
        <f t="shared" si="14"/>
        <v>1</v>
      </c>
      <c r="Q1061" s="159">
        <f t="shared" si="15"/>
        <v>1900</v>
      </c>
      <c r="R1061" s="159" t="str">
        <f t="shared" si="16"/>
        <v>Jan</v>
      </c>
      <c r="S1061" s="160"/>
      <c r="T1061" s="40"/>
      <c r="U1061" s="40"/>
      <c r="V1061" s="40"/>
      <c r="W1061" s="40"/>
      <c r="X1061" s="40"/>
      <c r="Y1061" s="40"/>
      <c r="Z1061" s="40"/>
    </row>
    <row r="1062" spans="1:26" ht="14.25" customHeight="1">
      <c r="A1062" s="40"/>
      <c r="B1062" s="40"/>
      <c r="C1062" s="40"/>
      <c r="D1062" s="162"/>
      <c r="E1062" s="163"/>
      <c r="F1062" s="164"/>
      <c r="G1062" s="164"/>
      <c r="H1062" s="40"/>
      <c r="I1062" s="23"/>
      <c r="J1062" s="165"/>
      <c r="K1062" s="165"/>
      <c r="L1062" s="166"/>
      <c r="M1062" s="166"/>
      <c r="N1062" s="166"/>
      <c r="O1062" s="166"/>
      <c r="P1062" s="158">
        <f t="shared" si="14"/>
        <v>1</v>
      </c>
      <c r="Q1062" s="159">
        <f t="shared" si="15"/>
        <v>1900</v>
      </c>
      <c r="R1062" s="159" t="str">
        <f t="shared" si="16"/>
        <v>Jan</v>
      </c>
      <c r="S1062" s="160"/>
      <c r="T1062" s="40"/>
      <c r="U1062" s="40"/>
      <c r="V1062" s="40"/>
      <c r="W1062" s="40"/>
      <c r="X1062" s="40"/>
      <c r="Y1062" s="40"/>
      <c r="Z1062" s="40"/>
    </row>
    <row r="1063" spans="1:26" ht="14.25" customHeight="1">
      <c r="A1063" s="40"/>
      <c r="B1063" s="40"/>
      <c r="C1063" s="40"/>
      <c r="D1063" s="162"/>
      <c r="E1063" s="163"/>
      <c r="F1063" s="164"/>
      <c r="G1063" s="164"/>
      <c r="H1063" s="40"/>
      <c r="I1063" s="23"/>
      <c r="J1063" s="165"/>
      <c r="K1063" s="165"/>
      <c r="L1063" s="166"/>
      <c r="M1063" s="166"/>
      <c r="N1063" s="166"/>
      <c r="O1063" s="166"/>
      <c r="P1063" s="158">
        <f t="shared" si="14"/>
        <v>1</v>
      </c>
      <c r="Q1063" s="159">
        <f t="shared" si="15"/>
        <v>1900</v>
      </c>
      <c r="R1063" s="159" t="str">
        <f t="shared" si="16"/>
        <v>Jan</v>
      </c>
      <c r="S1063" s="160"/>
      <c r="T1063" s="40"/>
      <c r="U1063" s="40"/>
      <c r="V1063" s="40"/>
      <c r="W1063" s="40"/>
      <c r="X1063" s="40"/>
      <c r="Y1063" s="40"/>
      <c r="Z1063" s="40"/>
    </row>
    <row r="1064" spans="1:26" ht="14.25" customHeight="1">
      <c r="A1064" s="40"/>
      <c r="B1064" s="40"/>
      <c r="C1064" s="40"/>
      <c r="D1064" s="162"/>
      <c r="E1064" s="163"/>
      <c r="F1064" s="164"/>
      <c r="G1064" s="164"/>
      <c r="H1064" s="40"/>
      <c r="I1064" s="23"/>
      <c r="J1064" s="165"/>
      <c r="K1064" s="165"/>
      <c r="L1064" s="166"/>
      <c r="M1064" s="166"/>
      <c r="N1064" s="166"/>
      <c r="O1064" s="166"/>
      <c r="P1064" s="158">
        <f t="shared" si="14"/>
        <v>1</v>
      </c>
      <c r="Q1064" s="159">
        <f t="shared" si="15"/>
        <v>1900</v>
      </c>
      <c r="R1064" s="159" t="str">
        <f t="shared" si="16"/>
        <v>Jan</v>
      </c>
      <c r="S1064" s="160"/>
      <c r="T1064" s="40"/>
      <c r="U1064" s="40"/>
      <c r="V1064" s="40"/>
      <c r="W1064" s="40"/>
      <c r="X1064" s="40"/>
      <c r="Y1064" s="40"/>
      <c r="Z1064" s="40"/>
    </row>
    <row r="1065" spans="1:26" ht="14.25" customHeight="1">
      <c r="A1065" s="40"/>
      <c r="B1065" s="40"/>
      <c r="C1065" s="40"/>
      <c r="D1065" s="162"/>
      <c r="E1065" s="163"/>
      <c r="F1065" s="164"/>
      <c r="G1065" s="164"/>
      <c r="H1065" s="40"/>
      <c r="I1065" s="23"/>
      <c r="J1065" s="165"/>
      <c r="K1065" s="165"/>
      <c r="L1065" s="166"/>
      <c r="M1065" s="166"/>
      <c r="N1065" s="166"/>
      <c r="O1065" s="166"/>
      <c r="P1065" s="158">
        <f t="shared" si="14"/>
        <v>1</v>
      </c>
      <c r="Q1065" s="159">
        <f t="shared" si="15"/>
        <v>1900</v>
      </c>
      <c r="R1065" s="159" t="str">
        <f t="shared" si="16"/>
        <v>Jan</v>
      </c>
      <c r="S1065" s="160"/>
      <c r="T1065" s="40"/>
      <c r="U1065" s="40"/>
      <c r="V1065" s="40"/>
      <c r="W1065" s="40"/>
      <c r="X1065" s="40"/>
      <c r="Y1065" s="40"/>
      <c r="Z1065" s="40"/>
    </row>
    <row r="1066" spans="1:26" ht="14.25" customHeight="1">
      <c r="A1066" s="40"/>
      <c r="B1066" s="40"/>
      <c r="C1066" s="40"/>
      <c r="D1066" s="162"/>
      <c r="E1066" s="163"/>
      <c r="F1066" s="164"/>
      <c r="G1066" s="164"/>
      <c r="H1066" s="40"/>
      <c r="I1066" s="23"/>
      <c r="J1066" s="165"/>
      <c r="K1066" s="165"/>
      <c r="L1066" s="166"/>
      <c r="M1066" s="166"/>
      <c r="N1066" s="166"/>
      <c r="O1066" s="166"/>
      <c r="P1066" s="158">
        <f t="shared" si="14"/>
        <v>1</v>
      </c>
      <c r="Q1066" s="159">
        <f t="shared" si="15"/>
        <v>1900</v>
      </c>
      <c r="R1066" s="159" t="str">
        <f t="shared" si="16"/>
        <v>Jan</v>
      </c>
      <c r="S1066" s="160"/>
      <c r="T1066" s="40"/>
      <c r="U1066" s="40"/>
      <c r="V1066" s="40"/>
      <c r="W1066" s="40"/>
      <c r="X1066" s="40"/>
      <c r="Y1066" s="40"/>
      <c r="Z1066" s="40"/>
    </row>
    <row r="1067" spans="1:26" ht="14.25" customHeight="1">
      <c r="A1067" s="40"/>
      <c r="B1067" s="40"/>
      <c r="C1067" s="40"/>
      <c r="D1067" s="162"/>
      <c r="E1067" s="163"/>
      <c r="F1067" s="164"/>
      <c r="G1067" s="164"/>
      <c r="H1067" s="40"/>
      <c r="I1067" s="23"/>
      <c r="J1067" s="165"/>
      <c r="K1067" s="165"/>
      <c r="L1067" s="166"/>
      <c r="M1067" s="166"/>
      <c r="N1067" s="166"/>
      <c r="O1067" s="166"/>
      <c r="P1067" s="158">
        <f t="shared" si="14"/>
        <v>1</v>
      </c>
      <c r="Q1067" s="159">
        <f t="shared" si="15"/>
        <v>1900</v>
      </c>
      <c r="R1067" s="159" t="str">
        <f t="shared" si="16"/>
        <v>Jan</v>
      </c>
      <c r="S1067" s="160"/>
      <c r="T1067" s="40"/>
      <c r="U1067" s="40"/>
      <c r="V1067" s="40"/>
      <c r="W1067" s="40"/>
      <c r="X1067" s="40"/>
      <c r="Y1067" s="40"/>
      <c r="Z1067" s="40"/>
    </row>
    <row r="1068" spans="1:26" ht="14.25" customHeight="1">
      <c r="A1068" s="40"/>
      <c r="B1068" s="40"/>
      <c r="C1068" s="40"/>
      <c r="D1068" s="162"/>
      <c r="E1068" s="163"/>
      <c r="F1068" s="164"/>
      <c r="G1068" s="164"/>
      <c r="H1068" s="40"/>
      <c r="I1068" s="23"/>
      <c r="J1068" s="165"/>
      <c r="K1068" s="165"/>
      <c r="L1068" s="166"/>
      <c r="M1068" s="166"/>
      <c r="N1068" s="166"/>
      <c r="O1068" s="166"/>
      <c r="P1068" s="158">
        <f t="shared" si="14"/>
        <v>1</v>
      </c>
      <c r="Q1068" s="159">
        <f t="shared" si="15"/>
        <v>1900</v>
      </c>
      <c r="R1068" s="159" t="str">
        <f t="shared" si="16"/>
        <v>Jan</v>
      </c>
      <c r="S1068" s="160"/>
      <c r="T1068" s="40"/>
      <c r="U1068" s="40"/>
      <c r="V1068" s="40"/>
      <c r="W1068" s="40"/>
      <c r="X1068" s="40"/>
      <c r="Y1068" s="40"/>
      <c r="Z1068" s="40"/>
    </row>
    <row r="1069" spans="1:26" ht="14.25" customHeight="1">
      <c r="A1069" s="40"/>
      <c r="B1069" s="40"/>
      <c r="C1069" s="40"/>
      <c r="D1069" s="162"/>
      <c r="E1069" s="163"/>
      <c r="F1069" s="164"/>
      <c r="G1069" s="164"/>
      <c r="H1069" s="40"/>
      <c r="I1069" s="23"/>
      <c r="J1069" s="40"/>
      <c r="K1069" s="165"/>
      <c r="L1069" s="166"/>
      <c r="M1069" s="166"/>
      <c r="N1069" s="166"/>
      <c r="O1069" s="166"/>
      <c r="P1069" s="158">
        <f t="shared" si="14"/>
        <v>1</v>
      </c>
      <c r="Q1069" s="159">
        <f t="shared" si="15"/>
        <v>1900</v>
      </c>
      <c r="R1069" s="159" t="str">
        <f t="shared" si="16"/>
        <v>Jan</v>
      </c>
      <c r="S1069" s="160"/>
      <c r="T1069" s="40"/>
      <c r="U1069" s="40"/>
      <c r="V1069" s="40"/>
      <c r="W1069" s="40"/>
      <c r="X1069" s="40"/>
      <c r="Y1069" s="40"/>
      <c r="Z1069" s="40"/>
    </row>
    <row r="1070" spans="1:26" ht="14.25" customHeight="1">
      <c r="A1070" s="40"/>
      <c r="B1070" s="40"/>
      <c r="C1070" s="40"/>
      <c r="D1070" s="162"/>
      <c r="E1070" s="163"/>
      <c r="F1070" s="164"/>
      <c r="G1070" s="164"/>
      <c r="H1070" s="40"/>
      <c r="I1070" s="23"/>
      <c r="J1070" s="165"/>
      <c r="K1070" s="165"/>
      <c r="L1070" s="166"/>
      <c r="M1070" s="166"/>
      <c r="N1070" s="166"/>
      <c r="O1070" s="166"/>
      <c r="P1070" s="158">
        <f t="shared" ref="P1070:P1188" si="17">MONTH(E1070)</f>
        <v>1</v>
      </c>
      <c r="Q1070" s="159">
        <f t="shared" ref="Q1070:Q1188" si="18">YEAR(E1070)</f>
        <v>1900</v>
      </c>
      <c r="R1070" s="159" t="str">
        <f t="shared" ref="R1070:R1188" si="19">CHOOSE(P1070,"Jan","Feb","Mar","Apr","May","Jun","Jul","Aug","Sep","Oct","Nov","Dec")</f>
        <v>Jan</v>
      </c>
      <c r="S1070" s="160"/>
      <c r="T1070" s="40"/>
      <c r="U1070" s="40"/>
      <c r="V1070" s="40"/>
      <c r="W1070" s="40"/>
      <c r="X1070" s="40"/>
      <c r="Y1070" s="40"/>
      <c r="Z1070" s="40"/>
    </row>
    <row r="1071" spans="1:26" ht="14.25" customHeight="1">
      <c r="A1071" s="40"/>
      <c r="B1071" s="40"/>
      <c r="C1071" s="40"/>
      <c r="D1071" s="162"/>
      <c r="E1071" s="163"/>
      <c r="F1071" s="164"/>
      <c r="G1071" s="164"/>
      <c r="H1071" s="40"/>
      <c r="I1071" s="23"/>
      <c r="J1071" s="165"/>
      <c r="K1071" s="165"/>
      <c r="L1071" s="166"/>
      <c r="M1071" s="166"/>
      <c r="N1071" s="166"/>
      <c r="O1071" s="166"/>
      <c r="P1071" s="158">
        <f t="shared" si="17"/>
        <v>1</v>
      </c>
      <c r="Q1071" s="159">
        <f t="shared" si="18"/>
        <v>1900</v>
      </c>
      <c r="R1071" s="159" t="str">
        <f t="shared" si="19"/>
        <v>Jan</v>
      </c>
      <c r="S1071" s="160"/>
      <c r="T1071" s="40"/>
      <c r="U1071" s="40"/>
      <c r="V1071" s="40"/>
      <c r="W1071" s="40"/>
      <c r="X1071" s="40"/>
      <c r="Y1071" s="40"/>
      <c r="Z1071" s="40"/>
    </row>
    <row r="1072" spans="1:26" ht="14.25" customHeight="1">
      <c r="A1072" s="40"/>
      <c r="B1072" s="40"/>
      <c r="C1072" s="40"/>
      <c r="D1072" s="162"/>
      <c r="E1072" s="163"/>
      <c r="F1072" s="164"/>
      <c r="G1072" s="164"/>
      <c r="H1072" s="40"/>
      <c r="I1072" s="23"/>
      <c r="J1072" s="165"/>
      <c r="K1072" s="165"/>
      <c r="L1072" s="166"/>
      <c r="M1072" s="166"/>
      <c r="N1072" s="166"/>
      <c r="O1072" s="166"/>
      <c r="P1072" s="158">
        <f t="shared" si="17"/>
        <v>1</v>
      </c>
      <c r="Q1072" s="159">
        <f t="shared" si="18"/>
        <v>1900</v>
      </c>
      <c r="R1072" s="159" t="str">
        <f t="shared" si="19"/>
        <v>Jan</v>
      </c>
      <c r="S1072" s="160"/>
      <c r="T1072" s="40"/>
      <c r="U1072" s="40"/>
      <c r="V1072" s="40"/>
      <c r="W1072" s="40"/>
      <c r="X1072" s="40"/>
      <c r="Y1072" s="40"/>
      <c r="Z1072" s="40"/>
    </row>
    <row r="1073" spans="1:26" ht="14.25" customHeight="1">
      <c r="A1073" s="40"/>
      <c r="B1073" s="40"/>
      <c r="C1073" s="40"/>
      <c r="D1073" s="162"/>
      <c r="E1073" s="163"/>
      <c r="F1073" s="164"/>
      <c r="G1073" s="164"/>
      <c r="H1073" s="40"/>
      <c r="I1073" s="40"/>
      <c r="J1073" s="40"/>
      <c r="K1073" s="40"/>
      <c r="L1073" s="170"/>
      <c r="M1073" s="170"/>
      <c r="N1073" s="170"/>
      <c r="O1073" s="170"/>
      <c r="P1073" s="158">
        <f t="shared" si="17"/>
        <v>1</v>
      </c>
      <c r="Q1073" s="159">
        <f t="shared" si="18"/>
        <v>1900</v>
      </c>
      <c r="R1073" s="159" t="str">
        <f t="shared" si="19"/>
        <v>Jan</v>
      </c>
      <c r="S1073" s="160"/>
      <c r="T1073" s="40"/>
      <c r="U1073" s="40"/>
      <c r="V1073" s="40"/>
      <c r="W1073" s="40"/>
      <c r="X1073" s="40"/>
      <c r="Y1073" s="40"/>
      <c r="Z1073" s="40"/>
    </row>
    <row r="1074" spans="1:26" ht="14.25" customHeight="1">
      <c r="A1074" s="40"/>
      <c r="B1074" s="40"/>
      <c r="C1074" s="40"/>
      <c r="D1074" s="162"/>
      <c r="E1074" s="163"/>
      <c r="F1074" s="164"/>
      <c r="G1074" s="164"/>
      <c r="H1074" s="40"/>
      <c r="I1074" s="23"/>
      <c r="J1074" s="165"/>
      <c r="K1074" s="165"/>
      <c r="L1074" s="166"/>
      <c r="M1074" s="166"/>
      <c r="N1074" s="166"/>
      <c r="O1074" s="166"/>
      <c r="P1074" s="158">
        <f t="shared" si="17"/>
        <v>1</v>
      </c>
      <c r="Q1074" s="159">
        <f t="shared" si="18"/>
        <v>1900</v>
      </c>
      <c r="R1074" s="159" t="str">
        <f t="shared" si="19"/>
        <v>Jan</v>
      </c>
      <c r="S1074" s="160"/>
      <c r="T1074" s="40"/>
      <c r="U1074" s="40"/>
      <c r="V1074" s="40"/>
      <c r="W1074" s="40"/>
      <c r="X1074" s="40"/>
      <c r="Y1074" s="40"/>
      <c r="Z1074" s="40"/>
    </row>
    <row r="1075" spans="1:26" ht="14.25" customHeight="1">
      <c r="A1075" s="40"/>
      <c r="B1075" s="40"/>
      <c r="C1075" s="40"/>
      <c r="D1075" s="162"/>
      <c r="E1075" s="163"/>
      <c r="F1075" s="164"/>
      <c r="G1075" s="164"/>
      <c r="H1075" s="40"/>
      <c r="I1075" s="23"/>
      <c r="J1075" s="165"/>
      <c r="K1075" s="165"/>
      <c r="L1075" s="166"/>
      <c r="M1075" s="166"/>
      <c r="N1075" s="166"/>
      <c r="O1075" s="166"/>
      <c r="P1075" s="158">
        <f t="shared" si="17"/>
        <v>1</v>
      </c>
      <c r="Q1075" s="159">
        <f t="shared" si="18"/>
        <v>1900</v>
      </c>
      <c r="R1075" s="159" t="str">
        <f t="shared" si="19"/>
        <v>Jan</v>
      </c>
      <c r="S1075" s="160"/>
      <c r="T1075" s="40"/>
      <c r="U1075" s="40"/>
      <c r="V1075" s="40"/>
      <c r="W1075" s="40"/>
      <c r="X1075" s="40"/>
      <c r="Y1075" s="40"/>
      <c r="Z1075" s="40"/>
    </row>
    <row r="1076" spans="1:26" ht="14.25" customHeight="1">
      <c r="A1076" s="40"/>
      <c r="B1076" s="40"/>
      <c r="C1076" s="40"/>
      <c r="D1076" s="162"/>
      <c r="E1076" s="163"/>
      <c r="F1076" s="164"/>
      <c r="G1076" s="164"/>
      <c r="H1076" s="40"/>
      <c r="I1076" s="23"/>
      <c r="J1076" s="165"/>
      <c r="K1076" s="165"/>
      <c r="L1076" s="166"/>
      <c r="M1076" s="166"/>
      <c r="N1076" s="166"/>
      <c r="O1076" s="166"/>
      <c r="P1076" s="158">
        <f t="shared" si="17"/>
        <v>1</v>
      </c>
      <c r="Q1076" s="159">
        <f t="shared" si="18"/>
        <v>1900</v>
      </c>
      <c r="R1076" s="159" t="str">
        <f t="shared" si="19"/>
        <v>Jan</v>
      </c>
      <c r="S1076" s="160"/>
      <c r="T1076" s="40"/>
      <c r="U1076" s="40"/>
      <c r="V1076" s="40"/>
      <c r="W1076" s="40"/>
      <c r="X1076" s="40"/>
      <c r="Y1076" s="40"/>
      <c r="Z1076" s="40"/>
    </row>
    <row r="1077" spans="1:26" ht="14.25" customHeight="1">
      <c r="A1077" s="40"/>
      <c r="B1077" s="40"/>
      <c r="C1077" s="40"/>
      <c r="D1077" s="162"/>
      <c r="E1077" s="163"/>
      <c r="F1077" s="164"/>
      <c r="G1077" s="164"/>
      <c r="H1077" s="40"/>
      <c r="I1077" s="23"/>
      <c r="J1077" s="165"/>
      <c r="K1077" s="165"/>
      <c r="L1077" s="166"/>
      <c r="M1077" s="166"/>
      <c r="N1077" s="166"/>
      <c r="O1077" s="166"/>
      <c r="P1077" s="158">
        <f t="shared" si="17"/>
        <v>1</v>
      </c>
      <c r="Q1077" s="159">
        <f t="shared" si="18"/>
        <v>1900</v>
      </c>
      <c r="R1077" s="159" t="str">
        <f t="shared" si="19"/>
        <v>Jan</v>
      </c>
      <c r="S1077" s="160"/>
      <c r="T1077" s="40"/>
      <c r="U1077" s="40"/>
      <c r="V1077" s="40"/>
      <c r="W1077" s="40"/>
      <c r="X1077" s="40"/>
      <c r="Y1077" s="40"/>
      <c r="Z1077" s="40"/>
    </row>
    <row r="1078" spans="1:26" ht="14.25" customHeight="1">
      <c r="A1078" s="40"/>
      <c r="B1078" s="40"/>
      <c r="C1078" s="40"/>
      <c r="D1078" s="162"/>
      <c r="E1078" s="163"/>
      <c r="F1078" s="164"/>
      <c r="G1078" s="164"/>
      <c r="H1078" s="40"/>
      <c r="I1078" s="23"/>
      <c r="J1078" s="165"/>
      <c r="K1078" s="165"/>
      <c r="L1078" s="166"/>
      <c r="M1078" s="166"/>
      <c r="N1078" s="166"/>
      <c r="O1078" s="166"/>
      <c r="P1078" s="158">
        <f t="shared" si="17"/>
        <v>1</v>
      </c>
      <c r="Q1078" s="159">
        <f t="shared" si="18"/>
        <v>1900</v>
      </c>
      <c r="R1078" s="159" t="str">
        <f t="shared" si="19"/>
        <v>Jan</v>
      </c>
      <c r="S1078" s="160"/>
      <c r="T1078" s="40"/>
      <c r="U1078" s="40"/>
      <c r="V1078" s="40"/>
      <c r="W1078" s="40"/>
      <c r="X1078" s="40"/>
      <c r="Y1078" s="40"/>
      <c r="Z1078" s="40"/>
    </row>
    <row r="1079" spans="1:26" ht="14.25" customHeight="1">
      <c r="A1079" s="40"/>
      <c r="B1079" s="40"/>
      <c r="C1079" s="40"/>
      <c r="D1079" s="162"/>
      <c r="E1079" s="163"/>
      <c r="F1079" s="164"/>
      <c r="G1079" s="164"/>
      <c r="H1079" s="40"/>
      <c r="I1079" s="23"/>
      <c r="J1079" s="165"/>
      <c r="K1079" s="165"/>
      <c r="L1079" s="166"/>
      <c r="M1079" s="166"/>
      <c r="N1079" s="166"/>
      <c r="O1079" s="166"/>
      <c r="P1079" s="158">
        <f t="shared" si="17"/>
        <v>1</v>
      </c>
      <c r="Q1079" s="159">
        <f t="shared" si="18"/>
        <v>1900</v>
      </c>
      <c r="R1079" s="159" t="str">
        <f t="shared" si="19"/>
        <v>Jan</v>
      </c>
      <c r="S1079" s="160"/>
      <c r="T1079" s="40"/>
      <c r="U1079" s="40"/>
      <c r="V1079" s="40"/>
      <c r="W1079" s="40"/>
      <c r="X1079" s="40"/>
      <c r="Y1079" s="40"/>
      <c r="Z1079" s="40"/>
    </row>
    <row r="1080" spans="1:26" ht="14.25" customHeight="1">
      <c r="A1080" s="40"/>
      <c r="B1080" s="40"/>
      <c r="C1080" s="40"/>
      <c r="D1080" s="162"/>
      <c r="E1080" s="163"/>
      <c r="F1080" s="164"/>
      <c r="G1080" s="164"/>
      <c r="H1080" s="40"/>
      <c r="I1080" s="23"/>
      <c r="J1080" s="165"/>
      <c r="K1080" s="165"/>
      <c r="L1080" s="166"/>
      <c r="M1080" s="166"/>
      <c r="N1080" s="166"/>
      <c r="O1080" s="166"/>
      <c r="P1080" s="158">
        <f t="shared" si="17"/>
        <v>1</v>
      </c>
      <c r="Q1080" s="159">
        <f t="shared" si="18"/>
        <v>1900</v>
      </c>
      <c r="R1080" s="159" t="str">
        <f t="shared" si="19"/>
        <v>Jan</v>
      </c>
      <c r="S1080" s="160"/>
      <c r="T1080" s="40"/>
      <c r="U1080" s="40"/>
      <c r="V1080" s="40"/>
      <c r="W1080" s="40"/>
      <c r="X1080" s="40"/>
      <c r="Y1080" s="40"/>
      <c r="Z1080" s="40"/>
    </row>
    <row r="1081" spans="1:26" ht="14.25" customHeight="1">
      <c r="A1081" s="40"/>
      <c r="B1081" s="40"/>
      <c r="C1081" s="40"/>
      <c r="D1081" s="162"/>
      <c r="E1081" s="163"/>
      <c r="F1081" s="164"/>
      <c r="G1081" s="164"/>
      <c r="H1081" s="40"/>
      <c r="I1081" s="23"/>
      <c r="J1081" s="165"/>
      <c r="K1081" s="165"/>
      <c r="L1081" s="166"/>
      <c r="M1081" s="166"/>
      <c r="N1081" s="166"/>
      <c r="O1081" s="166"/>
      <c r="P1081" s="158">
        <f t="shared" si="17"/>
        <v>1</v>
      </c>
      <c r="Q1081" s="159">
        <f t="shared" si="18"/>
        <v>1900</v>
      </c>
      <c r="R1081" s="159" t="str">
        <f t="shared" si="19"/>
        <v>Jan</v>
      </c>
      <c r="S1081" s="160"/>
      <c r="T1081" s="40"/>
      <c r="U1081" s="40"/>
      <c r="V1081" s="40"/>
      <c r="W1081" s="40"/>
      <c r="X1081" s="40"/>
      <c r="Y1081" s="40"/>
      <c r="Z1081" s="40"/>
    </row>
    <row r="1082" spans="1:26" ht="14.25" customHeight="1">
      <c r="A1082" s="40"/>
      <c r="B1082" s="40"/>
      <c r="C1082" s="40"/>
      <c r="D1082" s="162"/>
      <c r="E1082" s="163"/>
      <c r="F1082" s="164"/>
      <c r="G1082" s="164"/>
      <c r="H1082" s="40"/>
      <c r="I1082" s="23"/>
      <c r="J1082" s="165"/>
      <c r="K1082" s="165"/>
      <c r="L1082" s="166"/>
      <c r="M1082" s="166"/>
      <c r="N1082" s="166"/>
      <c r="O1082" s="166"/>
      <c r="P1082" s="158">
        <f t="shared" si="17"/>
        <v>1</v>
      </c>
      <c r="Q1082" s="159">
        <f t="shared" si="18"/>
        <v>1900</v>
      </c>
      <c r="R1082" s="159" t="str">
        <f t="shared" si="19"/>
        <v>Jan</v>
      </c>
      <c r="S1082" s="160"/>
      <c r="T1082" s="40"/>
      <c r="U1082" s="40"/>
      <c r="V1082" s="40"/>
      <c r="W1082" s="40"/>
      <c r="X1082" s="40"/>
      <c r="Y1082" s="40"/>
      <c r="Z1082" s="40"/>
    </row>
    <row r="1083" spans="1:26" ht="14.25" customHeight="1">
      <c r="A1083" s="40"/>
      <c r="B1083" s="40"/>
      <c r="C1083" s="40"/>
      <c r="D1083" s="162"/>
      <c r="E1083" s="163"/>
      <c r="F1083" s="164"/>
      <c r="G1083" s="164"/>
      <c r="H1083" s="40"/>
      <c r="I1083" s="23"/>
      <c r="J1083" s="165"/>
      <c r="K1083" s="165"/>
      <c r="L1083" s="166"/>
      <c r="M1083" s="166"/>
      <c r="N1083" s="166"/>
      <c r="O1083" s="166"/>
      <c r="P1083" s="158">
        <f t="shared" si="17"/>
        <v>1</v>
      </c>
      <c r="Q1083" s="159">
        <f t="shared" si="18"/>
        <v>1900</v>
      </c>
      <c r="R1083" s="159" t="str">
        <f t="shared" si="19"/>
        <v>Jan</v>
      </c>
      <c r="S1083" s="160"/>
      <c r="T1083" s="40"/>
      <c r="U1083" s="40"/>
      <c r="V1083" s="40"/>
      <c r="W1083" s="40"/>
      <c r="X1083" s="40"/>
      <c r="Y1083" s="40"/>
      <c r="Z1083" s="40"/>
    </row>
    <row r="1084" spans="1:26" ht="14.25" customHeight="1">
      <c r="A1084" s="40"/>
      <c r="B1084" s="40"/>
      <c r="C1084" s="40"/>
      <c r="D1084" s="162"/>
      <c r="E1084" s="163"/>
      <c r="F1084" s="164"/>
      <c r="G1084" s="164"/>
      <c r="H1084" s="40"/>
      <c r="I1084" s="23"/>
      <c r="J1084" s="165"/>
      <c r="K1084" s="165"/>
      <c r="L1084" s="166"/>
      <c r="M1084" s="166"/>
      <c r="N1084" s="166"/>
      <c r="O1084" s="166"/>
      <c r="P1084" s="158">
        <f t="shared" si="17"/>
        <v>1</v>
      </c>
      <c r="Q1084" s="159">
        <f t="shared" si="18"/>
        <v>1900</v>
      </c>
      <c r="R1084" s="159" t="str">
        <f t="shared" si="19"/>
        <v>Jan</v>
      </c>
      <c r="S1084" s="160"/>
      <c r="T1084" s="40"/>
      <c r="U1084" s="40"/>
      <c r="V1084" s="40"/>
      <c r="W1084" s="40"/>
      <c r="X1084" s="40"/>
      <c r="Y1084" s="40"/>
      <c r="Z1084" s="40"/>
    </row>
    <row r="1085" spans="1:26" ht="14.25" customHeight="1">
      <c r="A1085" s="40"/>
      <c r="B1085" s="40"/>
      <c r="C1085" s="40"/>
      <c r="D1085" s="162"/>
      <c r="E1085" s="163"/>
      <c r="F1085" s="164"/>
      <c r="G1085" s="164"/>
      <c r="H1085" s="40"/>
      <c r="I1085" s="23"/>
      <c r="J1085" s="165"/>
      <c r="K1085" s="165"/>
      <c r="L1085" s="166"/>
      <c r="M1085" s="166"/>
      <c r="N1085" s="166"/>
      <c r="O1085" s="166"/>
      <c r="P1085" s="158">
        <f t="shared" si="17"/>
        <v>1</v>
      </c>
      <c r="Q1085" s="159">
        <f t="shared" si="18"/>
        <v>1900</v>
      </c>
      <c r="R1085" s="159" t="str">
        <f t="shared" si="19"/>
        <v>Jan</v>
      </c>
      <c r="S1085" s="160"/>
      <c r="T1085" s="40"/>
      <c r="U1085" s="40"/>
      <c r="V1085" s="40"/>
      <c r="W1085" s="40"/>
      <c r="X1085" s="40"/>
      <c r="Y1085" s="40"/>
      <c r="Z1085" s="40"/>
    </row>
    <row r="1086" spans="1:26" ht="14.25" customHeight="1">
      <c r="A1086" s="40"/>
      <c r="B1086" s="40"/>
      <c r="C1086" s="40"/>
      <c r="D1086" s="162"/>
      <c r="E1086" s="163"/>
      <c r="F1086" s="164"/>
      <c r="G1086" s="164"/>
      <c r="H1086" s="40"/>
      <c r="I1086" s="23"/>
      <c r="J1086" s="165"/>
      <c r="K1086" s="165"/>
      <c r="L1086" s="166"/>
      <c r="M1086" s="166"/>
      <c r="N1086" s="166"/>
      <c r="O1086" s="166"/>
      <c r="P1086" s="158">
        <f t="shared" si="17"/>
        <v>1</v>
      </c>
      <c r="Q1086" s="159">
        <f t="shared" si="18"/>
        <v>1900</v>
      </c>
      <c r="R1086" s="159" t="str">
        <f t="shared" si="19"/>
        <v>Jan</v>
      </c>
      <c r="S1086" s="160"/>
      <c r="T1086" s="40"/>
      <c r="U1086" s="40"/>
      <c r="V1086" s="40"/>
      <c r="W1086" s="40"/>
      <c r="X1086" s="40"/>
      <c r="Y1086" s="40"/>
      <c r="Z1086" s="40"/>
    </row>
    <row r="1087" spans="1:26" ht="14.25" customHeight="1">
      <c r="A1087" s="40"/>
      <c r="B1087" s="40"/>
      <c r="C1087" s="40"/>
      <c r="D1087" s="162"/>
      <c r="E1087" s="163"/>
      <c r="F1087" s="164"/>
      <c r="G1087" s="164"/>
      <c r="H1087" s="40"/>
      <c r="I1087" s="23"/>
      <c r="J1087" s="165"/>
      <c r="K1087" s="165"/>
      <c r="L1087" s="166"/>
      <c r="M1087" s="166"/>
      <c r="N1087" s="166"/>
      <c r="O1087" s="166"/>
      <c r="P1087" s="158">
        <f t="shared" si="17"/>
        <v>1</v>
      </c>
      <c r="Q1087" s="159">
        <f t="shared" si="18"/>
        <v>1900</v>
      </c>
      <c r="R1087" s="159" t="str">
        <f t="shared" si="19"/>
        <v>Jan</v>
      </c>
      <c r="S1087" s="160"/>
      <c r="T1087" s="40"/>
      <c r="U1087" s="40"/>
      <c r="V1087" s="40"/>
      <c r="W1087" s="40"/>
      <c r="X1087" s="40"/>
      <c r="Y1087" s="40"/>
      <c r="Z1087" s="40"/>
    </row>
    <row r="1088" spans="1:26" ht="14.25" customHeight="1">
      <c r="A1088" s="40"/>
      <c r="B1088" s="40"/>
      <c r="C1088" s="40"/>
      <c r="D1088" s="162"/>
      <c r="E1088" s="163"/>
      <c r="F1088" s="164"/>
      <c r="G1088" s="164"/>
      <c r="H1088" s="40"/>
      <c r="I1088" s="23"/>
      <c r="J1088" s="165"/>
      <c r="K1088" s="165"/>
      <c r="L1088" s="166"/>
      <c r="M1088" s="166"/>
      <c r="N1088" s="166"/>
      <c r="O1088" s="166"/>
      <c r="P1088" s="158">
        <f t="shared" si="17"/>
        <v>1</v>
      </c>
      <c r="Q1088" s="159">
        <f t="shared" si="18"/>
        <v>1900</v>
      </c>
      <c r="R1088" s="159" t="str">
        <f t="shared" si="19"/>
        <v>Jan</v>
      </c>
      <c r="S1088" s="160"/>
      <c r="T1088" s="40"/>
      <c r="U1088" s="40"/>
      <c r="V1088" s="40"/>
      <c r="W1088" s="40"/>
      <c r="X1088" s="40"/>
      <c r="Y1088" s="40"/>
      <c r="Z1088" s="40"/>
    </row>
    <row r="1089" spans="1:26" ht="14.25" customHeight="1">
      <c r="A1089" s="40"/>
      <c r="B1089" s="40"/>
      <c r="C1089" s="40"/>
      <c r="D1089" s="162"/>
      <c r="E1089" s="163"/>
      <c r="F1089" s="164"/>
      <c r="G1089" s="164"/>
      <c r="H1089" s="40"/>
      <c r="I1089" s="23"/>
      <c r="J1089" s="165"/>
      <c r="K1089" s="165"/>
      <c r="L1089" s="166"/>
      <c r="M1089" s="166"/>
      <c r="N1089" s="166"/>
      <c r="O1089" s="166"/>
      <c r="P1089" s="158">
        <f t="shared" si="17"/>
        <v>1</v>
      </c>
      <c r="Q1089" s="159">
        <f t="shared" si="18"/>
        <v>1900</v>
      </c>
      <c r="R1089" s="159" t="str">
        <f t="shared" si="19"/>
        <v>Jan</v>
      </c>
      <c r="S1089" s="160"/>
      <c r="T1089" s="40"/>
      <c r="U1089" s="40"/>
      <c r="V1089" s="40"/>
      <c r="W1089" s="40"/>
      <c r="X1089" s="40"/>
      <c r="Y1089" s="40"/>
      <c r="Z1089" s="40"/>
    </row>
    <row r="1090" spans="1:26" ht="14.25" customHeight="1">
      <c r="A1090" s="40"/>
      <c r="B1090" s="40"/>
      <c r="C1090" s="40"/>
      <c r="D1090" s="162"/>
      <c r="E1090" s="163"/>
      <c r="F1090" s="164"/>
      <c r="G1090" s="164"/>
      <c r="H1090" s="40"/>
      <c r="I1090" s="23"/>
      <c r="J1090" s="165"/>
      <c r="K1090" s="165"/>
      <c r="L1090" s="166"/>
      <c r="M1090" s="166"/>
      <c r="N1090" s="166"/>
      <c r="O1090" s="166"/>
      <c r="P1090" s="158">
        <f t="shared" si="17"/>
        <v>1</v>
      </c>
      <c r="Q1090" s="159">
        <f t="shared" si="18"/>
        <v>1900</v>
      </c>
      <c r="R1090" s="159" t="str">
        <f t="shared" si="19"/>
        <v>Jan</v>
      </c>
      <c r="S1090" s="160"/>
      <c r="T1090" s="40"/>
      <c r="U1090" s="40"/>
      <c r="V1090" s="40"/>
      <c r="W1090" s="40"/>
      <c r="X1090" s="40"/>
      <c r="Y1090" s="40"/>
      <c r="Z1090" s="40"/>
    </row>
    <row r="1091" spans="1:26" ht="14.25" customHeight="1">
      <c r="A1091" s="40"/>
      <c r="B1091" s="40"/>
      <c r="C1091" s="40"/>
      <c r="D1091" s="162"/>
      <c r="E1091" s="163"/>
      <c r="F1091" s="164"/>
      <c r="G1091" s="164"/>
      <c r="H1091" s="40"/>
      <c r="I1091" s="23"/>
      <c r="J1091" s="165"/>
      <c r="K1091" s="165"/>
      <c r="L1091" s="166"/>
      <c r="M1091" s="166"/>
      <c r="N1091" s="166"/>
      <c r="O1091" s="166"/>
      <c r="P1091" s="158">
        <f t="shared" si="17"/>
        <v>1</v>
      </c>
      <c r="Q1091" s="159">
        <f t="shared" si="18"/>
        <v>1900</v>
      </c>
      <c r="R1091" s="159" t="str">
        <f t="shared" si="19"/>
        <v>Jan</v>
      </c>
      <c r="S1091" s="160"/>
      <c r="T1091" s="40"/>
      <c r="U1091" s="40"/>
      <c r="V1091" s="40"/>
      <c r="W1091" s="40"/>
      <c r="X1091" s="40"/>
      <c r="Y1091" s="40"/>
      <c r="Z1091" s="40"/>
    </row>
    <row r="1092" spans="1:26" ht="14.25" customHeight="1">
      <c r="A1092" s="40"/>
      <c r="B1092" s="40"/>
      <c r="C1092" s="40"/>
      <c r="D1092" s="162"/>
      <c r="E1092" s="163"/>
      <c r="F1092" s="164"/>
      <c r="G1092" s="164"/>
      <c r="H1092" s="40"/>
      <c r="I1092" s="23"/>
      <c r="J1092" s="165"/>
      <c r="K1092" s="165"/>
      <c r="L1092" s="166"/>
      <c r="M1092" s="166"/>
      <c r="N1092" s="166"/>
      <c r="O1092" s="166"/>
      <c r="P1092" s="158">
        <f t="shared" si="17"/>
        <v>1</v>
      </c>
      <c r="Q1092" s="159">
        <f t="shared" si="18"/>
        <v>1900</v>
      </c>
      <c r="R1092" s="159" t="str">
        <f t="shared" si="19"/>
        <v>Jan</v>
      </c>
      <c r="S1092" s="160"/>
      <c r="T1092" s="40"/>
      <c r="U1092" s="40"/>
      <c r="V1092" s="40"/>
      <c r="W1092" s="40"/>
      <c r="X1092" s="40"/>
      <c r="Y1092" s="40"/>
      <c r="Z1092" s="40"/>
    </row>
    <row r="1093" spans="1:26" ht="14.25" customHeight="1">
      <c r="A1093" s="40"/>
      <c r="B1093" s="40"/>
      <c r="C1093" s="40"/>
      <c r="D1093" s="162"/>
      <c r="E1093" s="163"/>
      <c r="F1093" s="164"/>
      <c r="G1093" s="164"/>
      <c r="H1093" s="40"/>
      <c r="I1093" s="23"/>
      <c r="J1093" s="165"/>
      <c r="K1093" s="165"/>
      <c r="L1093" s="166"/>
      <c r="M1093" s="166"/>
      <c r="N1093" s="166"/>
      <c r="O1093" s="166"/>
      <c r="P1093" s="158">
        <f t="shared" si="17"/>
        <v>1</v>
      </c>
      <c r="Q1093" s="159">
        <f t="shared" si="18"/>
        <v>1900</v>
      </c>
      <c r="R1093" s="159" t="str">
        <f t="shared" si="19"/>
        <v>Jan</v>
      </c>
      <c r="S1093" s="160"/>
      <c r="T1093" s="40"/>
      <c r="U1093" s="40"/>
      <c r="V1093" s="40"/>
      <c r="W1093" s="40"/>
      <c r="X1093" s="40"/>
      <c r="Y1093" s="40"/>
      <c r="Z1093" s="40"/>
    </row>
    <row r="1094" spans="1:26" ht="14.25" customHeight="1">
      <c r="A1094" s="40"/>
      <c r="B1094" s="40"/>
      <c r="C1094" s="40"/>
      <c r="D1094" s="162"/>
      <c r="E1094" s="163"/>
      <c r="F1094" s="164"/>
      <c r="G1094" s="164"/>
      <c r="H1094" s="40"/>
      <c r="I1094" s="23"/>
      <c r="J1094" s="165"/>
      <c r="K1094" s="165"/>
      <c r="L1094" s="166"/>
      <c r="M1094" s="166"/>
      <c r="N1094" s="166"/>
      <c r="O1094" s="166"/>
      <c r="P1094" s="158">
        <f t="shared" si="17"/>
        <v>1</v>
      </c>
      <c r="Q1094" s="159">
        <f t="shared" si="18"/>
        <v>1900</v>
      </c>
      <c r="R1094" s="159" t="str">
        <f t="shared" si="19"/>
        <v>Jan</v>
      </c>
      <c r="S1094" s="160"/>
      <c r="T1094" s="40"/>
      <c r="U1094" s="40"/>
      <c r="V1094" s="40"/>
      <c r="W1094" s="40"/>
      <c r="X1094" s="40"/>
      <c r="Y1094" s="40"/>
      <c r="Z1094" s="40"/>
    </row>
    <row r="1095" spans="1:26" ht="14.25" customHeight="1">
      <c r="A1095" s="40"/>
      <c r="B1095" s="40"/>
      <c r="C1095" s="40"/>
      <c r="D1095" s="162"/>
      <c r="E1095" s="163"/>
      <c r="F1095" s="164"/>
      <c r="G1095" s="164"/>
      <c r="H1095" s="40"/>
      <c r="I1095" s="23"/>
      <c r="J1095" s="165"/>
      <c r="K1095" s="165"/>
      <c r="L1095" s="166"/>
      <c r="M1095" s="166"/>
      <c r="N1095" s="166"/>
      <c r="O1095" s="166"/>
      <c r="P1095" s="158">
        <f t="shared" si="17"/>
        <v>1</v>
      </c>
      <c r="Q1095" s="159">
        <f t="shared" si="18"/>
        <v>1900</v>
      </c>
      <c r="R1095" s="159" t="str">
        <f t="shared" si="19"/>
        <v>Jan</v>
      </c>
      <c r="S1095" s="160"/>
      <c r="T1095" s="40"/>
      <c r="U1095" s="40"/>
      <c r="V1095" s="40"/>
      <c r="W1095" s="40"/>
      <c r="X1095" s="40"/>
      <c r="Y1095" s="40"/>
      <c r="Z1095" s="40"/>
    </row>
    <row r="1096" spans="1:26" ht="14.25" customHeight="1">
      <c r="A1096" s="40"/>
      <c r="B1096" s="40"/>
      <c r="C1096" s="40"/>
      <c r="D1096" s="162"/>
      <c r="E1096" s="163"/>
      <c r="F1096" s="164"/>
      <c r="G1096" s="164"/>
      <c r="H1096" s="40"/>
      <c r="I1096" s="23"/>
      <c r="J1096" s="165"/>
      <c r="K1096" s="165"/>
      <c r="L1096" s="166"/>
      <c r="M1096" s="166"/>
      <c r="N1096" s="166"/>
      <c r="O1096" s="166"/>
      <c r="P1096" s="158">
        <f t="shared" si="17"/>
        <v>1</v>
      </c>
      <c r="Q1096" s="159">
        <f t="shared" si="18"/>
        <v>1900</v>
      </c>
      <c r="R1096" s="159" t="str">
        <f t="shared" si="19"/>
        <v>Jan</v>
      </c>
      <c r="S1096" s="160"/>
      <c r="T1096" s="40"/>
      <c r="U1096" s="40"/>
      <c r="V1096" s="40"/>
      <c r="W1096" s="40"/>
      <c r="X1096" s="40"/>
      <c r="Y1096" s="40"/>
      <c r="Z1096" s="40"/>
    </row>
    <row r="1097" spans="1:26" ht="14.25" customHeight="1">
      <c r="A1097" s="40"/>
      <c r="B1097" s="40"/>
      <c r="C1097" s="40"/>
      <c r="D1097" s="162"/>
      <c r="E1097" s="163"/>
      <c r="F1097" s="164"/>
      <c r="G1097" s="164"/>
      <c r="H1097" s="164"/>
      <c r="I1097" s="23"/>
      <c r="J1097" s="171"/>
      <c r="K1097" s="171"/>
      <c r="L1097" s="166"/>
      <c r="M1097" s="166"/>
      <c r="N1097" s="166"/>
      <c r="O1097" s="166"/>
      <c r="P1097" s="158">
        <f t="shared" si="17"/>
        <v>1</v>
      </c>
      <c r="Q1097" s="159">
        <f t="shared" si="18"/>
        <v>1900</v>
      </c>
      <c r="R1097" s="159" t="str">
        <f t="shared" si="19"/>
        <v>Jan</v>
      </c>
      <c r="S1097" s="160"/>
      <c r="T1097" s="40"/>
      <c r="U1097" s="40"/>
      <c r="V1097" s="40"/>
      <c r="W1097" s="40"/>
      <c r="X1097" s="40"/>
      <c r="Y1097" s="40"/>
      <c r="Z1097" s="40"/>
    </row>
    <row r="1098" spans="1:26" ht="14.25" customHeight="1">
      <c r="A1098" s="40"/>
      <c r="B1098" s="40"/>
      <c r="C1098" s="40"/>
      <c r="D1098" s="162"/>
      <c r="E1098" s="163"/>
      <c r="F1098" s="164"/>
      <c r="G1098" s="164"/>
      <c r="H1098" s="164"/>
      <c r="I1098" s="23"/>
      <c r="J1098" s="171"/>
      <c r="K1098" s="171"/>
      <c r="L1098" s="166"/>
      <c r="M1098" s="166"/>
      <c r="N1098" s="166"/>
      <c r="O1098" s="166"/>
      <c r="P1098" s="158">
        <f t="shared" si="17"/>
        <v>1</v>
      </c>
      <c r="Q1098" s="159">
        <f t="shared" si="18"/>
        <v>1900</v>
      </c>
      <c r="R1098" s="159" t="str">
        <f t="shared" si="19"/>
        <v>Jan</v>
      </c>
      <c r="S1098" s="160"/>
      <c r="T1098" s="40"/>
      <c r="U1098" s="40"/>
      <c r="V1098" s="40"/>
      <c r="W1098" s="40"/>
      <c r="X1098" s="40"/>
      <c r="Y1098" s="40"/>
      <c r="Z1098" s="40"/>
    </row>
    <row r="1099" spans="1:26" ht="14.25" customHeight="1">
      <c r="A1099" s="40"/>
      <c r="B1099" s="40"/>
      <c r="C1099" s="40"/>
      <c r="D1099" s="162"/>
      <c r="E1099" s="163"/>
      <c r="F1099" s="164"/>
      <c r="G1099" s="164"/>
      <c r="H1099" s="164"/>
      <c r="I1099" s="23"/>
      <c r="J1099" s="171"/>
      <c r="K1099" s="171"/>
      <c r="L1099" s="166"/>
      <c r="M1099" s="166"/>
      <c r="N1099" s="166"/>
      <c r="O1099" s="166"/>
      <c r="P1099" s="158">
        <f t="shared" si="17"/>
        <v>1</v>
      </c>
      <c r="Q1099" s="159">
        <f t="shared" si="18"/>
        <v>1900</v>
      </c>
      <c r="R1099" s="159" t="str">
        <f t="shared" si="19"/>
        <v>Jan</v>
      </c>
      <c r="S1099" s="160"/>
      <c r="T1099" s="40"/>
      <c r="U1099" s="40"/>
      <c r="V1099" s="40"/>
      <c r="W1099" s="40"/>
      <c r="X1099" s="40"/>
      <c r="Y1099" s="40"/>
      <c r="Z1099" s="40"/>
    </row>
    <row r="1100" spans="1:26" ht="14.25" customHeight="1">
      <c r="A1100" s="40"/>
      <c r="B1100" s="40"/>
      <c r="C1100" s="40"/>
      <c r="D1100" s="162"/>
      <c r="E1100" s="163"/>
      <c r="F1100" s="164"/>
      <c r="G1100" s="164"/>
      <c r="H1100" s="164"/>
      <c r="I1100" s="23"/>
      <c r="J1100" s="171"/>
      <c r="K1100" s="171"/>
      <c r="L1100" s="166"/>
      <c r="M1100" s="166"/>
      <c r="N1100" s="166"/>
      <c r="O1100" s="166"/>
      <c r="P1100" s="158">
        <f t="shared" si="17"/>
        <v>1</v>
      </c>
      <c r="Q1100" s="159">
        <f t="shared" si="18"/>
        <v>1900</v>
      </c>
      <c r="R1100" s="159" t="str">
        <f t="shared" si="19"/>
        <v>Jan</v>
      </c>
      <c r="S1100" s="160"/>
      <c r="T1100" s="40"/>
      <c r="U1100" s="40"/>
      <c r="V1100" s="40"/>
      <c r="W1100" s="40"/>
      <c r="X1100" s="40"/>
      <c r="Y1100" s="40"/>
      <c r="Z1100" s="40"/>
    </row>
    <row r="1101" spans="1:26" ht="14.25" customHeight="1">
      <c r="A1101" s="40"/>
      <c r="B1101" s="40"/>
      <c r="C1101" s="40"/>
      <c r="D1101" s="162"/>
      <c r="E1101" s="163"/>
      <c r="F1101" s="164"/>
      <c r="G1101" s="164"/>
      <c r="H1101" s="164"/>
      <c r="I1101" s="23"/>
      <c r="J1101" s="171"/>
      <c r="K1101" s="171"/>
      <c r="L1101" s="166"/>
      <c r="M1101" s="166"/>
      <c r="N1101" s="166"/>
      <c r="O1101" s="166"/>
      <c r="P1101" s="158">
        <f t="shared" si="17"/>
        <v>1</v>
      </c>
      <c r="Q1101" s="159">
        <f t="shared" si="18"/>
        <v>1900</v>
      </c>
      <c r="R1101" s="159" t="str">
        <f t="shared" si="19"/>
        <v>Jan</v>
      </c>
      <c r="S1101" s="160"/>
      <c r="T1101" s="40"/>
      <c r="U1101" s="40"/>
      <c r="V1101" s="40"/>
      <c r="W1101" s="40"/>
      <c r="X1101" s="40"/>
      <c r="Y1101" s="40"/>
      <c r="Z1101" s="40"/>
    </row>
    <row r="1102" spans="1:26" ht="14.25" customHeight="1">
      <c r="A1102" s="40"/>
      <c r="B1102" s="40"/>
      <c r="C1102" s="40"/>
      <c r="D1102" s="162"/>
      <c r="E1102" s="163"/>
      <c r="F1102" s="164"/>
      <c r="G1102" s="164"/>
      <c r="H1102" s="164"/>
      <c r="I1102" s="23"/>
      <c r="J1102" s="171"/>
      <c r="K1102" s="171"/>
      <c r="L1102" s="166"/>
      <c r="M1102" s="166"/>
      <c r="N1102" s="166"/>
      <c r="O1102" s="166"/>
      <c r="P1102" s="158">
        <f t="shared" si="17"/>
        <v>1</v>
      </c>
      <c r="Q1102" s="159">
        <f t="shared" si="18"/>
        <v>1900</v>
      </c>
      <c r="R1102" s="159" t="str">
        <f t="shared" si="19"/>
        <v>Jan</v>
      </c>
      <c r="S1102" s="160"/>
      <c r="T1102" s="40"/>
      <c r="U1102" s="40"/>
      <c r="V1102" s="40"/>
      <c r="W1102" s="40"/>
      <c r="X1102" s="40"/>
      <c r="Y1102" s="40"/>
      <c r="Z1102" s="40"/>
    </row>
    <row r="1103" spans="1:26" ht="14.25" customHeight="1">
      <c r="A1103" s="40"/>
      <c r="B1103" s="40"/>
      <c r="C1103" s="40"/>
      <c r="D1103" s="162"/>
      <c r="E1103" s="163"/>
      <c r="F1103" s="164"/>
      <c r="G1103" s="164"/>
      <c r="H1103" s="164"/>
      <c r="I1103" s="23"/>
      <c r="J1103" s="171"/>
      <c r="K1103" s="171"/>
      <c r="L1103" s="166"/>
      <c r="M1103" s="166"/>
      <c r="N1103" s="166"/>
      <c r="O1103" s="166"/>
      <c r="P1103" s="158">
        <f t="shared" si="17"/>
        <v>1</v>
      </c>
      <c r="Q1103" s="159">
        <f t="shared" si="18"/>
        <v>1900</v>
      </c>
      <c r="R1103" s="159" t="str">
        <f t="shared" si="19"/>
        <v>Jan</v>
      </c>
      <c r="S1103" s="160"/>
      <c r="T1103" s="40"/>
      <c r="U1103" s="40"/>
      <c r="V1103" s="40"/>
      <c r="W1103" s="40"/>
      <c r="X1103" s="40"/>
      <c r="Y1103" s="40"/>
      <c r="Z1103" s="40"/>
    </row>
    <row r="1104" spans="1:26" ht="14.25" customHeight="1">
      <c r="A1104" s="40"/>
      <c r="B1104" s="40"/>
      <c r="C1104" s="40"/>
      <c r="D1104" s="162"/>
      <c r="E1104" s="163"/>
      <c r="F1104" s="164"/>
      <c r="G1104" s="164"/>
      <c r="H1104" s="164"/>
      <c r="I1104" s="23"/>
      <c r="J1104" s="171"/>
      <c r="K1104" s="171"/>
      <c r="L1104" s="166"/>
      <c r="M1104" s="166"/>
      <c r="N1104" s="166"/>
      <c r="O1104" s="166"/>
      <c r="P1104" s="158">
        <f t="shared" si="17"/>
        <v>1</v>
      </c>
      <c r="Q1104" s="159">
        <f t="shared" si="18"/>
        <v>1900</v>
      </c>
      <c r="R1104" s="159" t="str">
        <f t="shared" si="19"/>
        <v>Jan</v>
      </c>
      <c r="S1104" s="160"/>
      <c r="T1104" s="40"/>
      <c r="U1104" s="40"/>
      <c r="V1104" s="40"/>
      <c r="W1104" s="40"/>
      <c r="X1104" s="40"/>
      <c r="Y1104" s="40"/>
      <c r="Z1104" s="40"/>
    </row>
    <row r="1105" spans="1:26" ht="14.25" customHeight="1">
      <c r="A1105" s="40"/>
      <c r="B1105" s="40"/>
      <c r="C1105" s="40"/>
      <c r="D1105" s="162"/>
      <c r="E1105" s="163"/>
      <c r="F1105" s="164"/>
      <c r="G1105" s="164"/>
      <c r="H1105" s="164"/>
      <c r="I1105" s="23"/>
      <c r="J1105" s="171"/>
      <c r="K1105" s="171"/>
      <c r="L1105" s="166"/>
      <c r="M1105" s="166"/>
      <c r="N1105" s="166"/>
      <c r="O1105" s="166"/>
      <c r="P1105" s="158">
        <f t="shared" si="17"/>
        <v>1</v>
      </c>
      <c r="Q1105" s="159">
        <f t="shared" si="18"/>
        <v>1900</v>
      </c>
      <c r="R1105" s="159" t="str">
        <f t="shared" si="19"/>
        <v>Jan</v>
      </c>
      <c r="S1105" s="160"/>
      <c r="T1105" s="40"/>
      <c r="U1105" s="40"/>
      <c r="V1105" s="40"/>
      <c r="W1105" s="40"/>
      <c r="X1105" s="40"/>
      <c r="Y1105" s="40"/>
      <c r="Z1105" s="40"/>
    </row>
    <row r="1106" spans="1:26" ht="14.25" customHeight="1">
      <c r="A1106" s="40"/>
      <c r="B1106" s="40"/>
      <c r="C1106" s="40"/>
      <c r="D1106" s="162"/>
      <c r="E1106" s="163"/>
      <c r="F1106" s="164"/>
      <c r="G1106" s="164"/>
      <c r="H1106" s="164"/>
      <c r="I1106" s="23"/>
      <c r="J1106" s="171"/>
      <c r="K1106" s="171"/>
      <c r="L1106" s="166"/>
      <c r="M1106" s="166"/>
      <c r="N1106" s="166"/>
      <c r="O1106" s="166"/>
      <c r="P1106" s="158">
        <f t="shared" si="17"/>
        <v>1</v>
      </c>
      <c r="Q1106" s="159">
        <f t="shared" si="18"/>
        <v>1900</v>
      </c>
      <c r="R1106" s="159" t="str">
        <f t="shared" si="19"/>
        <v>Jan</v>
      </c>
      <c r="S1106" s="160"/>
      <c r="T1106" s="40"/>
      <c r="U1106" s="40"/>
      <c r="V1106" s="40"/>
      <c r="W1106" s="40"/>
      <c r="X1106" s="40"/>
      <c r="Y1106" s="40"/>
      <c r="Z1106" s="40"/>
    </row>
    <row r="1107" spans="1:26" ht="14.25" customHeight="1">
      <c r="A1107" s="40"/>
      <c r="B1107" s="40"/>
      <c r="C1107" s="40"/>
      <c r="D1107" s="162"/>
      <c r="E1107" s="163"/>
      <c r="F1107" s="164"/>
      <c r="G1107" s="164"/>
      <c r="H1107" s="164"/>
      <c r="I1107" s="23"/>
      <c r="J1107" s="171"/>
      <c r="K1107" s="171"/>
      <c r="L1107" s="166"/>
      <c r="M1107" s="166"/>
      <c r="N1107" s="166"/>
      <c r="O1107" s="166"/>
      <c r="P1107" s="158">
        <f t="shared" si="17"/>
        <v>1</v>
      </c>
      <c r="Q1107" s="159">
        <f t="shared" si="18"/>
        <v>1900</v>
      </c>
      <c r="R1107" s="159" t="str">
        <f t="shared" si="19"/>
        <v>Jan</v>
      </c>
      <c r="S1107" s="160"/>
      <c r="T1107" s="40"/>
      <c r="U1107" s="40"/>
      <c r="V1107" s="40"/>
      <c r="W1107" s="40"/>
      <c r="X1107" s="40"/>
      <c r="Y1107" s="40"/>
      <c r="Z1107" s="40"/>
    </row>
    <row r="1108" spans="1:26" ht="14.25" customHeight="1">
      <c r="A1108" s="40"/>
      <c r="B1108" s="40"/>
      <c r="C1108" s="40"/>
      <c r="D1108" s="162"/>
      <c r="E1108" s="163"/>
      <c r="F1108" s="164"/>
      <c r="G1108" s="164"/>
      <c r="H1108" s="164"/>
      <c r="I1108" s="23"/>
      <c r="J1108" s="171"/>
      <c r="K1108" s="171"/>
      <c r="L1108" s="166"/>
      <c r="M1108" s="166"/>
      <c r="N1108" s="166"/>
      <c r="O1108" s="166"/>
      <c r="P1108" s="158">
        <f t="shared" si="17"/>
        <v>1</v>
      </c>
      <c r="Q1108" s="159">
        <f t="shared" si="18"/>
        <v>1900</v>
      </c>
      <c r="R1108" s="159" t="str">
        <f t="shared" si="19"/>
        <v>Jan</v>
      </c>
      <c r="S1108" s="160"/>
      <c r="T1108" s="40"/>
      <c r="U1108" s="40"/>
      <c r="V1108" s="40"/>
      <c r="W1108" s="40"/>
      <c r="X1108" s="40"/>
      <c r="Y1108" s="40"/>
      <c r="Z1108" s="40"/>
    </row>
    <row r="1109" spans="1:26" ht="14.25" customHeight="1">
      <c r="A1109" s="40"/>
      <c r="B1109" s="40"/>
      <c r="C1109" s="40"/>
      <c r="D1109" s="162"/>
      <c r="E1109" s="163"/>
      <c r="F1109" s="164"/>
      <c r="G1109" s="164"/>
      <c r="H1109" s="164"/>
      <c r="I1109" s="23"/>
      <c r="J1109" s="171"/>
      <c r="K1109" s="171"/>
      <c r="L1109" s="166"/>
      <c r="M1109" s="166"/>
      <c r="N1109" s="166"/>
      <c r="O1109" s="166"/>
      <c r="P1109" s="158">
        <f t="shared" si="17"/>
        <v>1</v>
      </c>
      <c r="Q1109" s="159">
        <f t="shared" si="18"/>
        <v>1900</v>
      </c>
      <c r="R1109" s="159" t="str">
        <f t="shared" si="19"/>
        <v>Jan</v>
      </c>
      <c r="S1109" s="160"/>
      <c r="T1109" s="40"/>
      <c r="U1109" s="40"/>
      <c r="V1109" s="40"/>
      <c r="W1109" s="40"/>
      <c r="X1109" s="40"/>
      <c r="Y1109" s="40"/>
      <c r="Z1109" s="40"/>
    </row>
    <row r="1110" spans="1:26" ht="14.25" customHeight="1">
      <c r="A1110" s="40"/>
      <c r="B1110" s="40"/>
      <c r="C1110" s="40"/>
      <c r="D1110" s="162"/>
      <c r="E1110" s="163"/>
      <c r="F1110" s="164"/>
      <c r="G1110" s="164"/>
      <c r="H1110" s="164"/>
      <c r="I1110" s="23"/>
      <c r="J1110" s="171"/>
      <c r="K1110" s="171"/>
      <c r="L1110" s="166"/>
      <c r="M1110" s="166"/>
      <c r="N1110" s="166"/>
      <c r="O1110" s="166"/>
      <c r="P1110" s="158">
        <f t="shared" si="17"/>
        <v>1</v>
      </c>
      <c r="Q1110" s="159">
        <f t="shared" si="18"/>
        <v>1900</v>
      </c>
      <c r="R1110" s="159" t="str">
        <f t="shared" si="19"/>
        <v>Jan</v>
      </c>
      <c r="S1110" s="160"/>
      <c r="T1110" s="40"/>
      <c r="U1110" s="40"/>
      <c r="V1110" s="40"/>
      <c r="W1110" s="40"/>
      <c r="X1110" s="40"/>
      <c r="Y1110" s="40"/>
      <c r="Z1110" s="40"/>
    </row>
    <row r="1111" spans="1:26" ht="14.25" customHeight="1">
      <c r="A1111" s="40"/>
      <c r="B1111" s="40"/>
      <c r="C1111" s="40"/>
      <c r="D1111" s="162"/>
      <c r="E1111" s="163"/>
      <c r="F1111" s="164"/>
      <c r="G1111" s="164"/>
      <c r="H1111" s="164"/>
      <c r="I1111" s="23"/>
      <c r="J1111" s="171"/>
      <c r="K1111" s="171"/>
      <c r="L1111" s="166"/>
      <c r="M1111" s="166"/>
      <c r="N1111" s="166"/>
      <c r="O1111" s="166"/>
      <c r="P1111" s="158">
        <f t="shared" si="17"/>
        <v>1</v>
      </c>
      <c r="Q1111" s="159">
        <f t="shared" si="18"/>
        <v>1900</v>
      </c>
      <c r="R1111" s="159" t="str">
        <f t="shared" si="19"/>
        <v>Jan</v>
      </c>
      <c r="S1111" s="160"/>
      <c r="T1111" s="40"/>
      <c r="U1111" s="40"/>
      <c r="V1111" s="40"/>
      <c r="W1111" s="40"/>
      <c r="X1111" s="40"/>
      <c r="Y1111" s="40"/>
      <c r="Z1111" s="40"/>
    </row>
    <row r="1112" spans="1:26" ht="14.25" customHeight="1">
      <c r="A1112" s="40"/>
      <c r="B1112" s="40"/>
      <c r="C1112" s="40"/>
      <c r="D1112" s="162"/>
      <c r="E1112" s="163"/>
      <c r="F1112" s="164"/>
      <c r="G1112" s="164"/>
      <c r="H1112" s="164"/>
      <c r="I1112" s="23"/>
      <c r="J1112" s="171"/>
      <c r="K1112" s="171"/>
      <c r="L1112" s="166"/>
      <c r="M1112" s="166"/>
      <c r="N1112" s="166"/>
      <c r="O1112" s="166"/>
      <c r="P1112" s="158">
        <f t="shared" si="17"/>
        <v>1</v>
      </c>
      <c r="Q1112" s="159">
        <f t="shared" si="18"/>
        <v>1900</v>
      </c>
      <c r="R1112" s="159" t="str">
        <f t="shared" si="19"/>
        <v>Jan</v>
      </c>
      <c r="S1112" s="160"/>
      <c r="T1112" s="40"/>
      <c r="U1112" s="40"/>
      <c r="V1112" s="40"/>
      <c r="W1112" s="40"/>
      <c r="X1112" s="40"/>
      <c r="Y1112" s="40"/>
      <c r="Z1112" s="40"/>
    </row>
    <row r="1113" spans="1:26" ht="14.25" customHeight="1">
      <c r="A1113" s="40"/>
      <c r="B1113" s="40"/>
      <c r="C1113" s="40"/>
      <c r="D1113" s="162"/>
      <c r="E1113" s="163"/>
      <c r="F1113" s="164"/>
      <c r="G1113" s="164"/>
      <c r="H1113" s="164"/>
      <c r="I1113" s="23"/>
      <c r="J1113" s="171"/>
      <c r="K1113" s="171"/>
      <c r="L1113" s="166"/>
      <c r="M1113" s="166"/>
      <c r="N1113" s="166"/>
      <c r="O1113" s="166"/>
      <c r="P1113" s="158">
        <f t="shared" si="17"/>
        <v>1</v>
      </c>
      <c r="Q1113" s="159">
        <f t="shared" si="18"/>
        <v>1900</v>
      </c>
      <c r="R1113" s="159" t="str">
        <f t="shared" si="19"/>
        <v>Jan</v>
      </c>
      <c r="S1113" s="160"/>
      <c r="T1113" s="40"/>
      <c r="U1113" s="40"/>
      <c r="V1113" s="40"/>
      <c r="W1113" s="40"/>
      <c r="X1113" s="40"/>
      <c r="Y1113" s="40"/>
      <c r="Z1113" s="40"/>
    </row>
    <row r="1114" spans="1:26" ht="14.25" customHeight="1">
      <c r="A1114" s="40"/>
      <c r="B1114" s="40"/>
      <c r="C1114" s="40"/>
      <c r="D1114" s="162"/>
      <c r="E1114" s="163"/>
      <c r="F1114" s="164"/>
      <c r="G1114" s="164"/>
      <c r="H1114" s="164"/>
      <c r="I1114" s="23"/>
      <c r="J1114" s="171"/>
      <c r="K1114" s="171"/>
      <c r="L1114" s="166"/>
      <c r="M1114" s="166"/>
      <c r="N1114" s="166"/>
      <c r="O1114" s="166"/>
      <c r="P1114" s="158">
        <f t="shared" si="17"/>
        <v>1</v>
      </c>
      <c r="Q1114" s="159">
        <f t="shared" si="18"/>
        <v>1900</v>
      </c>
      <c r="R1114" s="159" t="str">
        <f t="shared" si="19"/>
        <v>Jan</v>
      </c>
      <c r="S1114" s="160"/>
      <c r="T1114" s="40"/>
      <c r="U1114" s="40"/>
      <c r="V1114" s="40"/>
      <c r="W1114" s="40"/>
      <c r="X1114" s="40"/>
      <c r="Y1114" s="40"/>
      <c r="Z1114" s="40"/>
    </row>
    <row r="1115" spans="1:26" ht="14.25" customHeight="1">
      <c r="A1115" s="40"/>
      <c r="B1115" s="40"/>
      <c r="C1115" s="40"/>
      <c r="D1115" s="162"/>
      <c r="E1115" s="163"/>
      <c r="F1115" s="164"/>
      <c r="G1115" s="164"/>
      <c r="H1115" s="164"/>
      <c r="I1115" s="23"/>
      <c r="J1115" s="171"/>
      <c r="K1115" s="171"/>
      <c r="L1115" s="166"/>
      <c r="M1115" s="166"/>
      <c r="N1115" s="166"/>
      <c r="O1115" s="166"/>
      <c r="P1115" s="158">
        <f t="shared" si="17"/>
        <v>1</v>
      </c>
      <c r="Q1115" s="159">
        <f t="shared" si="18"/>
        <v>1900</v>
      </c>
      <c r="R1115" s="159" t="str">
        <f t="shared" si="19"/>
        <v>Jan</v>
      </c>
      <c r="S1115" s="160"/>
      <c r="T1115" s="40"/>
      <c r="U1115" s="40"/>
      <c r="V1115" s="40"/>
      <c r="W1115" s="40"/>
      <c r="X1115" s="40"/>
      <c r="Y1115" s="40"/>
      <c r="Z1115" s="40"/>
    </row>
    <row r="1116" spans="1:26" ht="14.25" customHeight="1">
      <c r="A1116" s="40"/>
      <c r="B1116" s="40"/>
      <c r="C1116" s="40"/>
      <c r="D1116" s="162"/>
      <c r="E1116" s="163"/>
      <c r="F1116" s="164"/>
      <c r="G1116" s="164"/>
      <c r="H1116" s="164"/>
      <c r="I1116" s="23"/>
      <c r="J1116" s="171"/>
      <c r="K1116" s="171"/>
      <c r="L1116" s="166"/>
      <c r="M1116" s="166"/>
      <c r="N1116" s="166"/>
      <c r="O1116" s="166"/>
      <c r="P1116" s="158">
        <f t="shared" si="17"/>
        <v>1</v>
      </c>
      <c r="Q1116" s="159">
        <f t="shared" si="18"/>
        <v>1900</v>
      </c>
      <c r="R1116" s="159" t="str">
        <f t="shared" si="19"/>
        <v>Jan</v>
      </c>
      <c r="S1116" s="160"/>
      <c r="T1116" s="40"/>
      <c r="U1116" s="40"/>
      <c r="V1116" s="40"/>
      <c r="W1116" s="40"/>
      <c r="X1116" s="40"/>
      <c r="Y1116" s="40"/>
      <c r="Z1116" s="40"/>
    </row>
    <row r="1117" spans="1:26" ht="14.25" customHeight="1">
      <c r="A1117" s="40"/>
      <c r="B1117" s="40"/>
      <c r="C1117" s="40"/>
      <c r="D1117" s="162"/>
      <c r="E1117" s="163"/>
      <c r="F1117" s="164"/>
      <c r="G1117" s="164"/>
      <c r="H1117" s="40"/>
      <c r="I1117" s="23"/>
      <c r="J1117" s="165"/>
      <c r="K1117" s="40"/>
      <c r="L1117" s="166"/>
      <c r="M1117" s="166"/>
      <c r="N1117" s="166"/>
      <c r="O1117" s="166"/>
      <c r="P1117" s="158">
        <f t="shared" si="17"/>
        <v>1</v>
      </c>
      <c r="Q1117" s="159">
        <f t="shared" si="18"/>
        <v>1900</v>
      </c>
      <c r="R1117" s="159" t="str">
        <f t="shared" si="19"/>
        <v>Jan</v>
      </c>
      <c r="S1117" s="160"/>
      <c r="T1117" s="40"/>
      <c r="U1117" s="40"/>
      <c r="V1117" s="40"/>
      <c r="W1117" s="40"/>
      <c r="X1117" s="40"/>
      <c r="Y1117" s="40"/>
      <c r="Z1117" s="40"/>
    </row>
    <row r="1118" spans="1:26" ht="14.25" customHeight="1">
      <c r="A1118" s="40"/>
      <c r="B1118" s="40"/>
      <c r="C1118" s="40"/>
      <c r="D1118" s="162"/>
      <c r="E1118" s="163"/>
      <c r="F1118" s="164"/>
      <c r="G1118" s="164"/>
      <c r="H1118" s="40"/>
      <c r="I1118" s="23"/>
      <c r="J1118" s="165"/>
      <c r="K1118" s="165"/>
      <c r="L1118" s="166"/>
      <c r="M1118" s="166"/>
      <c r="N1118" s="166"/>
      <c r="O1118" s="166"/>
      <c r="P1118" s="158">
        <f t="shared" si="17"/>
        <v>1</v>
      </c>
      <c r="Q1118" s="159">
        <f t="shared" si="18"/>
        <v>1900</v>
      </c>
      <c r="R1118" s="159" t="str">
        <f t="shared" si="19"/>
        <v>Jan</v>
      </c>
      <c r="S1118" s="160"/>
      <c r="T1118" s="40"/>
      <c r="U1118" s="40"/>
      <c r="V1118" s="40"/>
      <c r="W1118" s="40"/>
      <c r="X1118" s="40"/>
      <c r="Y1118" s="40"/>
      <c r="Z1118" s="40"/>
    </row>
    <row r="1119" spans="1:26" ht="14.25" customHeight="1">
      <c r="A1119" s="40"/>
      <c r="B1119" s="40"/>
      <c r="C1119" s="40"/>
      <c r="D1119" s="162"/>
      <c r="E1119" s="163"/>
      <c r="F1119" s="164"/>
      <c r="G1119" s="164"/>
      <c r="H1119" s="40"/>
      <c r="I1119" s="23"/>
      <c r="J1119" s="165"/>
      <c r="K1119" s="165"/>
      <c r="L1119" s="166"/>
      <c r="M1119" s="166"/>
      <c r="N1119" s="166"/>
      <c r="O1119" s="166"/>
      <c r="P1119" s="158">
        <f t="shared" si="17"/>
        <v>1</v>
      </c>
      <c r="Q1119" s="159">
        <f t="shared" si="18"/>
        <v>1900</v>
      </c>
      <c r="R1119" s="159" t="str">
        <f t="shared" si="19"/>
        <v>Jan</v>
      </c>
      <c r="S1119" s="160"/>
      <c r="T1119" s="40"/>
      <c r="U1119" s="40"/>
      <c r="V1119" s="40"/>
      <c r="W1119" s="40"/>
      <c r="X1119" s="40"/>
      <c r="Y1119" s="40"/>
      <c r="Z1119" s="40"/>
    </row>
    <row r="1120" spans="1:26" ht="14.25" customHeight="1">
      <c r="A1120" s="40"/>
      <c r="B1120" s="40"/>
      <c r="C1120" s="40"/>
      <c r="D1120" s="162"/>
      <c r="E1120" s="163"/>
      <c r="F1120" s="164"/>
      <c r="G1120" s="164"/>
      <c r="H1120" s="40"/>
      <c r="I1120" s="23"/>
      <c r="J1120" s="165"/>
      <c r="K1120" s="165"/>
      <c r="L1120" s="166"/>
      <c r="M1120" s="166"/>
      <c r="N1120" s="166"/>
      <c r="O1120" s="166"/>
      <c r="P1120" s="158">
        <f t="shared" si="17"/>
        <v>1</v>
      </c>
      <c r="Q1120" s="159">
        <f t="shared" si="18"/>
        <v>1900</v>
      </c>
      <c r="R1120" s="159" t="str">
        <f t="shared" si="19"/>
        <v>Jan</v>
      </c>
      <c r="S1120" s="160"/>
      <c r="T1120" s="40"/>
      <c r="U1120" s="40"/>
      <c r="V1120" s="40"/>
      <c r="W1120" s="40"/>
      <c r="X1120" s="40"/>
      <c r="Y1120" s="40"/>
      <c r="Z1120" s="40"/>
    </row>
    <row r="1121" spans="1:26" ht="14.25" customHeight="1">
      <c r="A1121" s="40"/>
      <c r="B1121" s="40"/>
      <c r="C1121" s="40"/>
      <c r="D1121" s="167"/>
      <c r="E1121" s="163"/>
      <c r="F1121" s="112"/>
      <c r="G1121" s="164"/>
      <c r="H1121" s="174"/>
      <c r="I1121" s="23"/>
      <c r="J1121" s="175"/>
      <c r="K1121" s="175"/>
      <c r="L1121" s="176"/>
      <c r="M1121" s="166"/>
      <c r="N1121" s="166"/>
      <c r="O1121" s="166"/>
      <c r="P1121" s="158">
        <f t="shared" si="17"/>
        <v>1</v>
      </c>
      <c r="Q1121" s="159">
        <f t="shared" si="18"/>
        <v>1900</v>
      </c>
      <c r="R1121" s="159" t="str">
        <f t="shared" si="19"/>
        <v>Jan</v>
      </c>
      <c r="S1121" s="160"/>
      <c r="T1121" s="40"/>
      <c r="U1121" s="40"/>
      <c r="V1121" s="40"/>
      <c r="W1121" s="40"/>
      <c r="X1121" s="40"/>
      <c r="Y1121" s="40"/>
      <c r="Z1121" s="40"/>
    </row>
    <row r="1122" spans="1:26" ht="14.25" customHeight="1">
      <c r="A1122" s="40"/>
      <c r="B1122" s="40"/>
      <c r="C1122" s="40"/>
      <c r="D1122" s="162"/>
      <c r="E1122" s="163"/>
      <c r="F1122" s="112"/>
      <c r="G1122" s="164"/>
      <c r="H1122" s="174"/>
      <c r="I1122" s="23"/>
      <c r="J1122" s="175"/>
      <c r="K1122" s="175"/>
      <c r="L1122" s="176"/>
      <c r="M1122" s="166"/>
      <c r="N1122" s="166"/>
      <c r="O1122" s="166"/>
      <c r="P1122" s="158">
        <f t="shared" si="17"/>
        <v>1</v>
      </c>
      <c r="Q1122" s="159">
        <f t="shared" si="18"/>
        <v>1900</v>
      </c>
      <c r="R1122" s="159" t="str">
        <f t="shared" si="19"/>
        <v>Jan</v>
      </c>
      <c r="S1122" s="160"/>
      <c r="T1122" s="40"/>
      <c r="U1122" s="40"/>
      <c r="V1122" s="40"/>
      <c r="W1122" s="40"/>
      <c r="X1122" s="40"/>
      <c r="Y1122" s="40"/>
      <c r="Z1122" s="40"/>
    </row>
    <row r="1123" spans="1:26" ht="14.25" customHeight="1">
      <c r="A1123" s="40"/>
      <c r="B1123" s="40"/>
      <c r="C1123" s="40"/>
      <c r="D1123" s="162"/>
      <c r="E1123" s="163"/>
      <c r="F1123" s="164"/>
      <c r="G1123" s="164"/>
      <c r="H1123" s="172"/>
      <c r="I1123" s="23"/>
      <c r="J1123" s="171"/>
      <c r="K1123" s="171"/>
      <c r="L1123" s="166"/>
      <c r="M1123" s="166"/>
      <c r="N1123" s="166"/>
      <c r="O1123" s="166"/>
      <c r="P1123" s="158">
        <f t="shared" si="17"/>
        <v>1</v>
      </c>
      <c r="Q1123" s="159">
        <f t="shared" si="18"/>
        <v>1900</v>
      </c>
      <c r="R1123" s="159" t="str">
        <f t="shared" si="19"/>
        <v>Jan</v>
      </c>
      <c r="S1123" s="160"/>
      <c r="T1123" s="40"/>
      <c r="U1123" s="40"/>
      <c r="V1123" s="40"/>
      <c r="W1123" s="40"/>
      <c r="X1123" s="40"/>
      <c r="Y1123" s="40"/>
      <c r="Z1123" s="40"/>
    </row>
    <row r="1124" spans="1:26" ht="14.25" customHeight="1">
      <c r="A1124" s="40"/>
      <c r="B1124" s="40"/>
      <c r="C1124" s="40"/>
      <c r="D1124" s="162"/>
      <c r="E1124" s="163"/>
      <c r="F1124" s="164"/>
      <c r="G1124" s="164"/>
      <c r="H1124" s="172"/>
      <c r="I1124" s="23"/>
      <c r="J1124" s="171"/>
      <c r="K1124" s="171"/>
      <c r="L1124" s="166"/>
      <c r="M1124" s="166"/>
      <c r="N1124" s="166"/>
      <c r="O1124" s="166"/>
      <c r="P1124" s="158">
        <f t="shared" si="17"/>
        <v>1</v>
      </c>
      <c r="Q1124" s="159">
        <f t="shared" si="18"/>
        <v>1900</v>
      </c>
      <c r="R1124" s="159" t="str">
        <f t="shared" si="19"/>
        <v>Jan</v>
      </c>
      <c r="S1124" s="160"/>
      <c r="T1124" s="40"/>
      <c r="U1124" s="40"/>
      <c r="V1124" s="40"/>
      <c r="W1124" s="40"/>
      <c r="X1124" s="40"/>
      <c r="Y1124" s="40"/>
      <c r="Z1124" s="40"/>
    </row>
    <row r="1125" spans="1:26" ht="14.25" customHeight="1">
      <c r="A1125" s="40"/>
      <c r="B1125" s="40"/>
      <c r="C1125" s="40"/>
      <c r="D1125" s="162"/>
      <c r="E1125" s="163"/>
      <c r="F1125" s="164"/>
      <c r="G1125" s="164"/>
      <c r="H1125" s="172"/>
      <c r="I1125" s="23"/>
      <c r="J1125" s="171"/>
      <c r="K1125" s="171"/>
      <c r="L1125" s="166"/>
      <c r="M1125" s="166"/>
      <c r="N1125" s="166"/>
      <c r="O1125" s="166"/>
      <c r="P1125" s="158">
        <f t="shared" si="17"/>
        <v>1</v>
      </c>
      <c r="Q1125" s="159">
        <f t="shared" si="18"/>
        <v>1900</v>
      </c>
      <c r="R1125" s="159" t="str">
        <f t="shared" si="19"/>
        <v>Jan</v>
      </c>
      <c r="S1125" s="160"/>
      <c r="T1125" s="40"/>
      <c r="U1125" s="40"/>
      <c r="V1125" s="40"/>
      <c r="W1125" s="40"/>
      <c r="X1125" s="40"/>
      <c r="Y1125" s="40"/>
      <c r="Z1125" s="40"/>
    </row>
    <row r="1126" spans="1:26" ht="14.25" customHeight="1">
      <c r="A1126" s="40"/>
      <c r="B1126" s="40"/>
      <c r="C1126" s="40"/>
      <c r="D1126" s="162"/>
      <c r="E1126" s="163"/>
      <c r="F1126" s="164"/>
      <c r="G1126" s="164"/>
      <c r="H1126" s="172"/>
      <c r="I1126" s="23"/>
      <c r="J1126" s="171"/>
      <c r="K1126" s="171"/>
      <c r="L1126" s="166"/>
      <c r="M1126" s="166"/>
      <c r="N1126" s="166"/>
      <c r="O1126" s="166"/>
      <c r="P1126" s="158">
        <f t="shared" si="17"/>
        <v>1</v>
      </c>
      <c r="Q1126" s="159">
        <f t="shared" si="18"/>
        <v>1900</v>
      </c>
      <c r="R1126" s="159" t="str">
        <f t="shared" si="19"/>
        <v>Jan</v>
      </c>
      <c r="S1126" s="160"/>
      <c r="T1126" s="40"/>
      <c r="U1126" s="40"/>
      <c r="V1126" s="40"/>
      <c r="W1126" s="40"/>
      <c r="X1126" s="40"/>
      <c r="Y1126" s="40"/>
      <c r="Z1126" s="40"/>
    </row>
    <row r="1127" spans="1:26" ht="14.25" customHeight="1">
      <c r="A1127" s="40"/>
      <c r="B1127" s="40"/>
      <c r="C1127" s="40"/>
      <c r="D1127" s="162"/>
      <c r="E1127" s="163"/>
      <c r="F1127" s="164"/>
      <c r="G1127" s="164"/>
      <c r="H1127" s="172"/>
      <c r="I1127" s="23"/>
      <c r="J1127" s="171"/>
      <c r="K1127" s="171"/>
      <c r="L1127" s="166"/>
      <c r="M1127" s="166"/>
      <c r="N1127" s="166"/>
      <c r="O1127" s="166"/>
      <c r="P1127" s="158">
        <f t="shared" si="17"/>
        <v>1</v>
      </c>
      <c r="Q1127" s="159">
        <f t="shared" si="18"/>
        <v>1900</v>
      </c>
      <c r="R1127" s="159" t="str">
        <f t="shared" si="19"/>
        <v>Jan</v>
      </c>
      <c r="S1127" s="160"/>
      <c r="T1127" s="40"/>
      <c r="U1127" s="40"/>
      <c r="V1127" s="40"/>
      <c r="W1127" s="40"/>
      <c r="X1127" s="40"/>
      <c r="Y1127" s="40"/>
      <c r="Z1127" s="40"/>
    </row>
    <row r="1128" spans="1:26" ht="14.25" customHeight="1">
      <c r="A1128" s="40"/>
      <c r="B1128" s="40"/>
      <c r="C1128" s="40"/>
      <c r="D1128" s="162"/>
      <c r="E1128" s="163"/>
      <c r="F1128" s="164"/>
      <c r="G1128" s="164"/>
      <c r="H1128" s="172"/>
      <c r="I1128" s="23"/>
      <c r="J1128" s="171"/>
      <c r="K1128" s="171"/>
      <c r="L1128" s="166"/>
      <c r="M1128" s="166"/>
      <c r="N1128" s="166"/>
      <c r="O1128" s="166"/>
      <c r="P1128" s="158">
        <f t="shared" si="17"/>
        <v>1</v>
      </c>
      <c r="Q1128" s="159">
        <f t="shared" si="18"/>
        <v>1900</v>
      </c>
      <c r="R1128" s="159" t="str">
        <f t="shared" si="19"/>
        <v>Jan</v>
      </c>
      <c r="S1128" s="160"/>
      <c r="T1128" s="40"/>
      <c r="U1128" s="40"/>
      <c r="V1128" s="40"/>
      <c r="W1128" s="40"/>
      <c r="X1128" s="40"/>
      <c r="Y1128" s="40"/>
      <c r="Z1128" s="40"/>
    </row>
    <row r="1129" spans="1:26" ht="14.25" customHeight="1">
      <c r="A1129" s="40"/>
      <c r="B1129" s="40"/>
      <c r="C1129" s="40"/>
      <c r="D1129" s="162"/>
      <c r="E1129" s="163"/>
      <c r="F1129" s="164"/>
      <c r="G1129" s="164"/>
      <c r="H1129" s="172"/>
      <c r="I1129" s="23"/>
      <c r="J1129" s="171"/>
      <c r="K1129" s="171"/>
      <c r="L1129" s="166"/>
      <c r="M1129" s="166"/>
      <c r="N1129" s="166"/>
      <c r="O1129" s="166"/>
      <c r="P1129" s="158">
        <f t="shared" si="17"/>
        <v>1</v>
      </c>
      <c r="Q1129" s="159">
        <f t="shared" si="18"/>
        <v>1900</v>
      </c>
      <c r="R1129" s="159" t="str">
        <f t="shared" si="19"/>
        <v>Jan</v>
      </c>
      <c r="S1129" s="160"/>
      <c r="T1129" s="40"/>
      <c r="U1129" s="40"/>
      <c r="V1129" s="40"/>
      <c r="W1129" s="40"/>
      <c r="X1129" s="40"/>
      <c r="Y1129" s="40"/>
      <c r="Z1129" s="40"/>
    </row>
    <row r="1130" spans="1:26" ht="14.25" customHeight="1">
      <c r="A1130" s="40"/>
      <c r="B1130" s="40"/>
      <c r="C1130" s="40"/>
      <c r="D1130" s="162"/>
      <c r="E1130" s="163"/>
      <c r="F1130" s="164"/>
      <c r="G1130" s="164"/>
      <c r="H1130" s="172"/>
      <c r="I1130" s="23"/>
      <c r="J1130" s="171"/>
      <c r="K1130" s="171"/>
      <c r="L1130" s="166"/>
      <c r="M1130" s="166"/>
      <c r="N1130" s="166"/>
      <c r="O1130" s="166"/>
      <c r="P1130" s="158">
        <f t="shared" si="17"/>
        <v>1</v>
      </c>
      <c r="Q1130" s="159">
        <f t="shared" si="18"/>
        <v>1900</v>
      </c>
      <c r="R1130" s="159" t="str">
        <f t="shared" si="19"/>
        <v>Jan</v>
      </c>
      <c r="S1130" s="160"/>
      <c r="T1130" s="40"/>
      <c r="U1130" s="40"/>
      <c r="V1130" s="40"/>
      <c r="W1130" s="40"/>
      <c r="X1130" s="40"/>
      <c r="Y1130" s="40"/>
      <c r="Z1130" s="40"/>
    </row>
    <row r="1131" spans="1:26" ht="14.25" customHeight="1">
      <c r="A1131" s="40"/>
      <c r="B1131" s="40"/>
      <c r="C1131" s="40"/>
      <c r="D1131" s="162"/>
      <c r="E1131" s="163"/>
      <c r="F1131" s="164"/>
      <c r="G1131" s="164"/>
      <c r="H1131" s="172"/>
      <c r="I1131" s="23"/>
      <c r="J1131" s="171"/>
      <c r="K1131" s="171"/>
      <c r="L1131" s="166"/>
      <c r="M1131" s="166"/>
      <c r="N1131" s="166"/>
      <c r="O1131" s="166"/>
      <c r="P1131" s="158">
        <f t="shared" si="17"/>
        <v>1</v>
      </c>
      <c r="Q1131" s="159">
        <f t="shared" si="18"/>
        <v>1900</v>
      </c>
      <c r="R1131" s="159" t="str">
        <f t="shared" si="19"/>
        <v>Jan</v>
      </c>
      <c r="S1131" s="160"/>
      <c r="T1131" s="40"/>
      <c r="U1131" s="40"/>
      <c r="V1131" s="40"/>
      <c r="W1131" s="40"/>
      <c r="X1131" s="40"/>
      <c r="Y1131" s="40"/>
      <c r="Z1131" s="40"/>
    </row>
    <row r="1132" spans="1:26" ht="14.25" customHeight="1">
      <c r="A1132" s="40"/>
      <c r="B1132" s="40"/>
      <c r="C1132" s="40"/>
      <c r="D1132" s="162"/>
      <c r="E1132" s="163"/>
      <c r="F1132" s="164"/>
      <c r="G1132" s="164"/>
      <c r="H1132" s="164"/>
      <c r="I1132" s="23"/>
      <c r="J1132" s="171"/>
      <c r="K1132" s="171"/>
      <c r="L1132" s="166"/>
      <c r="M1132" s="166"/>
      <c r="N1132" s="166"/>
      <c r="O1132" s="166"/>
      <c r="P1132" s="158">
        <f t="shared" si="17"/>
        <v>1</v>
      </c>
      <c r="Q1132" s="159">
        <f t="shared" si="18"/>
        <v>1900</v>
      </c>
      <c r="R1132" s="159" t="str">
        <f t="shared" si="19"/>
        <v>Jan</v>
      </c>
      <c r="S1132" s="160"/>
      <c r="T1132" s="40"/>
      <c r="U1132" s="40"/>
      <c r="V1132" s="40"/>
      <c r="W1132" s="40"/>
      <c r="X1132" s="40"/>
      <c r="Y1132" s="40"/>
      <c r="Z1132" s="40"/>
    </row>
    <row r="1133" spans="1:26" ht="14.25" customHeight="1">
      <c r="A1133" s="40"/>
      <c r="B1133" s="40"/>
      <c r="C1133" s="40"/>
      <c r="D1133" s="162"/>
      <c r="E1133" s="163"/>
      <c r="F1133" s="164"/>
      <c r="G1133" s="164"/>
      <c r="H1133" s="164"/>
      <c r="I1133" s="23"/>
      <c r="J1133" s="171"/>
      <c r="K1133" s="171"/>
      <c r="L1133" s="166"/>
      <c r="M1133" s="166"/>
      <c r="N1133" s="166"/>
      <c r="O1133" s="166"/>
      <c r="P1133" s="158">
        <f t="shared" si="17"/>
        <v>1</v>
      </c>
      <c r="Q1133" s="159">
        <f t="shared" si="18"/>
        <v>1900</v>
      </c>
      <c r="R1133" s="159" t="str">
        <f t="shared" si="19"/>
        <v>Jan</v>
      </c>
      <c r="S1133" s="160"/>
      <c r="T1133" s="40"/>
      <c r="U1133" s="40"/>
      <c r="V1133" s="40"/>
      <c r="W1133" s="40"/>
      <c r="X1133" s="40"/>
      <c r="Y1133" s="40"/>
      <c r="Z1133" s="40"/>
    </row>
    <row r="1134" spans="1:26" ht="14.25" customHeight="1">
      <c r="A1134" s="40"/>
      <c r="B1134" s="40"/>
      <c r="C1134" s="40"/>
      <c r="D1134" s="162"/>
      <c r="E1134" s="163"/>
      <c r="F1134" s="164"/>
      <c r="G1134" s="164"/>
      <c r="H1134" s="172"/>
      <c r="I1134" s="23"/>
      <c r="J1134" s="171"/>
      <c r="K1134" s="171"/>
      <c r="L1134" s="166"/>
      <c r="M1134" s="166"/>
      <c r="N1134" s="166"/>
      <c r="O1134" s="166"/>
      <c r="P1134" s="158">
        <f t="shared" si="17"/>
        <v>1</v>
      </c>
      <c r="Q1134" s="159">
        <f t="shared" si="18"/>
        <v>1900</v>
      </c>
      <c r="R1134" s="159" t="str">
        <f t="shared" si="19"/>
        <v>Jan</v>
      </c>
      <c r="S1134" s="160"/>
      <c r="T1134" s="40"/>
      <c r="U1134" s="40"/>
      <c r="V1134" s="40"/>
      <c r="W1134" s="40"/>
      <c r="X1134" s="40"/>
      <c r="Y1134" s="40"/>
      <c r="Z1134" s="40"/>
    </row>
    <row r="1135" spans="1:26" ht="14.25" customHeight="1">
      <c r="A1135" s="40"/>
      <c r="B1135" s="40"/>
      <c r="C1135" s="40"/>
      <c r="D1135" s="162"/>
      <c r="E1135" s="163"/>
      <c r="F1135" s="164"/>
      <c r="G1135" s="164"/>
      <c r="H1135" s="172"/>
      <c r="I1135" s="23"/>
      <c r="J1135" s="171"/>
      <c r="K1135" s="171"/>
      <c r="L1135" s="166"/>
      <c r="M1135" s="166"/>
      <c r="N1135" s="166"/>
      <c r="O1135" s="166"/>
      <c r="P1135" s="158">
        <f t="shared" si="17"/>
        <v>1</v>
      </c>
      <c r="Q1135" s="159">
        <f t="shared" si="18"/>
        <v>1900</v>
      </c>
      <c r="R1135" s="159" t="str">
        <f t="shared" si="19"/>
        <v>Jan</v>
      </c>
      <c r="S1135" s="160"/>
      <c r="T1135" s="40"/>
      <c r="U1135" s="40"/>
      <c r="V1135" s="40"/>
      <c r="W1135" s="40"/>
      <c r="X1135" s="40"/>
      <c r="Y1135" s="40"/>
      <c r="Z1135" s="40"/>
    </row>
    <row r="1136" spans="1:26" ht="14.25" customHeight="1">
      <c r="A1136" s="40"/>
      <c r="B1136" s="40"/>
      <c r="C1136" s="40"/>
      <c r="D1136" s="162"/>
      <c r="E1136" s="163"/>
      <c r="F1136" s="164"/>
      <c r="G1136" s="164"/>
      <c r="H1136" s="172"/>
      <c r="I1136" s="23"/>
      <c r="J1136" s="171"/>
      <c r="K1136" s="171"/>
      <c r="L1136" s="166"/>
      <c r="M1136" s="166"/>
      <c r="N1136" s="166"/>
      <c r="O1136" s="166"/>
      <c r="P1136" s="158">
        <f t="shared" si="17"/>
        <v>1</v>
      </c>
      <c r="Q1136" s="159">
        <f t="shared" si="18"/>
        <v>1900</v>
      </c>
      <c r="R1136" s="159" t="str">
        <f t="shared" si="19"/>
        <v>Jan</v>
      </c>
      <c r="S1136" s="160"/>
      <c r="T1136" s="40"/>
      <c r="U1136" s="40"/>
      <c r="V1136" s="40"/>
      <c r="W1136" s="40"/>
      <c r="X1136" s="40"/>
      <c r="Y1136" s="40"/>
      <c r="Z1136" s="40"/>
    </row>
    <row r="1137" spans="1:26" ht="14.25" customHeight="1">
      <c r="A1137" s="40"/>
      <c r="B1137" s="40"/>
      <c r="C1137" s="40"/>
      <c r="D1137" s="162"/>
      <c r="E1137" s="163"/>
      <c r="F1137" s="164"/>
      <c r="G1137" s="164"/>
      <c r="H1137" s="172"/>
      <c r="I1137" s="23"/>
      <c r="J1137" s="171"/>
      <c r="K1137" s="171"/>
      <c r="L1137" s="166"/>
      <c r="M1137" s="166"/>
      <c r="N1137" s="166"/>
      <c r="O1137" s="166"/>
      <c r="P1137" s="158">
        <f t="shared" si="17"/>
        <v>1</v>
      </c>
      <c r="Q1137" s="159">
        <f t="shared" si="18"/>
        <v>1900</v>
      </c>
      <c r="R1137" s="159" t="str">
        <f t="shared" si="19"/>
        <v>Jan</v>
      </c>
      <c r="S1137" s="160"/>
      <c r="T1137" s="40"/>
      <c r="U1137" s="40"/>
      <c r="V1137" s="40"/>
      <c r="W1137" s="40"/>
      <c r="X1137" s="40"/>
      <c r="Y1137" s="40"/>
      <c r="Z1137" s="40"/>
    </row>
    <row r="1138" spans="1:26" ht="14.25" customHeight="1">
      <c r="A1138" s="40"/>
      <c r="B1138" s="40"/>
      <c r="C1138" s="40"/>
      <c r="D1138" s="162"/>
      <c r="E1138" s="163"/>
      <c r="F1138" s="164"/>
      <c r="G1138" s="164"/>
      <c r="H1138" s="172"/>
      <c r="I1138" s="23"/>
      <c r="J1138" s="171"/>
      <c r="K1138" s="171"/>
      <c r="L1138" s="166"/>
      <c r="M1138" s="166"/>
      <c r="N1138" s="166"/>
      <c r="O1138" s="166"/>
      <c r="P1138" s="158">
        <f t="shared" si="17"/>
        <v>1</v>
      </c>
      <c r="Q1138" s="159">
        <f t="shared" si="18"/>
        <v>1900</v>
      </c>
      <c r="R1138" s="159" t="str">
        <f t="shared" si="19"/>
        <v>Jan</v>
      </c>
      <c r="S1138" s="160"/>
      <c r="T1138" s="40"/>
      <c r="U1138" s="40"/>
      <c r="V1138" s="40"/>
      <c r="W1138" s="40"/>
      <c r="X1138" s="40"/>
      <c r="Y1138" s="40"/>
      <c r="Z1138" s="40"/>
    </row>
    <row r="1139" spans="1:26" ht="14.25" customHeight="1">
      <c r="A1139" s="40"/>
      <c r="B1139" s="40"/>
      <c r="C1139" s="40"/>
      <c r="D1139" s="162"/>
      <c r="E1139" s="163"/>
      <c r="F1139" s="164"/>
      <c r="G1139" s="164"/>
      <c r="H1139" s="172"/>
      <c r="I1139" s="23"/>
      <c r="J1139" s="171"/>
      <c r="K1139" s="171"/>
      <c r="L1139" s="166"/>
      <c r="M1139" s="166"/>
      <c r="N1139" s="166"/>
      <c r="O1139" s="166"/>
      <c r="P1139" s="158">
        <f t="shared" si="17"/>
        <v>1</v>
      </c>
      <c r="Q1139" s="159">
        <f t="shared" si="18"/>
        <v>1900</v>
      </c>
      <c r="R1139" s="159" t="str">
        <f t="shared" si="19"/>
        <v>Jan</v>
      </c>
      <c r="S1139" s="160"/>
      <c r="T1139" s="40"/>
      <c r="U1139" s="40"/>
      <c r="V1139" s="40"/>
      <c r="W1139" s="40"/>
      <c r="X1139" s="40"/>
      <c r="Y1139" s="40"/>
      <c r="Z1139" s="40"/>
    </row>
    <row r="1140" spans="1:26" ht="14.25" customHeight="1">
      <c r="A1140" s="40"/>
      <c r="B1140" s="40"/>
      <c r="C1140" s="40"/>
      <c r="D1140" s="162"/>
      <c r="E1140" s="163"/>
      <c r="F1140" s="164"/>
      <c r="G1140" s="164"/>
      <c r="H1140" s="172"/>
      <c r="I1140" s="23"/>
      <c r="J1140" s="171"/>
      <c r="K1140" s="171"/>
      <c r="L1140" s="166"/>
      <c r="M1140" s="166"/>
      <c r="N1140" s="166"/>
      <c r="O1140" s="166"/>
      <c r="P1140" s="158">
        <f t="shared" si="17"/>
        <v>1</v>
      </c>
      <c r="Q1140" s="159">
        <f t="shared" si="18"/>
        <v>1900</v>
      </c>
      <c r="R1140" s="159" t="str">
        <f t="shared" si="19"/>
        <v>Jan</v>
      </c>
      <c r="S1140" s="160"/>
      <c r="T1140" s="40"/>
      <c r="U1140" s="40"/>
      <c r="V1140" s="40"/>
      <c r="W1140" s="40"/>
      <c r="X1140" s="40"/>
      <c r="Y1140" s="40"/>
      <c r="Z1140" s="40"/>
    </row>
    <row r="1141" spans="1:26" ht="14.25" customHeight="1">
      <c r="A1141" s="40"/>
      <c r="B1141" s="40"/>
      <c r="C1141" s="40"/>
      <c r="D1141" s="162"/>
      <c r="E1141" s="163"/>
      <c r="F1141" s="164"/>
      <c r="G1141" s="164"/>
      <c r="H1141" s="40"/>
      <c r="I1141" s="23"/>
      <c r="J1141" s="165"/>
      <c r="K1141" s="165"/>
      <c r="L1141" s="166"/>
      <c r="M1141" s="166"/>
      <c r="N1141" s="166"/>
      <c r="O1141" s="166"/>
      <c r="P1141" s="158">
        <f t="shared" si="17"/>
        <v>1</v>
      </c>
      <c r="Q1141" s="159">
        <f t="shared" si="18"/>
        <v>1900</v>
      </c>
      <c r="R1141" s="159" t="str">
        <f t="shared" si="19"/>
        <v>Jan</v>
      </c>
      <c r="S1141" s="160"/>
      <c r="T1141" s="40"/>
      <c r="U1141" s="40"/>
      <c r="V1141" s="40"/>
      <c r="W1141" s="40"/>
      <c r="X1141" s="40"/>
      <c r="Y1141" s="40"/>
      <c r="Z1141" s="40"/>
    </row>
    <row r="1142" spans="1:26" ht="14.25" customHeight="1">
      <c r="A1142" s="40"/>
      <c r="B1142" s="40"/>
      <c r="C1142" s="40"/>
      <c r="D1142" s="162"/>
      <c r="E1142" s="163"/>
      <c r="F1142" s="164"/>
      <c r="G1142" s="164"/>
      <c r="H1142" s="40"/>
      <c r="I1142" s="23"/>
      <c r="J1142" s="165"/>
      <c r="K1142" s="165"/>
      <c r="L1142" s="166"/>
      <c r="M1142" s="166"/>
      <c r="N1142" s="166"/>
      <c r="O1142" s="166"/>
      <c r="P1142" s="158">
        <f t="shared" si="17"/>
        <v>1</v>
      </c>
      <c r="Q1142" s="159">
        <f t="shared" si="18"/>
        <v>1900</v>
      </c>
      <c r="R1142" s="159" t="str">
        <f t="shared" si="19"/>
        <v>Jan</v>
      </c>
      <c r="S1142" s="160"/>
      <c r="T1142" s="40"/>
      <c r="U1142" s="40"/>
      <c r="V1142" s="40"/>
      <c r="W1142" s="40"/>
      <c r="X1142" s="40"/>
      <c r="Y1142" s="40"/>
      <c r="Z1142" s="40"/>
    </row>
    <row r="1143" spans="1:26" ht="14.25" customHeight="1">
      <c r="A1143" s="40"/>
      <c r="B1143" s="40"/>
      <c r="C1143" s="40"/>
      <c r="D1143" s="162"/>
      <c r="E1143" s="163"/>
      <c r="F1143" s="164"/>
      <c r="G1143" s="164"/>
      <c r="H1143" s="40"/>
      <c r="I1143" s="23"/>
      <c r="J1143" s="165"/>
      <c r="K1143" s="165"/>
      <c r="L1143" s="166"/>
      <c r="M1143" s="166"/>
      <c r="N1143" s="166"/>
      <c r="O1143" s="166"/>
      <c r="P1143" s="158">
        <f t="shared" si="17"/>
        <v>1</v>
      </c>
      <c r="Q1143" s="159">
        <f t="shared" si="18"/>
        <v>1900</v>
      </c>
      <c r="R1143" s="159" t="str">
        <f t="shared" si="19"/>
        <v>Jan</v>
      </c>
      <c r="S1143" s="160"/>
      <c r="T1143" s="40"/>
      <c r="U1143" s="40"/>
      <c r="V1143" s="40"/>
      <c r="W1143" s="40"/>
      <c r="X1143" s="40"/>
      <c r="Y1143" s="40"/>
      <c r="Z1143" s="40"/>
    </row>
    <row r="1144" spans="1:26" ht="14.25" customHeight="1">
      <c r="A1144" s="40"/>
      <c r="B1144" s="40"/>
      <c r="C1144" s="40"/>
      <c r="D1144" s="162"/>
      <c r="E1144" s="163"/>
      <c r="F1144" s="164"/>
      <c r="G1144" s="164"/>
      <c r="H1144" s="40"/>
      <c r="I1144" s="23"/>
      <c r="J1144" s="165"/>
      <c r="K1144" s="165"/>
      <c r="L1144" s="166"/>
      <c r="M1144" s="166"/>
      <c r="N1144" s="166"/>
      <c r="O1144" s="166"/>
      <c r="P1144" s="158">
        <f t="shared" si="17"/>
        <v>1</v>
      </c>
      <c r="Q1144" s="159">
        <f t="shared" si="18"/>
        <v>1900</v>
      </c>
      <c r="R1144" s="159" t="str">
        <f t="shared" si="19"/>
        <v>Jan</v>
      </c>
      <c r="S1144" s="160"/>
      <c r="T1144" s="40"/>
      <c r="U1144" s="40"/>
      <c r="V1144" s="40"/>
      <c r="W1144" s="40"/>
      <c r="X1144" s="40"/>
      <c r="Y1144" s="40"/>
      <c r="Z1144" s="40"/>
    </row>
    <row r="1145" spans="1:26" ht="14.25" customHeight="1">
      <c r="A1145" s="40"/>
      <c r="B1145" s="40"/>
      <c r="C1145" s="40"/>
      <c r="D1145" s="167"/>
      <c r="E1145" s="163"/>
      <c r="F1145" s="164"/>
      <c r="G1145" s="164"/>
      <c r="H1145" s="40"/>
      <c r="I1145" s="23"/>
      <c r="J1145" s="165"/>
      <c r="K1145" s="165"/>
      <c r="L1145" s="166"/>
      <c r="M1145" s="166"/>
      <c r="N1145" s="166"/>
      <c r="O1145" s="166"/>
      <c r="P1145" s="158">
        <f t="shared" si="17"/>
        <v>1</v>
      </c>
      <c r="Q1145" s="159">
        <f t="shared" si="18"/>
        <v>1900</v>
      </c>
      <c r="R1145" s="159" t="str">
        <f t="shared" si="19"/>
        <v>Jan</v>
      </c>
      <c r="S1145" s="160"/>
      <c r="T1145" s="40"/>
      <c r="U1145" s="40"/>
      <c r="V1145" s="40"/>
      <c r="W1145" s="40"/>
      <c r="X1145" s="40"/>
      <c r="Y1145" s="40"/>
      <c r="Z1145" s="40"/>
    </row>
    <row r="1146" spans="1:26" ht="14.25" customHeight="1">
      <c r="A1146" s="40"/>
      <c r="B1146" s="40"/>
      <c r="C1146" s="40"/>
      <c r="D1146" s="167"/>
      <c r="E1146" s="163"/>
      <c r="F1146" s="164"/>
      <c r="G1146" s="164"/>
      <c r="H1146" s="40"/>
      <c r="I1146" s="23"/>
      <c r="J1146" s="165"/>
      <c r="K1146" s="165"/>
      <c r="L1146" s="166"/>
      <c r="M1146" s="166"/>
      <c r="N1146" s="166"/>
      <c r="O1146" s="166"/>
      <c r="P1146" s="158">
        <f t="shared" si="17"/>
        <v>1</v>
      </c>
      <c r="Q1146" s="159">
        <f t="shared" si="18"/>
        <v>1900</v>
      </c>
      <c r="R1146" s="159" t="str">
        <f t="shared" si="19"/>
        <v>Jan</v>
      </c>
      <c r="S1146" s="160"/>
      <c r="T1146" s="40"/>
      <c r="U1146" s="40"/>
      <c r="V1146" s="40"/>
      <c r="W1146" s="40"/>
      <c r="X1146" s="40"/>
      <c r="Y1146" s="40"/>
      <c r="Z1146" s="40"/>
    </row>
    <row r="1147" spans="1:26" ht="14.25" customHeight="1">
      <c r="A1147" s="40"/>
      <c r="B1147" s="40"/>
      <c r="C1147" s="40"/>
      <c r="D1147" s="162"/>
      <c r="E1147" s="163"/>
      <c r="F1147" s="164"/>
      <c r="G1147" s="164"/>
      <c r="H1147" s="164"/>
      <c r="I1147" s="23"/>
      <c r="J1147" s="164"/>
      <c r="K1147" s="171"/>
      <c r="L1147" s="166"/>
      <c r="M1147" s="166"/>
      <c r="N1147" s="166"/>
      <c r="O1147" s="166"/>
      <c r="P1147" s="158">
        <f t="shared" si="17"/>
        <v>1</v>
      </c>
      <c r="Q1147" s="159">
        <f t="shared" si="18"/>
        <v>1900</v>
      </c>
      <c r="R1147" s="159" t="str">
        <f t="shared" si="19"/>
        <v>Jan</v>
      </c>
      <c r="S1147" s="160"/>
      <c r="T1147" s="40"/>
      <c r="U1147" s="40"/>
      <c r="V1147" s="40"/>
      <c r="W1147" s="40"/>
      <c r="X1147" s="40"/>
      <c r="Y1147" s="40"/>
      <c r="Z1147" s="40"/>
    </row>
    <row r="1148" spans="1:26" ht="14.25" customHeight="1">
      <c r="A1148" s="40"/>
      <c r="B1148" s="40"/>
      <c r="C1148" s="40"/>
      <c r="D1148" s="162"/>
      <c r="E1148" s="163"/>
      <c r="F1148" s="164"/>
      <c r="G1148" s="164"/>
      <c r="H1148" s="164"/>
      <c r="I1148" s="23"/>
      <c r="J1148" s="164"/>
      <c r="K1148" s="171"/>
      <c r="L1148" s="166"/>
      <c r="M1148" s="166"/>
      <c r="N1148" s="166"/>
      <c r="O1148" s="166"/>
      <c r="P1148" s="158">
        <f t="shared" si="17"/>
        <v>1</v>
      </c>
      <c r="Q1148" s="159">
        <f t="shared" si="18"/>
        <v>1900</v>
      </c>
      <c r="R1148" s="159" t="str">
        <f t="shared" si="19"/>
        <v>Jan</v>
      </c>
      <c r="S1148" s="160"/>
      <c r="T1148" s="40"/>
      <c r="U1148" s="40"/>
      <c r="V1148" s="40"/>
      <c r="W1148" s="40"/>
      <c r="X1148" s="40"/>
      <c r="Y1148" s="40"/>
      <c r="Z1148" s="40"/>
    </row>
    <row r="1149" spans="1:26" ht="14.25" customHeight="1">
      <c r="A1149" s="40"/>
      <c r="B1149" s="40"/>
      <c r="C1149" s="40"/>
      <c r="D1149" s="162"/>
      <c r="E1149" s="163"/>
      <c r="F1149" s="164"/>
      <c r="G1149" s="164"/>
      <c r="H1149" s="164"/>
      <c r="I1149" s="23"/>
      <c r="J1149" s="164"/>
      <c r="K1149" s="171"/>
      <c r="L1149" s="166"/>
      <c r="M1149" s="166"/>
      <c r="N1149" s="166"/>
      <c r="O1149" s="166"/>
      <c r="P1149" s="158">
        <f t="shared" si="17"/>
        <v>1</v>
      </c>
      <c r="Q1149" s="159">
        <f t="shared" si="18"/>
        <v>1900</v>
      </c>
      <c r="R1149" s="159" t="str">
        <f t="shared" si="19"/>
        <v>Jan</v>
      </c>
      <c r="S1149" s="160"/>
      <c r="T1149" s="40"/>
      <c r="U1149" s="40"/>
      <c r="V1149" s="40"/>
      <c r="W1149" s="40"/>
      <c r="X1149" s="40"/>
      <c r="Y1149" s="40"/>
      <c r="Z1149" s="40"/>
    </row>
    <row r="1150" spans="1:26" ht="14.25" customHeight="1">
      <c r="A1150" s="40"/>
      <c r="B1150" s="40"/>
      <c r="C1150" s="40"/>
      <c r="D1150" s="162"/>
      <c r="E1150" s="163"/>
      <c r="F1150" s="164"/>
      <c r="G1150" s="164"/>
      <c r="H1150" s="164"/>
      <c r="I1150" s="23"/>
      <c r="J1150" s="171"/>
      <c r="K1150" s="171"/>
      <c r="L1150" s="166"/>
      <c r="M1150" s="166"/>
      <c r="N1150" s="166"/>
      <c r="O1150" s="166"/>
      <c r="P1150" s="158">
        <f t="shared" si="17"/>
        <v>1</v>
      </c>
      <c r="Q1150" s="159">
        <f t="shared" si="18"/>
        <v>1900</v>
      </c>
      <c r="R1150" s="159" t="str">
        <f t="shared" si="19"/>
        <v>Jan</v>
      </c>
      <c r="S1150" s="160"/>
      <c r="T1150" s="40"/>
      <c r="U1150" s="40"/>
      <c r="V1150" s="40"/>
      <c r="W1150" s="40"/>
      <c r="X1150" s="40"/>
      <c r="Y1150" s="40"/>
      <c r="Z1150" s="40"/>
    </row>
    <row r="1151" spans="1:26" ht="14.25" customHeight="1">
      <c r="A1151" s="40"/>
      <c r="B1151" s="40"/>
      <c r="C1151" s="40"/>
      <c r="D1151" s="162"/>
      <c r="E1151" s="163"/>
      <c r="F1151" s="164"/>
      <c r="G1151" s="164"/>
      <c r="H1151" s="164"/>
      <c r="I1151" s="23"/>
      <c r="J1151" s="171"/>
      <c r="K1151" s="171"/>
      <c r="L1151" s="166"/>
      <c r="M1151" s="166"/>
      <c r="N1151" s="166"/>
      <c r="O1151" s="166"/>
      <c r="P1151" s="158">
        <f t="shared" si="17"/>
        <v>1</v>
      </c>
      <c r="Q1151" s="159">
        <f t="shared" si="18"/>
        <v>1900</v>
      </c>
      <c r="R1151" s="159" t="str">
        <f t="shared" si="19"/>
        <v>Jan</v>
      </c>
      <c r="S1151" s="160"/>
      <c r="T1151" s="40"/>
      <c r="U1151" s="40"/>
      <c r="V1151" s="40"/>
      <c r="W1151" s="40"/>
      <c r="X1151" s="40"/>
      <c r="Y1151" s="40"/>
      <c r="Z1151" s="40"/>
    </row>
    <row r="1152" spans="1:26" ht="14.25" customHeight="1">
      <c r="A1152" s="40"/>
      <c r="B1152" s="40"/>
      <c r="C1152" s="40"/>
      <c r="D1152" s="162"/>
      <c r="E1152" s="163"/>
      <c r="F1152" s="164"/>
      <c r="G1152" s="164"/>
      <c r="H1152" s="172"/>
      <c r="I1152" s="23"/>
      <c r="J1152" s="171"/>
      <c r="K1152" s="171"/>
      <c r="L1152" s="166"/>
      <c r="M1152" s="166"/>
      <c r="N1152" s="166"/>
      <c r="O1152" s="166"/>
      <c r="P1152" s="158">
        <f t="shared" si="17"/>
        <v>1</v>
      </c>
      <c r="Q1152" s="159">
        <f t="shared" si="18"/>
        <v>1900</v>
      </c>
      <c r="R1152" s="159" t="str">
        <f t="shared" si="19"/>
        <v>Jan</v>
      </c>
      <c r="S1152" s="160"/>
      <c r="T1152" s="40"/>
      <c r="U1152" s="40"/>
      <c r="V1152" s="40"/>
      <c r="W1152" s="40"/>
      <c r="X1152" s="40"/>
      <c r="Y1152" s="40"/>
      <c r="Z1152" s="40"/>
    </row>
    <row r="1153" spans="1:26" ht="14.25" customHeight="1">
      <c r="A1153" s="40"/>
      <c r="B1153" s="40"/>
      <c r="C1153" s="40"/>
      <c r="D1153" s="162"/>
      <c r="E1153" s="163"/>
      <c r="F1153" s="164"/>
      <c r="G1153" s="164"/>
      <c r="H1153" s="172"/>
      <c r="I1153" s="23"/>
      <c r="J1153" s="171"/>
      <c r="K1153" s="171"/>
      <c r="L1153" s="166"/>
      <c r="M1153" s="166"/>
      <c r="N1153" s="166"/>
      <c r="O1153" s="166"/>
      <c r="P1153" s="158">
        <f t="shared" si="17"/>
        <v>1</v>
      </c>
      <c r="Q1153" s="159">
        <f t="shared" si="18"/>
        <v>1900</v>
      </c>
      <c r="R1153" s="159" t="str">
        <f t="shared" si="19"/>
        <v>Jan</v>
      </c>
      <c r="S1153" s="160"/>
      <c r="T1153" s="40"/>
      <c r="U1153" s="40"/>
      <c r="V1153" s="40"/>
      <c r="W1153" s="40"/>
      <c r="X1153" s="40"/>
      <c r="Y1153" s="40"/>
      <c r="Z1153" s="40"/>
    </row>
    <row r="1154" spans="1:26" ht="14.25" customHeight="1">
      <c r="A1154" s="40"/>
      <c r="B1154" s="40"/>
      <c r="C1154" s="40"/>
      <c r="D1154" s="162"/>
      <c r="E1154" s="163"/>
      <c r="F1154" s="164"/>
      <c r="G1154" s="164"/>
      <c r="H1154" s="172"/>
      <c r="I1154" s="23"/>
      <c r="J1154" s="171"/>
      <c r="K1154" s="171"/>
      <c r="L1154" s="166"/>
      <c r="M1154" s="166"/>
      <c r="N1154" s="166"/>
      <c r="O1154" s="166"/>
      <c r="P1154" s="158">
        <f t="shared" si="17"/>
        <v>1</v>
      </c>
      <c r="Q1154" s="159">
        <f t="shared" si="18"/>
        <v>1900</v>
      </c>
      <c r="R1154" s="159" t="str">
        <f t="shared" si="19"/>
        <v>Jan</v>
      </c>
      <c r="S1154" s="160"/>
      <c r="T1154" s="40"/>
      <c r="U1154" s="40"/>
      <c r="V1154" s="40"/>
      <c r="W1154" s="40"/>
      <c r="X1154" s="40"/>
      <c r="Y1154" s="40"/>
      <c r="Z1154" s="40"/>
    </row>
    <row r="1155" spans="1:26" ht="14.25" customHeight="1">
      <c r="A1155" s="40"/>
      <c r="B1155" s="40"/>
      <c r="C1155" s="40"/>
      <c r="D1155" s="162"/>
      <c r="E1155" s="163"/>
      <c r="F1155" s="164"/>
      <c r="G1155" s="164"/>
      <c r="H1155" s="172"/>
      <c r="I1155" s="23"/>
      <c r="J1155" s="171"/>
      <c r="K1155" s="171"/>
      <c r="L1155" s="166"/>
      <c r="M1155" s="166"/>
      <c r="N1155" s="166"/>
      <c r="O1155" s="166"/>
      <c r="P1155" s="158">
        <f t="shared" si="17"/>
        <v>1</v>
      </c>
      <c r="Q1155" s="159">
        <f t="shared" si="18"/>
        <v>1900</v>
      </c>
      <c r="R1155" s="159" t="str">
        <f t="shared" si="19"/>
        <v>Jan</v>
      </c>
      <c r="S1155" s="160"/>
      <c r="T1155" s="40"/>
      <c r="U1155" s="40"/>
      <c r="V1155" s="40"/>
      <c r="W1155" s="40"/>
      <c r="X1155" s="40"/>
      <c r="Y1155" s="40"/>
      <c r="Z1155" s="40"/>
    </row>
    <row r="1156" spans="1:26" ht="14.25" customHeight="1">
      <c r="A1156" s="40"/>
      <c r="B1156" s="40"/>
      <c r="C1156" s="40"/>
      <c r="D1156" s="162"/>
      <c r="E1156" s="163"/>
      <c r="F1156" s="164"/>
      <c r="G1156" s="164"/>
      <c r="H1156" s="164"/>
      <c r="I1156" s="23"/>
      <c r="J1156" s="171"/>
      <c r="K1156" s="171"/>
      <c r="L1156" s="166"/>
      <c r="M1156" s="166"/>
      <c r="N1156" s="166"/>
      <c r="O1156" s="166"/>
      <c r="P1156" s="158">
        <f t="shared" si="17"/>
        <v>1</v>
      </c>
      <c r="Q1156" s="159">
        <f t="shared" si="18"/>
        <v>1900</v>
      </c>
      <c r="R1156" s="159" t="str">
        <f t="shared" si="19"/>
        <v>Jan</v>
      </c>
      <c r="S1156" s="160"/>
      <c r="T1156" s="40"/>
      <c r="U1156" s="40"/>
      <c r="V1156" s="40"/>
      <c r="W1156" s="40"/>
      <c r="X1156" s="40"/>
      <c r="Y1156" s="40"/>
      <c r="Z1156" s="40"/>
    </row>
    <row r="1157" spans="1:26" ht="14.25" customHeight="1">
      <c r="A1157" s="40"/>
      <c r="B1157" s="40"/>
      <c r="C1157" s="40"/>
      <c r="D1157" s="162"/>
      <c r="E1157" s="163"/>
      <c r="F1157" s="164"/>
      <c r="G1157" s="164"/>
      <c r="H1157" s="164"/>
      <c r="I1157" s="23"/>
      <c r="J1157" s="171"/>
      <c r="K1157" s="171"/>
      <c r="L1157" s="166"/>
      <c r="M1157" s="166"/>
      <c r="N1157" s="166"/>
      <c r="O1157" s="166"/>
      <c r="P1157" s="158">
        <f t="shared" si="17"/>
        <v>1</v>
      </c>
      <c r="Q1157" s="159">
        <f t="shared" si="18"/>
        <v>1900</v>
      </c>
      <c r="R1157" s="159" t="str">
        <f t="shared" si="19"/>
        <v>Jan</v>
      </c>
      <c r="S1157" s="160"/>
      <c r="T1157" s="40"/>
      <c r="U1157" s="40"/>
      <c r="V1157" s="40"/>
      <c r="W1157" s="40"/>
      <c r="X1157" s="40"/>
      <c r="Y1157" s="40"/>
      <c r="Z1157" s="40"/>
    </row>
    <row r="1158" spans="1:26" ht="14.25" customHeight="1">
      <c r="A1158" s="40"/>
      <c r="B1158" s="40"/>
      <c r="C1158" s="40"/>
      <c r="D1158" s="162"/>
      <c r="E1158" s="163"/>
      <c r="F1158" s="164"/>
      <c r="G1158" s="164"/>
      <c r="H1158" s="164"/>
      <c r="I1158" s="23"/>
      <c r="J1158" s="171"/>
      <c r="K1158" s="171"/>
      <c r="L1158" s="166"/>
      <c r="M1158" s="166"/>
      <c r="N1158" s="166"/>
      <c r="O1158" s="166"/>
      <c r="P1158" s="158">
        <f t="shared" si="17"/>
        <v>1</v>
      </c>
      <c r="Q1158" s="159">
        <f t="shared" si="18"/>
        <v>1900</v>
      </c>
      <c r="R1158" s="159" t="str">
        <f t="shared" si="19"/>
        <v>Jan</v>
      </c>
      <c r="S1158" s="160"/>
      <c r="T1158" s="40"/>
      <c r="U1158" s="40"/>
      <c r="V1158" s="40"/>
      <c r="W1158" s="40"/>
      <c r="X1158" s="40"/>
      <c r="Y1158" s="40"/>
      <c r="Z1158" s="40"/>
    </row>
    <row r="1159" spans="1:26" ht="14.25" customHeight="1">
      <c r="A1159" s="40"/>
      <c r="B1159" s="40"/>
      <c r="C1159" s="40"/>
      <c r="D1159" s="162"/>
      <c r="E1159" s="163"/>
      <c r="F1159" s="164"/>
      <c r="G1159" s="164"/>
      <c r="H1159" s="164"/>
      <c r="I1159" s="23"/>
      <c r="J1159" s="171"/>
      <c r="K1159" s="171"/>
      <c r="L1159" s="166"/>
      <c r="M1159" s="166"/>
      <c r="N1159" s="166"/>
      <c r="O1159" s="166"/>
      <c r="P1159" s="158">
        <f t="shared" si="17"/>
        <v>1</v>
      </c>
      <c r="Q1159" s="159">
        <f t="shared" si="18"/>
        <v>1900</v>
      </c>
      <c r="R1159" s="159" t="str">
        <f t="shared" si="19"/>
        <v>Jan</v>
      </c>
      <c r="S1159" s="160"/>
      <c r="T1159" s="40"/>
      <c r="U1159" s="40"/>
      <c r="V1159" s="40"/>
      <c r="W1159" s="40"/>
      <c r="X1159" s="40"/>
      <c r="Y1159" s="40"/>
      <c r="Z1159" s="40"/>
    </row>
    <row r="1160" spans="1:26" ht="14.25" customHeight="1">
      <c r="A1160" s="40"/>
      <c r="B1160" s="40"/>
      <c r="C1160" s="40"/>
      <c r="D1160" s="162"/>
      <c r="E1160" s="163"/>
      <c r="F1160" s="164"/>
      <c r="G1160" s="164"/>
      <c r="H1160" s="164"/>
      <c r="I1160" s="23"/>
      <c r="J1160" s="171"/>
      <c r="K1160" s="171"/>
      <c r="L1160" s="166"/>
      <c r="M1160" s="166"/>
      <c r="N1160" s="166"/>
      <c r="O1160" s="166"/>
      <c r="P1160" s="158">
        <f t="shared" si="17"/>
        <v>1</v>
      </c>
      <c r="Q1160" s="159">
        <f t="shared" si="18"/>
        <v>1900</v>
      </c>
      <c r="R1160" s="159" t="str">
        <f t="shared" si="19"/>
        <v>Jan</v>
      </c>
      <c r="S1160" s="160"/>
      <c r="T1160" s="40"/>
      <c r="U1160" s="40"/>
      <c r="V1160" s="40"/>
      <c r="W1160" s="40"/>
      <c r="X1160" s="40"/>
      <c r="Y1160" s="40"/>
      <c r="Z1160" s="40"/>
    </row>
    <row r="1161" spans="1:26" ht="14.25" customHeight="1">
      <c r="A1161" s="40"/>
      <c r="B1161" s="40"/>
      <c r="C1161" s="40"/>
      <c r="D1161" s="162"/>
      <c r="E1161" s="163"/>
      <c r="F1161" s="164"/>
      <c r="G1161" s="164"/>
      <c r="H1161" s="164"/>
      <c r="I1161" s="23"/>
      <c r="J1161" s="171"/>
      <c r="K1161" s="171"/>
      <c r="L1161" s="166"/>
      <c r="M1161" s="166"/>
      <c r="N1161" s="166"/>
      <c r="O1161" s="166"/>
      <c r="P1161" s="158">
        <f t="shared" si="17"/>
        <v>1</v>
      </c>
      <c r="Q1161" s="159">
        <f t="shared" si="18"/>
        <v>1900</v>
      </c>
      <c r="R1161" s="159" t="str">
        <f t="shared" si="19"/>
        <v>Jan</v>
      </c>
      <c r="S1161" s="160"/>
      <c r="T1161" s="40"/>
      <c r="U1161" s="40"/>
      <c r="V1161" s="40"/>
      <c r="W1161" s="40"/>
      <c r="X1161" s="40"/>
      <c r="Y1161" s="40"/>
      <c r="Z1161" s="40"/>
    </row>
    <row r="1162" spans="1:26" ht="14.25" customHeight="1">
      <c r="A1162" s="40"/>
      <c r="B1162" s="40"/>
      <c r="C1162" s="40"/>
      <c r="D1162" s="162"/>
      <c r="E1162" s="163"/>
      <c r="F1162" s="164"/>
      <c r="G1162" s="164"/>
      <c r="H1162" s="164"/>
      <c r="I1162" s="23"/>
      <c r="J1162" s="171"/>
      <c r="K1162" s="171"/>
      <c r="L1162" s="166"/>
      <c r="M1162" s="166"/>
      <c r="N1162" s="166"/>
      <c r="O1162" s="166"/>
      <c r="P1162" s="158">
        <f t="shared" si="17"/>
        <v>1</v>
      </c>
      <c r="Q1162" s="159">
        <f t="shared" si="18"/>
        <v>1900</v>
      </c>
      <c r="R1162" s="159" t="str">
        <f t="shared" si="19"/>
        <v>Jan</v>
      </c>
      <c r="S1162" s="160"/>
      <c r="T1162" s="40"/>
      <c r="U1162" s="40"/>
      <c r="V1162" s="40"/>
      <c r="W1162" s="40"/>
      <c r="X1162" s="40"/>
      <c r="Y1162" s="40"/>
      <c r="Z1162" s="40"/>
    </row>
    <row r="1163" spans="1:26" ht="14.25" customHeight="1">
      <c r="A1163" s="40"/>
      <c r="B1163" s="40"/>
      <c r="C1163" s="40"/>
      <c r="D1163" s="162"/>
      <c r="E1163" s="163"/>
      <c r="F1163" s="164"/>
      <c r="G1163" s="164"/>
      <c r="H1163" s="164"/>
      <c r="I1163" s="23"/>
      <c r="J1163" s="171"/>
      <c r="K1163" s="171"/>
      <c r="L1163" s="166"/>
      <c r="M1163" s="166"/>
      <c r="N1163" s="166"/>
      <c r="O1163" s="166"/>
      <c r="P1163" s="158">
        <f t="shared" si="17"/>
        <v>1</v>
      </c>
      <c r="Q1163" s="159">
        <f t="shared" si="18"/>
        <v>1900</v>
      </c>
      <c r="R1163" s="159" t="str">
        <f t="shared" si="19"/>
        <v>Jan</v>
      </c>
      <c r="S1163" s="160"/>
      <c r="T1163" s="40"/>
      <c r="U1163" s="40"/>
      <c r="V1163" s="40"/>
      <c r="W1163" s="40"/>
      <c r="X1163" s="40"/>
      <c r="Y1163" s="40"/>
      <c r="Z1163" s="40"/>
    </row>
    <row r="1164" spans="1:26" ht="14.25" customHeight="1">
      <c r="A1164" s="40"/>
      <c r="B1164" s="40"/>
      <c r="C1164" s="40"/>
      <c r="D1164" s="162"/>
      <c r="E1164" s="163"/>
      <c r="F1164" s="164"/>
      <c r="G1164" s="164"/>
      <c r="H1164" s="172"/>
      <c r="I1164" s="23"/>
      <c r="J1164" s="171"/>
      <c r="K1164" s="171"/>
      <c r="L1164" s="166"/>
      <c r="M1164" s="166"/>
      <c r="N1164" s="166"/>
      <c r="O1164" s="166"/>
      <c r="P1164" s="158">
        <f t="shared" si="17"/>
        <v>1</v>
      </c>
      <c r="Q1164" s="159">
        <f t="shared" si="18"/>
        <v>1900</v>
      </c>
      <c r="R1164" s="159" t="str">
        <f t="shared" si="19"/>
        <v>Jan</v>
      </c>
      <c r="S1164" s="160"/>
      <c r="T1164" s="40"/>
      <c r="U1164" s="40"/>
      <c r="V1164" s="40"/>
      <c r="W1164" s="40"/>
      <c r="X1164" s="40"/>
      <c r="Y1164" s="40"/>
      <c r="Z1164" s="40"/>
    </row>
    <row r="1165" spans="1:26" ht="14.25" customHeight="1">
      <c r="A1165" s="40"/>
      <c r="B1165" s="40"/>
      <c r="C1165" s="40"/>
      <c r="D1165" s="162"/>
      <c r="E1165" s="163"/>
      <c r="F1165" s="40"/>
      <c r="G1165" s="164"/>
      <c r="H1165" s="40"/>
      <c r="I1165" s="23"/>
      <c r="J1165" s="23"/>
      <c r="K1165" s="23"/>
      <c r="L1165" s="170"/>
      <c r="M1165" s="170"/>
      <c r="N1165" s="170"/>
      <c r="O1165" s="170"/>
      <c r="P1165" s="158">
        <f t="shared" si="17"/>
        <v>1</v>
      </c>
      <c r="Q1165" s="159">
        <f t="shared" si="18"/>
        <v>1900</v>
      </c>
      <c r="R1165" s="159" t="str">
        <f t="shared" si="19"/>
        <v>Jan</v>
      </c>
      <c r="S1165" s="160"/>
      <c r="T1165" s="40"/>
      <c r="U1165" s="40"/>
      <c r="V1165" s="40"/>
      <c r="W1165" s="40"/>
      <c r="X1165" s="40"/>
      <c r="Y1165" s="40"/>
      <c r="Z1165" s="40"/>
    </row>
    <row r="1166" spans="1:26" ht="14.25" customHeight="1">
      <c r="A1166" s="40"/>
      <c r="B1166" s="40"/>
      <c r="C1166" s="40"/>
      <c r="D1166" s="162"/>
      <c r="E1166" s="163"/>
      <c r="F1166" s="40"/>
      <c r="G1166" s="164"/>
      <c r="H1166" s="40"/>
      <c r="I1166" s="23"/>
      <c r="J1166" s="23"/>
      <c r="K1166" s="23"/>
      <c r="L1166" s="170"/>
      <c r="M1166" s="170"/>
      <c r="N1166" s="170"/>
      <c r="O1166" s="170"/>
      <c r="P1166" s="158">
        <f t="shared" si="17"/>
        <v>1</v>
      </c>
      <c r="Q1166" s="159">
        <f t="shared" si="18"/>
        <v>1900</v>
      </c>
      <c r="R1166" s="159" t="str">
        <f t="shared" si="19"/>
        <v>Jan</v>
      </c>
      <c r="S1166" s="160"/>
      <c r="T1166" s="40"/>
      <c r="U1166" s="40"/>
      <c r="V1166" s="40"/>
      <c r="W1166" s="40"/>
      <c r="X1166" s="40"/>
      <c r="Y1166" s="40"/>
      <c r="Z1166" s="40"/>
    </row>
    <row r="1167" spans="1:26" ht="14.25" customHeight="1">
      <c r="A1167" s="40"/>
      <c r="B1167" s="40"/>
      <c r="C1167" s="40"/>
      <c r="D1167" s="162"/>
      <c r="E1167" s="163"/>
      <c r="F1167" s="40"/>
      <c r="G1167" s="164"/>
      <c r="H1167" s="40"/>
      <c r="I1167" s="23"/>
      <c r="J1167" s="23"/>
      <c r="K1167" s="23"/>
      <c r="L1167" s="170"/>
      <c r="M1167" s="170"/>
      <c r="N1167" s="170"/>
      <c r="O1167" s="170"/>
      <c r="P1167" s="158">
        <f t="shared" si="17"/>
        <v>1</v>
      </c>
      <c r="Q1167" s="159">
        <f t="shared" si="18"/>
        <v>1900</v>
      </c>
      <c r="R1167" s="159" t="str">
        <f t="shared" si="19"/>
        <v>Jan</v>
      </c>
      <c r="S1167" s="160"/>
      <c r="T1167" s="40"/>
      <c r="U1167" s="40"/>
      <c r="V1167" s="40"/>
      <c r="W1167" s="40"/>
      <c r="X1167" s="40"/>
      <c r="Y1167" s="40"/>
      <c r="Z1167" s="40"/>
    </row>
    <row r="1168" spans="1:26" ht="14.25" customHeight="1">
      <c r="A1168" s="40"/>
      <c r="B1168" s="40"/>
      <c r="C1168" s="40"/>
      <c r="D1168" s="162"/>
      <c r="E1168" s="163"/>
      <c r="F1168" s="40"/>
      <c r="G1168" s="164"/>
      <c r="H1168" s="40"/>
      <c r="I1168" s="23"/>
      <c r="J1168" s="23"/>
      <c r="K1168" s="23"/>
      <c r="L1168" s="170"/>
      <c r="M1168" s="170"/>
      <c r="N1168" s="170"/>
      <c r="O1168" s="170"/>
      <c r="P1168" s="158">
        <f t="shared" si="17"/>
        <v>1</v>
      </c>
      <c r="Q1168" s="159">
        <f t="shared" si="18"/>
        <v>1900</v>
      </c>
      <c r="R1168" s="159" t="str">
        <f t="shared" si="19"/>
        <v>Jan</v>
      </c>
      <c r="S1168" s="160"/>
      <c r="T1168" s="40"/>
      <c r="U1168" s="40"/>
      <c r="V1168" s="40"/>
      <c r="W1168" s="40"/>
      <c r="X1168" s="40"/>
      <c r="Y1168" s="40"/>
      <c r="Z1168" s="40"/>
    </row>
    <row r="1169" spans="1:26" ht="14.25" customHeight="1">
      <c r="A1169" s="40"/>
      <c r="B1169" s="40"/>
      <c r="C1169" s="40"/>
      <c r="D1169" s="162"/>
      <c r="E1169" s="163"/>
      <c r="F1169" s="40"/>
      <c r="G1169" s="164"/>
      <c r="H1169" s="40"/>
      <c r="I1169" s="23"/>
      <c r="J1169" s="23"/>
      <c r="K1169" s="23"/>
      <c r="L1169" s="170"/>
      <c r="M1169" s="170"/>
      <c r="N1169" s="170"/>
      <c r="O1169" s="170"/>
      <c r="P1169" s="158">
        <f t="shared" si="17"/>
        <v>1</v>
      </c>
      <c r="Q1169" s="159">
        <f t="shared" si="18"/>
        <v>1900</v>
      </c>
      <c r="R1169" s="159" t="str">
        <f t="shared" si="19"/>
        <v>Jan</v>
      </c>
      <c r="S1169" s="160"/>
      <c r="T1169" s="40"/>
      <c r="U1169" s="40"/>
      <c r="V1169" s="40"/>
      <c r="W1169" s="40"/>
      <c r="X1169" s="40"/>
      <c r="Y1169" s="40"/>
      <c r="Z1169" s="40"/>
    </row>
    <row r="1170" spans="1:26" ht="14.25" customHeight="1">
      <c r="A1170" s="40"/>
      <c r="B1170" s="40"/>
      <c r="C1170" s="40"/>
      <c r="D1170" s="162"/>
      <c r="E1170" s="163"/>
      <c r="F1170" s="164"/>
      <c r="G1170" s="164"/>
      <c r="H1170" s="40"/>
      <c r="I1170" s="23"/>
      <c r="J1170" s="165"/>
      <c r="K1170" s="165"/>
      <c r="L1170" s="166"/>
      <c r="M1170" s="166"/>
      <c r="N1170" s="166"/>
      <c r="O1170" s="166"/>
      <c r="P1170" s="158">
        <f t="shared" si="17"/>
        <v>1</v>
      </c>
      <c r="Q1170" s="159">
        <f t="shared" si="18"/>
        <v>1900</v>
      </c>
      <c r="R1170" s="159" t="str">
        <f t="shared" si="19"/>
        <v>Jan</v>
      </c>
      <c r="S1170" s="160"/>
      <c r="T1170" s="40"/>
      <c r="U1170" s="40"/>
      <c r="V1170" s="40"/>
      <c r="W1170" s="40"/>
      <c r="X1170" s="40"/>
      <c r="Y1170" s="40"/>
      <c r="Z1170" s="40"/>
    </row>
    <row r="1171" spans="1:26" ht="14.25" customHeight="1">
      <c r="A1171" s="40"/>
      <c r="B1171" s="40"/>
      <c r="C1171" s="40"/>
      <c r="D1171" s="162"/>
      <c r="E1171" s="163"/>
      <c r="F1171" s="164"/>
      <c r="G1171" s="164"/>
      <c r="H1171" s="40"/>
      <c r="I1171" s="23"/>
      <c r="J1171" s="165"/>
      <c r="K1171" s="165"/>
      <c r="L1171" s="166"/>
      <c r="M1171" s="166"/>
      <c r="N1171" s="166"/>
      <c r="O1171" s="166"/>
      <c r="P1171" s="158">
        <f t="shared" si="17"/>
        <v>1</v>
      </c>
      <c r="Q1171" s="159">
        <f t="shared" si="18"/>
        <v>1900</v>
      </c>
      <c r="R1171" s="159" t="str">
        <f t="shared" si="19"/>
        <v>Jan</v>
      </c>
      <c r="S1171" s="160"/>
      <c r="T1171" s="40"/>
      <c r="U1171" s="40"/>
      <c r="V1171" s="40"/>
      <c r="W1171" s="40"/>
      <c r="X1171" s="40"/>
      <c r="Y1171" s="40"/>
      <c r="Z1171" s="40"/>
    </row>
    <row r="1172" spans="1:26" ht="14.25" customHeight="1">
      <c r="A1172" s="40"/>
      <c r="B1172" s="40"/>
      <c r="C1172" s="40"/>
      <c r="D1172" s="162"/>
      <c r="E1172" s="163"/>
      <c r="F1172" s="164"/>
      <c r="G1172" s="164"/>
      <c r="H1172" s="40"/>
      <c r="I1172" s="23"/>
      <c r="J1172" s="165"/>
      <c r="K1172" s="165"/>
      <c r="L1172" s="166"/>
      <c r="M1172" s="166"/>
      <c r="N1172" s="166"/>
      <c r="O1172" s="166"/>
      <c r="P1172" s="158">
        <f t="shared" si="17"/>
        <v>1</v>
      </c>
      <c r="Q1172" s="159">
        <f t="shared" si="18"/>
        <v>1900</v>
      </c>
      <c r="R1172" s="159" t="str">
        <f t="shared" si="19"/>
        <v>Jan</v>
      </c>
      <c r="S1172" s="160"/>
      <c r="T1172" s="40"/>
      <c r="U1172" s="40"/>
      <c r="V1172" s="40"/>
      <c r="W1172" s="40"/>
      <c r="X1172" s="40"/>
      <c r="Y1172" s="40"/>
      <c r="Z1172" s="40"/>
    </row>
    <row r="1173" spans="1:26" ht="14.25" customHeight="1">
      <c r="A1173" s="40"/>
      <c r="B1173" s="40"/>
      <c r="C1173" s="40"/>
      <c r="D1173" s="162"/>
      <c r="E1173" s="163"/>
      <c r="F1173" s="164"/>
      <c r="G1173" s="164"/>
      <c r="H1173" s="40"/>
      <c r="I1173" s="23"/>
      <c r="J1173" s="165"/>
      <c r="K1173" s="165"/>
      <c r="L1173" s="166"/>
      <c r="M1173" s="166"/>
      <c r="N1173" s="166"/>
      <c r="O1173" s="166"/>
      <c r="P1173" s="158">
        <f t="shared" si="17"/>
        <v>1</v>
      </c>
      <c r="Q1173" s="159">
        <f t="shared" si="18"/>
        <v>1900</v>
      </c>
      <c r="R1173" s="159" t="str">
        <f t="shared" si="19"/>
        <v>Jan</v>
      </c>
      <c r="S1173" s="160"/>
      <c r="T1173" s="40"/>
      <c r="U1173" s="40"/>
      <c r="V1173" s="40"/>
      <c r="W1173" s="40"/>
      <c r="X1173" s="40"/>
      <c r="Y1173" s="40"/>
      <c r="Z1173" s="40"/>
    </row>
    <row r="1174" spans="1:26" ht="14.25" customHeight="1">
      <c r="A1174" s="40"/>
      <c r="B1174" s="40"/>
      <c r="C1174" s="40"/>
      <c r="D1174" s="162"/>
      <c r="E1174" s="163"/>
      <c r="F1174" s="164"/>
      <c r="G1174" s="164"/>
      <c r="H1174" s="40"/>
      <c r="I1174" s="23"/>
      <c r="J1174" s="165"/>
      <c r="K1174" s="165"/>
      <c r="L1174" s="166"/>
      <c r="M1174" s="166"/>
      <c r="N1174" s="166"/>
      <c r="O1174" s="166"/>
      <c r="P1174" s="158">
        <f t="shared" si="17"/>
        <v>1</v>
      </c>
      <c r="Q1174" s="159">
        <f t="shared" si="18"/>
        <v>1900</v>
      </c>
      <c r="R1174" s="159" t="str">
        <f t="shared" si="19"/>
        <v>Jan</v>
      </c>
      <c r="S1174" s="160"/>
      <c r="T1174" s="40"/>
      <c r="U1174" s="40"/>
      <c r="V1174" s="40"/>
      <c r="W1174" s="40"/>
      <c r="X1174" s="40"/>
      <c r="Y1174" s="40"/>
      <c r="Z1174" s="40"/>
    </row>
    <row r="1175" spans="1:26" ht="14.25" customHeight="1">
      <c r="A1175" s="40"/>
      <c r="B1175" s="40"/>
      <c r="C1175" s="40"/>
      <c r="D1175" s="162"/>
      <c r="E1175" s="163"/>
      <c r="F1175" s="164"/>
      <c r="G1175" s="164"/>
      <c r="H1175" s="40"/>
      <c r="I1175" s="23"/>
      <c r="J1175" s="165"/>
      <c r="K1175" s="165"/>
      <c r="L1175" s="166"/>
      <c r="M1175" s="166"/>
      <c r="N1175" s="166"/>
      <c r="O1175" s="166"/>
      <c r="P1175" s="158">
        <f t="shared" si="17"/>
        <v>1</v>
      </c>
      <c r="Q1175" s="159">
        <f t="shared" si="18"/>
        <v>1900</v>
      </c>
      <c r="R1175" s="159" t="str">
        <f t="shared" si="19"/>
        <v>Jan</v>
      </c>
      <c r="S1175" s="160"/>
      <c r="T1175" s="40"/>
      <c r="U1175" s="40"/>
      <c r="V1175" s="40"/>
      <c r="W1175" s="40"/>
      <c r="X1175" s="40"/>
      <c r="Y1175" s="40"/>
      <c r="Z1175" s="40"/>
    </row>
    <row r="1176" spans="1:26" ht="14.25" customHeight="1">
      <c r="A1176" s="40"/>
      <c r="B1176" s="40"/>
      <c r="C1176" s="40"/>
      <c r="D1176" s="162"/>
      <c r="E1176" s="163"/>
      <c r="F1176" s="164"/>
      <c r="G1176" s="164"/>
      <c r="H1176" s="40"/>
      <c r="I1176" s="23"/>
      <c r="J1176" s="165"/>
      <c r="K1176" s="165"/>
      <c r="L1176" s="166"/>
      <c r="M1176" s="166"/>
      <c r="N1176" s="166"/>
      <c r="O1176" s="166"/>
      <c r="P1176" s="158">
        <f t="shared" si="17"/>
        <v>1</v>
      </c>
      <c r="Q1176" s="159">
        <f t="shared" si="18"/>
        <v>1900</v>
      </c>
      <c r="R1176" s="159" t="str">
        <f t="shared" si="19"/>
        <v>Jan</v>
      </c>
      <c r="S1176" s="160"/>
      <c r="T1176" s="40"/>
      <c r="U1176" s="40"/>
      <c r="V1176" s="40"/>
      <c r="W1176" s="40"/>
      <c r="X1176" s="40"/>
      <c r="Y1176" s="40"/>
      <c r="Z1176" s="40"/>
    </row>
    <row r="1177" spans="1:26" ht="14.25" customHeight="1">
      <c r="A1177" s="40"/>
      <c r="B1177" s="40"/>
      <c r="C1177" s="40"/>
      <c r="D1177" s="162"/>
      <c r="E1177" s="163"/>
      <c r="F1177" s="164"/>
      <c r="G1177" s="164"/>
      <c r="H1177" s="40"/>
      <c r="I1177" s="23"/>
      <c r="J1177" s="165"/>
      <c r="K1177" s="165"/>
      <c r="L1177" s="166"/>
      <c r="M1177" s="166"/>
      <c r="N1177" s="166"/>
      <c r="O1177" s="166"/>
      <c r="P1177" s="158">
        <f t="shared" si="17"/>
        <v>1</v>
      </c>
      <c r="Q1177" s="159">
        <f t="shared" si="18"/>
        <v>1900</v>
      </c>
      <c r="R1177" s="159" t="str">
        <f t="shared" si="19"/>
        <v>Jan</v>
      </c>
      <c r="S1177" s="160"/>
      <c r="T1177" s="40"/>
      <c r="U1177" s="40"/>
      <c r="V1177" s="40"/>
      <c r="W1177" s="40"/>
      <c r="X1177" s="40"/>
      <c r="Y1177" s="40"/>
      <c r="Z1177" s="40"/>
    </row>
    <row r="1178" spans="1:26" ht="14.25" customHeight="1">
      <c r="A1178" s="40"/>
      <c r="B1178" s="40"/>
      <c r="C1178" s="40"/>
      <c r="D1178" s="162"/>
      <c r="E1178" s="163"/>
      <c r="F1178" s="164"/>
      <c r="G1178" s="164"/>
      <c r="H1178" s="40"/>
      <c r="I1178" s="23"/>
      <c r="J1178" s="165"/>
      <c r="K1178" s="165"/>
      <c r="L1178" s="166"/>
      <c r="M1178" s="166"/>
      <c r="N1178" s="166"/>
      <c r="O1178" s="166"/>
      <c r="P1178" s="158">
        <f t="shared" si="17"/>
        <v>1</v>
      </c>
      <c r="Q1178" s="159">
        <f t="shared" si="18"/>
        <v>1900</v>
      </c>
      <c r="R1178" s="159" t="str">
        <f t="shared" si="19"/>
        <v>Jan</v>
      </c>
      <c r="S1178" s="160"/>
      <c r="T1178" s="40"/>
      <c r="U1178" s="40"/>
      <c r="V1178" s="40"/>
      <c r="W1178" s="40"/>
      <c r="X1178" s="40"/>
      <c r="Y1178" s="40"/>
      <c r="Z1178" s="40"/>
    </row>
    <row r="1179" spans="1:26" ht="14.25" customHeight="1">
      <c r="A1179" s="40"/>
      <c r="B1179" s="40"/>
      <c r="C1179" s="40"/>
      <c r="D1179" s="162"/>
      <c r="E1179" s="163"/>
      <c r="F1179" s="164"/>
      <c r="G1179" s="164"/>
      <c r="H1179" s="40"/>
      <c r="I1179" s="23"/>
      <c r="J1179" s="165"/>
      <c r="K1179" s="165"/>
      <c r="L1179" s="166"/>
      <c r="M1179" s="166"/>
      <c r="N1179" s="166"/>
      <c r="O1179" s="166"/>
      <c r="P1179" s="158">
        <f t="shared" si="17"/>
        <v>1</v>
      </c>
      <c r="Q1179" s="159">
        <f t="shared" si="18"/>
        <v>1900</v>
      </c>
      <c r="R1179" s="159" t="str">
        <f t="shared" si="19"/>
        <v>Jan</v>
      </c>
      <c r="S1179" s="160"/>
      <c r="T1179" s="40"/>
      <c r="U1179" s="40"/>
      <c r="V1179" s="40"/>
      <c r="W1179" s="40"/>
      <c r="X1179" s="40"/>
      <c r="Y1179" s="40"/>
      <c r="Z1179" s="40"/>
    </row>
    <row r="1180" spans="1:26" ht="14.25" customHeight="1">
      <c r="A1180" s="40"/>
      <c r="B1180" s="40"/>
      <c r="C1180" s="40"/>
      <c r="D1180" s="162"/>
      <c r="E1180" s="163"/>
      <c r="F1180" s="164"/>
      <c r="G1180" s="164"/>
      <c r="H1180" s="40"/>
      <c r="I1180" s="23"/>
      <c r="J1180" s="165"/>
      <c r="K1180" s="165"/>
      <c r="L1180" s="166"/>
      <c r="M1180" s="166"/>
      <c r="N1180" s="166"/>
      <c r="O1180" s="166"/>
      <c r="P1180" s="158">
        <f t="shared" si="17"/>
        <v>1</v>
      </c>
      <c r="Q1180" s="159">
        <f t="shared" si="18"/>
        <v>1900</v>
      </c>
      <c r="R1180" s="159" t="str">
        <f t="shared" si="19"/>
        <v>Jan</v>
      </c>
      <c r="S1180" s="160"/>
      <c r="T1180" s="40"/>
      <c r="U1180" s="40"/>
      <c r="V1180" s="40"/>
      <c r="W1180" s="40"/>
      <c r="X1180" s="40"/>
      <c r="Y1180" s="40"/>
      <c r="Z1180" s="40"/>
    </row>
    <row r="1181" spans="1:26" ht="14.25" customHeight="1">
      <c r="A1181" s="40"/>
      <c r="B1181" s="40"/>
      <c r="C1181" s="40"/>
      <c r="D1181" s="162"/>
      <c r="E1181" s="163"/>
      <c r="F1181" s="164"/>
      <c r="G1181" s="164"/>
      <c r="H1181" s="40"/>
      <c r="I1181" s="23"/>
      <c r="J1181" s="165"/>
      <c r="K1181" s="165"/>
      <c r="L1181" s="166"/>
      <c r="M1181" s="166"/>
      <c r="N1181" s="166"/>
      <c r="O1181" s="166"/>
      <c r="P1181" s="158">
        <f t="shared" si="17"/>
        <v>1</v>
      </c>
      <c r="Q1181" s="159">
        <f t="shared" si="18"/>
        <v>1900</v>
      </c>
      <c r="R1181" s="159" t="str">
        <f t="shared" si="19"/>
        <v>Jan</v>
      </c>
      <c r="S1181" s="160"/>
      <c r="T1181" s="40"/>
      <c r="U1181" s="40"/>
      <c r="V1181" s="40"/>
      <c r="W1181" s="40"/>
      <c r="X1181" s="40"/>
      <c r="Y1181" s="40"/>
      <c r="Z1181" s="40"/>
    </row>
    <row r="1182" spans="1:26" ht="14.25" customHeight="1">
      <c r="A1182" s="40"/>
      <c r="B1182" s="40"/>
      <c r="C1182" s="40"/>
      <c r="D1182" s="162"/>
      <c r="E1182" s="163"/>
      <c r="F1182" s="164"/>
      <c r="G1182" s="164"/>
      <c r="H1182" s="40"/>
      <c r="I1182" s="23"/>
      <c r="J1182" s="165"/>
      <c r="K1182" s="165"/>
      <c r="L1182" s="166"/>
      <c r="M1182" s="166"/>
      <c r="N1182" s="166"/>
      <c r="O1182" s="166"/>
      <c r="P1182" s="158">
        <f t="shared" si="17"/>
        <v>1</v>
      </c>
      <c r="Q1182" s="159">
        <f t="shared" si="18"/>
        <v>1900</v>
      </c>
      <c r="R1182" s="159" t="str">
        <f t="shared" si="19"/>
        <v>Jan</v>
      </c>
      <c r="S1182" s="160"/>
      <c r="T1182" s="40"/>
      <c r="U1182" s="40"/>
      <c r="V1182" s="40"/>
      <c r="W1182" s="40"/>
      <c r="X1182" s="40"/>
      <c r="Y1182" s="40"/>
      <c r="Z1182" s="40"/>
    </row>
    <row r="1183" spans="1:26" ht="14.25" customHeight="1">
      <c r="A1183" s="40"/>
      <c r="B1183" s="40"/>
      <c r="C1183" s="40"/>
      <c r="D1183" s="162"/>
      <c r="E1183" s="163"/>
      <c r="F1183" s="164"/>
      <c r="G1183" s="164"/>
      <c r="H1183" s="40"/>
      <c r="I1183" s="23"/>
      <c r="J1183" s="165"/>
      <c r="K1183" s="165"/>
      <c r="L1183" s="166"/>
      <c r="M1183" s="166"/>
      <c r="N1183" s="166"/>
      <c r="O1183" s="166"/>
      <c r="P1183" s="158">
        <f t="shared" si="17"/>
        <v>1</v>
      </c>
      <c r="Q1183" s="159">
        <f t="shared" si="18"/>
        <v>1900</v>
      </c>
      <c r="R1183" s="159" t="str">
        <f t="shared" si="19"/>
        <v>Jan</v>
      </c>
      <c r="S1183" s="160"/>
      <c r="T1183" s="40"/>
      <c r="U1183" s="40"/>
      <c r="V1183" s="40"/>
      <c r="W1183" s="40"/>
      <c r="X1183" s="40"/>
      <c r="Y1183" s="40"/>
      <c r="Z1183" s="40"/>
    </row>
    <row r="1184" spans="1:26" ht="14.25" customHeight="1">
      <c r="A1184" s="40"/>
      <c r="B1184" s="40"/>
      <c r="C1184" s="40"/>
      <c r="D1184" s="162"/>
      <c r="E1184" s="163"/>
      <c r="F1184" s="164"/>
      <c r="G1184" s="164"/>
      <c r="H1184" s="40"/>
      <c r="I1184" s="23"/>
      <c r="J1184" s="165"/>
      <c r="K1184" s="165"/>
      <c r="L1184" s="166"/>
      <c r="M1184" s="166"/>
      <c r="N1184" s="166"/>
      <c r="O1184" s="166"/>
      <c r="P1184" s="158">
        <f t="shared" si="17"/>
        <v>1</v>
      </c>
      <c r="Q1184" s="159">
        <f t="shared" si="18"/>
        <v>1900</v>
      </c>
      <c r="R1184" s="159" t="str">
        <f t="shared" si="19"/>
        <v>Jan</v>
      </c>
      <c r="S1184" s="160"/>
      <c r="T1184" s="40"/>
      <c r="U1184" s="40"/>
      <c r="V1184" s="40"/>
      <c r="W1184" s="40"/>
      <c r="X1184" s="40"/>
      <c r="Y1184" s="40"/>
      <c r="Z1184" s="40"/>
    </row>
    <row r="1185" spans="1:26" ht="14.25" customHeight="1">
      <c r="A1185" s="40"/>
      <c r="B1185" s="40"/>
      <c r="C1185" s="40"/>
      <c r="D1185" s="162"/>
      <c r="E1185" s="163"/>
      <c r="F1185" s="164"/>
      <c r="G1185" s="164"/>
      <c r="H1185" s="40"/>
      <c r="I1185" s="23"/>
      <c r="J1185" s="165"/>
      <c r="K1185" s="165"/>
      <c r="L1185" s="166"/>
      <c r="M1185" s="166"/>
      <c r="N1185" s="166"/>
      <c r="O1185" s="166"/>
      <c r="P1185" s="158">
        <f t="shared" si="17"/>
        <v>1</v>
      </c>
      <c r="Q1185" s="159">
        <f t="shared" si="18"/>
        <v>1900</v>
      </c>
      <c r="R1185" s="159" t="str">
        <f t="shared" si="19"/>
        <v>Jan</v>
      </c>
      <c r="S1185" s="160"/>
      <c r="T1185" s="40"/>
      <c r="U1185" s="40"/>
      <c r="V1185" s="40"/>
      <c r="W1185" s="40"/>
      <c r="X1185" s="40"/>
      <c r="Y1185" s="40"/>
      <c r="Z1185" s="40"/>
    </row>
    <row r="1186" spans="1:26" ht="14.25" customHeight="1">
      <c r="A1186" s="40"/>
      <c r="B1186" s="40"/>
      <c r="C1186" s="40"/>
      <c r="D1186" s="162"/>
      <c r="E1186" s="163"/>
      <c r="F1186" s="164"/>
      <c r="G1186" s="164"/>
      <c r="H1186" s="40"/>
      <c r="I1186" s="23"/>
      <c r="J1186" s="165"/>
      <c r="K1186" s="165"/>
      <c r="L1186" s="166"/>
      <c r="M1186" s="166"/>
      <c r="N1186" s="166"/>
      <c r="O1186" s="166"/>
      <c r="P1186" s="158">
        <f t="shared" si="17"/>
        <v>1</v>
      </c>
      <c r="Q1186" s="159">
        <f t="shared" si="18"/>
        <v>1900</v>
      </c>
      <c r="R1186" s="159" t="str">
        <f t="shared" si="19"/>
        <v>Jan</v>
      </c>
      <c r="S1186" s="160"/>
      <c r="T1186" s="40"/>
      <c r="U1186" s="40"/>
      <c r="V1186" s="40"/>
      <c r="W1186" s="40"/>
      <c r="X1186" s="40"/>
      <c r="Y1186" s="40"/>
      <c r="Z1186" s="40"/>
    </row>
    <row r="1187" spans="1:26" ht="14.25" customHeight="1">
      <c r="A1187" s="40"/>
      <c r="B1187" s="40"/>
      <c r="C1187" s="40"/>
      <c r="D1187" s="162"/>
      <c r="E1187" s="163"/>
      <c r="F1187" s="164"/>
      <c r="G1187" s="164"/>
      <c r="H1187" s="40"/>
      <c r="I1187" s="23"/>
      <c r="J1187" s="165"/>
      <c r="K1187" s="165"/>
      <c r="L1187" s="166"/>
      <c r="M1187" s="166"/>
      <c r="N1187" s="166"/>
      <c r="O1187" s="166"/>
      <c r="P1187" s="158">
        <f t="shared" si="17"/>
        <v>1</v>
      </c>
      <c r="Q1187" s="159">
        <f t="shared" si="18"/>
        <v>1900</v>
      </c>
      <c r="R1187" s="159" t="str">
        <f t="shared" si="19"/>
        <v>Jan</v>
      </c>
      <c r="S1187" s="160"/>
      <c r="T1187" s="40"/>
      <c r="U1187" s="40"/>
      <c r="V1187" s="40"/>
      <c r="W1187" s="40"/>
      <c r="X1187" s="40"/>
      <c r="Y1187" s="40"/>
      <c r="Z1187" s="40"/>
    </row>
    <row r="1188" spans="1:26" ht="14.25" customHeight="1">
      <c r="A1188" s="40"/>
      <c r="B1188" s="40"/>
      <c r="C1188" s="40"/>
      <c r="D1188" s="162"/>
      <c r="E1188" s="163"/>
      <c r="F1188" s="164"/>
      <c r="G1188" s="164"/>
      <c r="H1188" s="40"/>
      <c r="I1188" s="23"/>
      <c r="J1188" s="165"/>
      <c r="K1188" s="165"/>
      <c r="L1188" s="166"/>
      <c r="M1188" s="166"/>
      <c r="N1188" s="166"/>
      <c r="O1188" s="166"/>
      <c r="P1188" s="158">
        <f t="shared" si="17"/>
        <v>1</v>
      </c>
      <c r="Q1188" s="159">
        <f t="shared" si="18"/>
        <v>1900</v>
      </c>
      <c r="R1188" s="159" t="str">
        <f t="shared" si="19"/>
        <v>Jan</v>
      </c>
      <c r="S1188" s="160"/>
      <c r="T1188" s="40"/>
      <c r="U1188" s="40"/>
      <c r="V1188" s="40"/>
      <c r="W1188" s="40"/>
      <c r="X1188" s="40"/>
      <c r="Y1188" s="40"/>
      <c r="Z1188" s="40"/>
    </row>
  </sheetData>
  <pageMargins left="0.7" right="0.7" top="0.75" bottom="0.75" header="0" footer="0"/>
  <pageSetup orientation="portrait"/>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55A11"/>
  </sheetPr>
  <dimension ref="A1:Z1188"/>
  <sheetViews>
    <sheetView workbookViewId="0">
      <pane ySplit="1" topLeftCell="A2" activePane="bottomLeft" state="frozen"/>
      <selection pane="bottomLeft" activeCell="B3" sqref="B3"/>
    </sheetView>
  </sheetViews>
  <sheetFormatPr defaultColWidth="14.44140625" defaultRowHeight="15" customHeight="1"/>
  <cols>
    <col min="1" max="1" width="13.6640625" customWidth="1"/>
    <col min="2" max="2" width="19.6640625" customWidth="1"/>
    <col min="3" max="3" width="22.6640625" customWidth="1"/>
    <col min="4" max="4" width="12" customWidth="1"/>
    <col min="5" max="5" width="13.6640625" customWidth="1"/>
    <col min="6" max="6" width="13" customWidth="1"/>
    <col min="7" max="7" width="12.5546875" customWidth="1"/>
    <col min="9" max="9" width="20.109375" customWidth="1"/>
    <col min="10" max="10" width="18.44140625" customWidth="1"/>
    <col min="11" max="12" width="17.5546875" customWidth="1"/>
    <col min="13" max="13" width="12" customWidth="1"/>
    <col min="14" max="14" width="9.109375" customWidth="1"/>
    <col min="15" max="15" width="13.6640625" hidden="1" customWidth="1"/>
    <col min="16" max="26" width="9.109375" customWidth="1"/>
  </cols>
  <sheetData>
    <row r="1" spans="1:26" ht="14.25" customHeight="1">
      <c r="A1" s="177" t="s">
        <v>109</v>
      </c>
      <c r="B1" s="177" t="s">
        <v>27</v>
      </c>
      <c r="C1" s="177" t="s">
        <v>70</v>
      </c>
      <c r="D1" s="177" t="s">
        <v>110</v>
      </c>
      <c r="E1" s="177" t="s">
        <v>111</v>
      </c>
      <c r="F1" s="177" t="s">
        <v>112</v>
      </c>
      <c r="G1" s="177" t="s">
        <v>113</v>
      </c>
      <c r="H1" s="177" t="s">
        <v>123</v>
      </c>
      <c r="I1" s="178" t="s">
        <v>115</v>
      </c>
      <c r="J1" s="178" t="s">
        <v>116</v>
      </c>
      <c r="K1" s="177" t="s">
        <v>118</v>
      </c>
      <c r="L1" s="179" t="s">
        <v>122</v>
      </c>
      <c r="M1" s="177" t="s">
        <v>54</v>
      </c>
      <c r="N1" s="177" t="s">
        <v>53</v>
      </c>
      <c r="O1" s="177" t="s">
        <v>110</v>
      </c>
      <c r="P1" s="177"/>
      <c r="Q1" s="177"/>
      <c r="R1" s="177"/>
      <c r="S1" s="177"/>
      <c r="T1" s="177"/>
      <c r="U1" s="177"/>
      <c r="V1" s="177"/>
      <c r="W1" s="177"/>
      <c r="X1" s="177"/>
      <c r="Y1" s="177"/>
      <c r="Z1" s="177"/>
    </row>
    <row r="2" spans="1:26" ht="14.25" customHeight="1">
      <c r="A2" s="40"/>
      <c r="B2" s="40"/>
      <c r="C2" s="40"/>
      <c r="D2" s="162"/>
      <c r="E2" s="167"/>
      <c r="F2" s="164"/>
      <c r="G2" s="164"/>
      <c r="H2" s="40"/>
      <c r="I2" s="23"/>
      <c r="J2" s="165"/>
      <c r="K2" s="171"/>
      <c r="L2" s="180">
        <f t="shared" ref="L2:L256" si="0">MONTH(E2)</f>
        <v>1</v>
      </c>
      <c r="M2" s="159">
        <f t="shared" ref="M2:M256" si="1">YEAR(E2)</f>
        <v>1900</v>
      </c>
      <c r="N2" s="159" t="str">
        <f t="shared" ref="N2:N256" si="2">CHOOSE(L2,"Jan","Feb","Mar","Apr","May","Jun","Jul","Aug","Sep","Oct","Nov","Dec")</f>
        <v>Jan</v>
      </c>
      <c r="O2" s="160"/>
      <c r="P2" s="40"/>
      <c r="Q2" s="40"/>
      <c r="R2" s="40"/>
      <c r="S2" s="40"/>
      <c r="T2" s="40"/>
      <c r="U2" s="40"/>
      <c r="V2" s="40"/>
      <c r="W2" s="40"/>
      <c r="X2" s="40"/>
      <c r="Y2" s="40"/>
      <c r="Z2" s="40"/>
    </row>
    <row r="3" spans="1:26" ht="14.25" customHeight="1">
      <c r="A3" s="40"/>
      <c r="B3" s="40"/>
      <c r="C3" s="40"/>
      <c r="D3" s="162"/>
      <c r="E3" s="167"/>
      <c r="F3" s="164"/>
      <c r="G3" s="164"/>
      <c r="H3" s="40"/>
      <c r="I3" s="23"/>
      <c r="J3" s="165"/>
      <c r="K3" s="171"/>
      <c r="L3" s="180">
        <f t="shared" si="0"/>
        <v>1</v>
      </c>
      <c r="M3" s="159">
        <f t="shared" si="1"/>
        <v>1900</v>
      </c>
      <c r="N3" s="159" t="str">
        <f t="shared" si="2"/>
        <v>Jan</v>
      </c>
      <c r="O3" s="160"/>
      <c r="P3" s="40"/>
      <c r="Q3" s="40"/>
      <c r="R3" s="40"/>
      <c r="S3" s="40"/>
      <c r="T3" s="40"/>
      <c r="U3" s="40"/>
      <c r="V3" s="40"/>
      <c r="W3" s="40"/>
      <c r="X3" s="40"/>
      <c r="Y3" s="40"/>
      <c r="Z3" s="40"/>
    </row>
    <row r="4" spans="1:26" ht="14.25" customHeight="1">
      <c r="A4" s="40"/>
      <c r="B4" s="40"/>
      <c r="C4" s="40"/>
      <c r="D4" s="162"/>
      <c r="E4" s="167"/>
      <c r="F4" s="164"/>
      <c r="G4" s="164"/>
      <c r="H4" s="40"/>
      <c r="I4" s="23"/>
      <c r="J4" s="165"/>
      <c r="K4" s="171"/>
      <c r="L4" s="180">
        <f t="shared" si="0"/>
        <v>1</v>
      </c>
      <c r="M4" s="159">
        <f t="shared" si="1"/>
        <v>1900</v>
      </c>
      <c r="N4" s="159" t="str">
        <f t="shared" si="2"/>
        <v>Jan</v>
      </c>
      <c r="O4" s="160"/>
      <c r="P4" s="40"/>
      <c r="Q4" s="40"/>
      <c r="R4" s="40"/>
      <c r="S4" s="40"/>
      <c r="T4" s="40"/>
      <c r="U4" s="40"/>
      <c r="V4" s="40"/>
      <c r="W4" s="40"/>
      <c r="X4" s="40"/>
      <c r="Y4" s="40"/>
      <c r="Z4" s="40"/>
    </row>
    <row r="5" spans="1:26" ht="14.25" customHeight="1">
      <c r="A5" s="40"/>
      <c r="B5" s="40"/>
      <c r="C5" s="40"/>
      <c r="D5" s="162"/>
      <c r="E5" s="167"/>
      <c r="F5" s="164"/>
      <c r="G5" s="164"/>
      <c r="H5" s="40"/>
      <c r="I5" s="23"/>
      <c r="J5" s="165"/>
      <c r="K5" s="171"/>
      <c r="L5" s="180">
        <f t="shared" si="0"/>
        <v>1</v>
      </c>
      <c r="M5" s="159">
        <f t="shared" si="1"/>
        <v>1900</v>
      </c>
      <c r="N5" s="159" t="str">
        <f t="shared" si="2"/>
        <v>Jan</v>
      </c>
      <c r="O5" s="160"/>
      <c r="P5" s="40"/>
      <c r="Q5" s="40"/>
      <c r="R5" s="40"/>
      <c r="S5" s="40"/>
      <c r="T5" s="40"/>
      <c r="U5" s="40"/>
      <c r="V5" s="40"/>
      <c r="W5" s="40"/>
      <c r="X5" s="40"/>
      <c r="Y5" s="40"/>
      <c r="Z5" s="40"/>
    </row>
    <row r="6" spans="1:26" ht="14.25" customHeight="1">
      <c r="A6" s="40"/>
      <c r="B6" s="40"/>
      <c r="C6" s="40"/>
      <c r="D6" s="162"/>
      <c r="E6" s="167"/>
      <c r="F6" s="164"/>
      <c r="G6" s="164"/>
      <c r="H6" s="40"/>
      <c r="I6" s="23"/>
      <c r="J6" s="165"/>
      <c r="K6" s="171"/>
      <c r="L6" s="180">
        <f t="shared" si="0"/>
        <v>1</v>
      </c>
      <c r="M6" s="159">
        <f t="shared" si="1"/>
        <v>1900</v>
      </c>
      <c r="N6" s="159" t="str">
        <f t="shared" si="2"/>
        <v>Jan</v>
      </c>
      <c r="O6" s="160"/>
      <c r="P6" s="40"/>
      <c r="Q6" s="40"/>
      <c r="R6" s="40"/>
      <c r="S6" s="40"/>
      <c r="T6" s="40"/>
      <c r="U6" s="40"/>
      <c r="V6" s="40"/>
      <c r="W6" s="40"/>
      <c r="X6" s="40"/>
      <c r="Y6" s="40"/>
      <c r="Z6" s="40"/>
    </row>
    <row r="7" spans="1:26" ht="14.25" customHeight="1">
      <c r="A7" s="40"/>
      <c r="B7" s="40"/>
      <c r="C7" s="40"/>
      <c r="D7" s="162"/>
      <c r="E7" s="167"/>
      <c r="F7" s="164"/>
      <c r="G7" s="164"/>
      <c r="H7" s="40"/>
      <c r="I7" s="23"/>
      <c r="J7" s="165"/>
      <c r="K7" s="171"/>
      <c r="L7" s="180">
        <f t="shared" si="0"/>
        <v>1</v>
      </c>
      <c r="M7" s="159">
        <f t="shared" si="1"/>
        <v>1900</v>
      </c>
      <c r="N7" s="159" t="str">
        <f t="shared" si="2"/>
        <v>Jan</v>
      </c>
      <c r="O7" s="160"/>
      <c r="P7" s="40"/>
      <c r="Q7" s="40"/>
      <c r="R7" s="40"/>
      <c r="S7" s="40"/>
      <c r="T7" s="40"/>
      <c r="U7" s="40"/>
      <c r="V7" s="40"/>
      <c r="W7" s="40"/>
      <c r="X7" s="40"/>
      <c r="Y7" s="40"/>
      <c r="Z7" s="40"/>
    </row>
    <row r="8" spans="1:26" ht="14.25" customHeight="1">
      <c r="A8" s="40"/>
      <c r="B8" s="40"/>
      <c r="C8" s="40"/>
      <c r="D8" s="162"/>
      <c r="E8" s="167"/>
      <c r="F8" s="164"/>
      <c r="G8" s="164"/>
      <c r="H8" s="40"/>
      <c r="I8" s="23"/>
      <c r="J8" s="165"/>
      <c r="K8" s="171"/>
      <c r="L8" s="180">
        <f t="shared" si="0"/>
        <v>1</v>
      </c>
      <c r="M8" s="159">
        <f t="shared" si="1"/>
        <v>1900</v>
      </c>
      <c r="N8" s="159" t="str">
        <f t="shared" si="2"/>
        <v>Jan</v>
      </c>
      <c r="O8" s="160"/>
      <c r="P8" s="40"/>
      <c r="Q8" s="40"/>
      <c r="R8" s="40"/>
      <c r="S8" s="40"/>
      <c r="T8" s="40"/>
      <c r="U8" s="40"/>
      <c r="V8" s="40"/>
      <c r="W8" s="40"/>
      <c r="X8" s="40"/>
      <c r="Y8" s="40"/>
      <c r="Z8" s="40"/>
    </row>
    <row r="9" spans="1:26" ht="14.25" customHeight="1">
      <c r="A9" s="40"/>
      <c r="B9" s="40"/>
      <c r="C9" s="40"/>
      <c r="D9" s="162"/>
      <c r="E9" s="167"/>
      <c r="F9" s="164"/>
      <c r="G9" s="164"/>
      <c r="H9" s="40"/>
      <c r="I9" s="23"/>
      <c r="J9" s="165"/>
      <c r="K9" s="171"/>
      <c r="L9" s="180">
        <f t="shared" si="0"/>
        <v>1</v>
      </c>
      <c r="M9" s="159">
        <f t="shared" si="1"/>
        <v>1900</v>
      </c>
      <c r="N9" s="159" t="str">
        <f t="shared" si="2"/>
        <v>Jan</v>
      </c>
      <c r="O9" s="160"/>
      <c r="P9" s="40"/>
      <c r="Q9" s="40"/>
      <c r="R9" s="40"/>
      <c r="S9" s="40"/>
      <c r="T9" s="40"/>
      <c r="U9" s="40"/>
      <c r="V9" s="40"/>
      <c r="W9" s="40"/>
      <c r="X9" s="40"/>
      <c r="Y9" s="40"/>
      <c r="Z9" s="40"/>
    </row>
    <row r="10" spans="1:26" ht="14.25" customHeight="1">
      <c r="A10" s="40"/>
      <c r="B10" s="40"/>
      <c r="C10" s="40"/>
      <c r="D10" s="162"/>
      <c r="E10" s="167"/>
      <c r="F10" s="164"/>
      <c r="G10" s="164"/>
      <c r="H10" s="40"/>
      <c r="I10" s="23"/>
      <c r="J10" s="165"/>
      <c r="K10" s="171"/>
      <c r="L10" s="180">
        <f t="shared" si="0"/>
        <v>1</v>
      </c>
      <c r="M10" s="159">
        <f t="shared" si="1"/>
        <v>1900</v>
      </c>
      <c r="N10" s="159" t="str">
        <f t="shared" si="2"/>
        <v>Jan</v>
      </c>
      <c r="O10" s="160"/>
      <c r="P10" s="40"/>
      <c r="Q10" s="40"/>
      <c r="R10" s="40"/>
      <c r="S10" s="40"/>
      <c r="T10" s="40"/>
      <c r="U10" s="40"/>
      <c r="V10" s="40"/>
      <c r="W10" s="40"/>
      <c r="X10" s="40"/>
      <c r="Y10" s="40"/>
      <c r="Z10" s="40"/>
    </row>
    <row r="11" spans="1:26" ht="14.25" customHeight="1">
      <c r="A11" s="40"/>
      <c r="B11" s="40"/>
      <c r="C11" s="40"/>
      <c r="D11" s="162"/>
      <c r="E11" s="167"/>
      <c r="F11" s="164"/>
      <c r="G11" s="164"/>
      <c r="H11" s="40"/>
      <c r="I11" s="23"/>
      <c r="J11" s="165"/>
      <c r="K11" s="171"/>
      <c r="L11" s="180">
        <f t="shared" si="0"/>
        <v>1</v>
      </c>
      <c r="M11" s="159">
        <f t="shared" si="1"/>
        <v>1900</v>
      </c>
      <c r="N11" s="159" t="str">
        <f t="shared" si="2"/>
        <v>Jan</v>
      </c>
      <c r="O11" s="160"/>
      <c r="P11" s="40"/>
      <c r="Q11" s="40"/>
      <c r="R11" s="40"/>
      <c r="S11" s="40"/>
      <c r="T11" s="40"/>
      <c r="U11" s="40"/>
      <c r="V11" s="40"/>
      <c r="W11" s="40"/>
      <c r="X11" s="40"/>
      <c r="Y11" s="40"/>
      <c r="Z11" s="40"/>
    </row>
    <row r="12" spans="1:26" ht="14.25" customHeight="1">
      <c r="A12" s="40"/>
      <c r="B12" s="40"/>
      <c r="C12" s="40"/>
      <c r="D12" s="162"/>
      <c r="E12" s="167"/>
      <c r="F12" s="164"/>
      <c r="G12" s="164"/>
      <c r="H12" s="40"/>
      <c r="I12" s="23"/>
      <c r="J12" s="165"/>
      <c r="K12" s="171"/>
      <c r="L12" s="180">
        <f t="shared" si="0"/>
        <v>1</v>
      </c>
      <c r="M12" s="159">
        <f t="shared" si="1"/>
        <v>1900</v>
      </c>
      <c r="N12" s="159" t="str">
        <f t="shared" si="2"/>
        <v>Jan</v>
      </c>
      <c r="O12" s="160"/>
      <c r="P12" s="40"/>
      <c r="Q12" s="40"/>
      <c r="R12" s="40"/>
      <c r="S12" s="40"/>
      <c r="T12" s="40"/>
      <c r="U12" s="40"/>
      <c r="V12" s="40"/>
      <c r="W12" s="40"/>
      <c r="X12" s="40"/>
      <c r="Y12" s="40"/>
      <c r="Z12" s="40"/>
    </row>
    <row r="13" spans="1:26" ht="14.25" customHeight="1">
      <c r="A13" s="40"/>
      <c r="B13" s="40"/>
      <c r="C13" s="40"/>
      <c r="D13" s="162"/>
      <c r="E13" s="167"/>
      <c r="F13" s="164"/>
      <c r="G13" s="164"/>
      <c r="H13" s="40"/>
      <c r="I13" s="23"/>
      <c r="J13" s="165"/>
      <c r="K13" s="171"/>
      <c r="L13" s="180">
        <f t="shared" si="0"/>
        <v>1</v>
      </c>
      <c r="M13" s="159">
        <f t="shared" si="1"/>
        <v>1900</v>
      </c>
      <c r="N13" s="159" t="str">
        <f t="shared" si="2"/>
        <v>Jan</v>
      </c>
      <c r="O13" s="160"/>
      <c r="P13" s="40"/>
      <c r="Q13" s="40"/>
      <c r="R13" s="40"/>
      <c r="S13" s="40"/>
      <c r="T13" s="40"/>
      <c r="U13" s="40"/>
      <c r="V13" s="40"/>
      <c r="W13" s="40"/>
      <c r="X13" s="40"/>
      <c r="Y13" s="40"/>
      <c r="Z13" s="40"/>
    </row>
    <row r="14" spans="1:26" ht="14.25" customHeight="1">
      <c r="A14" s="40"/>
      <c r="B14" s="40"/>
      <c r="C14" s="40"/>
      <c r="D14" s="162"/>
      <c r="E14" s="167"/>
      <c r="F14" s="164"/>
      <c r="G14" s="164"/>
      <c r="H14" s="40"/>
      <c r="I14" s="23"/>
      <c r="J14" s="165"/>
      <c r="K14" s="171"/>
      <c r="L14" s="180">
        <f t="shared" si="0"/>
        <v>1</v>
      </c>
      <c r="M14" s="159">
        <f t="shared" si="1"/>
        <v>1900</v>
      </c>
      <c r="N14" s="159" t="str">
        <f t="shared" si="2"/>
        <v>Jan</v>
      </c>
      <c r="O14" s="160"/>
      <c r="P14" s="40"/>
      <c r="Q14" s="40"/>
      <c r="R14" s="40"/>
      <c r="S14" s="40"/>
      <c r="T14" s="40"/>
      <c r="U14" s="40"/>
      <c r="V14" s="40"/>
      <c r="W14" s="40"/>
      <c r="X14" s="40"/>
      <c r="Y14" s="40"/>
      <c r="Z14" s="40"/>
    </row>
    <row r="15" spans="1:26" ht="14.25" customHeight="1">
      <c r="A15" s="40"/>
      <c r="B15" s="40"/>
      <c r="C15" s="40"/>
      <c r="D15" s="162"/>
      <c r="E15" s="167"/>
      <c r="F15" s="164"/>
      <c r="G15" s="164"/>
      <c r="H15" s="40"/>
      <c r="I15" s="23"/>
      <c r="J15" s="165"/>
      <c r="K15" s="171"/>
      <c r="L15" s="180">
        <f t="shared" si="0"/>
        <v>1</v>
      </c>
      <c r="M15" s="159">
        <f t="shared" si="1"/>
        <v>1900</v>
      </c>
      <c r="N15" s="159" t="str">
        <f t="shared" si="2"/>
        <v>Jan</v>
      </c>
      <c r="O15" s="160"/>
      <c r="P15" s="40"/>
      <c r="Q15" s="40"/>
      <c r="R15" s="40"/>
      <c r="S15" s="40"/>
      <c r="T15" s="40"/>
      <c r="U15" s="40"/>
      <c r="V15" s="40"/>
      <c r="W15" s="40"/>
      <c r="X15" s="40"/>
      <c r="Y15" s="40"/>
      <c r="Z15" s="40"/>
    </row>
    <row r="16" spans="1:26" ht="14.25" customHeight="1">
      <c r="A16" s="40"/>
      <c r="B16" s="40"/>
      <c r="C16" s="40"/>
      <c r="D16" s="162"/>
      <c r="E16" s="167"/>
      <c r="F16" s="164"/>
      <c r="G16" s="164"/>
      <c r="H16" s="40"/>
      <c r="I16" s="23"/>
      <c r="J16" s="165"/>
      <c r="K16" s="171"/>
      <c r="L16" s="180">
        <f t="shared" si="0"/>
        <v>1</v>
      </c>
      <c r="M16" s="159">
        <f t="shared" si="1"/>
        <v>1900</v>
      </c>
      <c r="N16" s="159" t="str">
        <f t="shared" si="2"/>
        <v>Jan</v>
      </c>
      <c r="O16" s="160"/>
      <c r="P16" s="40"/>
      <c r="Q16" s="40"/>
      <c r="R16" s="40"/>
      <c r="S16" s="40"/>
      <c r="T16" s="40"/>
      <c r="U16" s="40"/>
      <c r="V16" s="40"/>
      <c r="W16" s="40"/>
      <c r="X16" s="40"/>
      <c r="Y16" s="40"/>
      <c r="Z16" s="40"/>
    </row>
    <row r="17" spans="1:26" ht="14.25" customHeight="1">
      <c r="A17" s="40"/>
      <c r="B17" s="40"/>
      <c r="C17" s="40"/>
      <c r="D17" s="162"/>
      <c r="E17" s="167"/>
      <c r="F17" s="164"/>
      <c r="G17" s="164"/>
      <c r="H17" s="40"/>
      <c r="I17" s="23"/>
      <c r="J17" s="165"/>
      <c r="K17" s="171"/>
      <c r="L17" s="180">
        <f t="shared" si="0"/>
        <v>1</v>
      </c>
      <c r="M17" s="159">
        <f t="shared" si="1"/>
        <v>1900</v>
      </c>
      <c r="N17" s="159" t="str">
        <f t="shared" si="2"/>
        <v>Jan</v>
      </c>
      <c r="O17" s="160"/>
      <c r="P17" s="40"/>
      <c r="Q17" s="40"/>
      <c r="R17" s="40"/>
      <c r="S17" s="40"/>
      <c r="T17" s="40"/>
      <c r="U17" s="40"/>
      <c r="V17" s="40"/>
      <c r="W17" s="40"/>
      <c r="X17" s="40"/>
      <c r="Y17" s="40"/>
      <c r="Z17" s="40"/>
    </row>
    <row r="18" spans="1:26" ht="14.25" customHeight="1">
      <c r="A18" s="40"/>
      <c r="B18" s="40"/>
      <c r="C18" s="40"/>
      <c r="D18" s="162"/>
      <c r="E18" s="167"/>
      <c r="F18" s="164"/>
      <c r="G18" s="164"/>
      <c r="H18" s="40"/>
      <c r="I18" s="23"/>
      <c r="J18" s="165"/>
      <c r="K18" s="171"/>
      <c r="L18" s="180">
        <f t="shared" si="0"/>
        <v>1</v>
      </c>
      <c r="M18" s="159">
        <f t="shared" si="1"/>
        <v>1900</v>
      </c>
      <c r="N18" s="159" t="str">
        <f t="shared" si="2"/>
        <v>Jan</v>
      </c>
      <c r="O18" s="160"/>
      <c r="P18" s="40"/>
      <c r="Q18" s="40"/>
      <c r="R18" s="40"/>
      <c r="S18" s="40"/>
      <c r="T18" s="40"/>
      <c r="U18" s="40"/>
      <c r="V18" s="40"/>
      <c r="W18" s="40"/>
      <c r="X18" s="40"/>
      <c r="Y18" s="40"/>
      <c r="Z18" s="40"/>
    </row>
    <row r="19" spans="1:26" ht="14.25" customHeight="1">
      <c r="A19" s="40"/>
      <c r="B19" s="40"/>
      <c r="C19" s="40"/>
      <c r="D19" s="162"/>
      <c r="E19" s="167"/>
      <c r="F19" s="164"/>
      <c r="G19" s="164"/>
      <c r="H19" s="40"/>
      <c r="I19" s="23"/>
      <c r="J19" s="165"/>
      <c r="K19" s="171"/>
      <c r="L19" s="180">
        <f t="shared" si="0"/>
        <v>1</v>
      </c>
      <c r="M19" s="159">
        <f t="shared" si="1"/>
        <v>1900</v>
      </c>
      <c r="N19" s="159" t="str">
        <f t="shared" si="2"/>
        <v>Jan</v>
      </c>
      <c r="O19" s="160"/>
      <c r="P19" s="40"/>
      <c r="Q19" s="40"/>
      <c r="R19" s="40"/>
      <c r="S19" s="40"/>
      <c r="T19" s="40"/>
      <c r="U19" s="40"/>
      <c r="V19" s="40"/>
      <c r="W19" s="40"/>
      <c r="X19" s="40"/>
      <c r="Y19" s="40"/>
      <c r="Z19" s="40"/>
    </row>
    <row r="20" spans="1:26" ht="14.25" customHeight="1">
      <c r="A20" s="40"/>
      <c r="B20" s="40"/>
      <c r="C20" s="40"/>
      <c r="D20" s="162"/>
      <c r="E20" s="167"/>
      <c r="F20" s="164"/>
      <c r="G20" s="164"/>
      <c r="H20" s="40"/>
      <c r="I20" s="23"/>
      <c r="J20" s="165"/>
      <c r="K20" s="171"/>
      <c r="L20" s="180">
        <f t="shared" si="0"/>
        <v>1</v>
      </c>
      <c r="M20" s="159">
        <f t="shared" si="1"/>
        <v>1900</v>
      </c>
      <c r="N20" s="159" t="str">
        <f t="shared" si="2"/>
        <v>Jan</v>
      </c>
      <c r="O20" s="160"/>
      <c r="P20" s="40"/>
      <c r="Q20" s="40"/>
      <c r="R20" s="40"/>
      <c r="S20" s="40"/>
      <c r="T20" s="40"/>
      <c r="U20" s="40"/>
      <c r="V20" s="40"/>
      <c r="W20" s="40"/>
      <c r="X20" s="40"/>
      <c r="Y20" s="40"/>
      <c r="Z20" s="40"/>
    </row>
    <row r="21" spans="1:26" ht="14.25" customHeight="1">
      <c r="A21" s="40"/>
      <c r="B21" s="40"/>
      <c r="C21" s="40"/>
      <c r="D21" s="162"/>
      <c r="E21" s="167"/>
      <c r="F21" s="164"/>
      <c r="G21" s="164"/>
      <c r="H21" s="40"/>
      <c r="I21" s="23"/>
      <c r="J21" s="165"/>
      <c r="K21" s="171"/>
      <c r="L21" s="180">
        <f t="shared" si="0"/>
        <v>1</v>
      </c>
      <c r="M21" s="159">
        <f t="shared" si="1"/>
        <v>1900</v>
      </c>
      <c r="N21" s="159" t="str">
        <f t="shared" si="2"/>
        <v>Jan</v>
      </c>
      <c r="O21" s="160"/>
      <c r="P21" s="40"/>
      <c r="Q21" s="40"/>
      <c r="R21" s="40"/>
      <c r="S21" s="40"/>
      <c r="T21" s="40"/>
      <c r="U21" s="40"/>
      <c r="V21" s="40"/>
      <c r="W21" s="40"/>
      <c r="X21" s="40"/>
      <c r="Y21" s="40"/>
      <c r="Z21" s="40"/>
    </row>
    <row r="22" spans="1:26" ht="14.25" customHeight="1">
      <c r="A22" s="40"/>
      <c r="B22" s="40"/>
      <c r="C22" s="40"/>
      <c r="D22" s="162"/>
      <c r="E22" s="167"/>
      <c r="F22" s="164"/>
      <c r="G22" s="164"/>
      <c r="H22" s="40"/>
      <c r="I22" s="23"/>
      <c r="J22" s="165"/>
      <c r="K22" s="171"/>
      <c r="L22" s="180">
        <f t="shared" si="0"/>
        <v>1</v>
      </c>
      <c r="M22" s="159">
        <f t="shared" si="1"/>
        <v>1900</v>
      </c>
      <c r="N22" s="159" t="str">
        <f t="shared" si="2"/>
        <v>Jan</v>
      </c>
      <c r="O22" s="160"/>
      <c r="P22" s="40"/>
      <c r="Q22" s="40"/>
      <c r="R22" s="40"/>
      <c r="S22" s="40"/>
      <c r="T22" s="40"/>
      <c r="U22" s="40"/>
      <c r="V22" s="40"/>
      <c r="W22" s="40"/>
      <c r="X22" s="40"/>
      <c r="Y22" s="40"/>
      <c r="Z22" s="40"/>
    </row>
    <row r="23" spans="1:26" ht="14.25" customHeight="1">
      <c r="A23" s="40"/>
      <c r="B23" s="40"/>
      <c r="C23" s="40"/>
      <c r="D23" s="162"/>
      <c r="E23" s="167"/>
      <c r="F23" s="164"/>
      <c r="G23" s="164"/>
      <c r="H23" s="40"/>
      <c r="I23" s="23"/>
      <c r="J23" s="165"/>
      <c r="K23" s="171"/>
      <c r="L23" s="180">
        <f t="shared" si="0"/>
        <v>1</v>
      </c>
      <c r="M23" s="159">
        <f t="shared" si="1"/>
        <v>1900</v>
      </c>
      <c r="N23" s="159" t="str">
        <f t="shared" si="2"/>
        <v>Jan</v>
      </c>
      <c r="O23" s="160"/>
      <c r="P23" s="40"/>
      <c r="Q23" s="40"/>
      <c r="R23" s="40"/>
      <c r="S23" s="40"/>
      <c r="T23" s="40"/>
      <c r="U23" s="40"/>
      <c r="V23" s="40"/>
      <c r="W23" s="40"/>
      <c r="X23" s="40"/>
      <c r="Y23" s="40"/>
      <c r="Z23" s="40"/>
    </row>
    <row r="24" spans="1:26" ht="14.25" customHeight="1">
      <c r="A24" s="40"/>
      <c r="B24" s="40"/>
      <c r="C24" s="40"/>
      <c r="D24" s="162"/>
      <c r="E24" s="167"/>
      <c r="F24" s="164"/>
      <c r="G24" s="164"/>
      <c r="H24" s="40"/>
      <c r="I24" s="23"/>
      <c r="J24" s="165"/>
      <c r="K24" s="171"/>
      <c r="L24" s="180">
        <f t="shared" si="0"/>
        <v>1</v>
      </c>
      <c r="M24" s="159">
        <f t="shared" si="1"/>
        <v>1900</v>
      </c>
      <c r="N24" s="159" t="str">
        <f t="shared" si="2"/>
        <v>Jan</v>
      </c>
      <c r="O24" s="160"/>
      <c r="P24" s="40"/>
      <c r="Q24" s="40"/>
      <c r="R24" s="40"/>
      <c r="S24" s="40"/>
      <c r="T24" s="40"/>
      <c r="U24" s="40"/>
      <c r="V24" s="40"/>
      <c r="W24" s="40"/>
      <c r="X24" s="40"/>
      <c r="Y24" s="40"/>
      <c r="Z24" s="40"/>
    </row>
    <row r="25" spans="1:26" ht="14.25" customHeight="1">
      <c r="A25" s="40"/>
      <c r="B25" s="40"/>
      <c r="C25" s="40"/>
      <c r="D25" s="162"/>
      <c r="E25" s="167"/>
      <c r="F25" s="164"/>
      <c r="G25" s="164"/>
      <c r="H25" s="40"/>
      <c r="I25" s="23"/>
      <c r="J25" s="165"/>
      <c r="K25" s="171"/>
      <c r="L25" s="180">
        <f t="shared" si="0"/>
        <v>1</v>
      </c>
      <c r="M25" s="159">
        <f t="shared" si="1"/>
        <v>1900</v>
      </c>
      <c r="N25" s="159" t="str">
        <f t="shared" si="2"/>
        <v>Jan</v>
      </c>
      <c r="O25" s="160"/>
      <c r="P25" s="40"/>
      <c r="Q25" s="40"/>
      <c r="R25" s="40"/>
      <c r="S25" s="40"/>
      <c r="T25" s="40"/>
      <c r="U25" s="40"/>
      <c r="V25" s="40"/>
      <c r="W25" s="40"/>
      <c r="X25" s="40"/>
      <c r="Y25" s="40"/>
      <c r="Z25" s="40"/>
    </row>
    <row r="26" spans="1:26" ht="14.25" customHeight="1">
      <c r="A26" s="40"/>
      <c r="B26" s="40"/>
      <c r="C26" s="40"/>
      <c r="D26" s="162"/>
      <c r="E26" s="167"/>
      <c r="F26" s="164"/>
      <c r="G26" s="164"/>
      <c r="H26" s="40"/>
      <c r="I26" s="23"/>
      <c r="J26" s="165"/>
      <c r="K26" s="165"/>
      <c r="L26" s="180">
        <f t="shared" si="0"/>
        <v>1</v>
      </c>
      <c r="M26" s="159">
        <f t="shared" si="1"/>
        <v>1900</v>
      </c>
      <c r="N26" s="159" t="str">
        <f t="shared" si="2"/>
        <v>Jan</v>
      </c>
      <c r="O26" s="160"/>
      <c r="P26" s="40"/>
      <c r="Q26" s="40"/>
      <c r="R26" s="40"/>
      <c r="S26" s="40"/>
      <c r="T26" s="40"/>
      <c r="U26" s="40"/>
      <c r="V26" s="40"/>
      <c r="W26" s="40"/>
      <c r="X26" s="40"/>
      <c r="Y26" s="40"/>
      <c r="Z26" s="40"/>
    </row>
    <row r="27" spans="1:26" ht="14.25" customHeight="1">
      <c r="A27" s="40"/>
      <c r="B27" s="40"/>
      <c r="C27" s="40"/>
      <c r="D27" s="162"/>
      <c r="E27" s="167"/>
      <c r="F27" s="164"/>
      <c r="G27" s="164"/>
      <c r="H27" s="40"/>
      <c r="I27" s="23"/>
      <c r="J27" s="165"/>
      <c r="K27" s="165"/>
      <c r="L27" s="180">
        <f t="shared" si="0"/>
        <v>1</v>
      </c>
      <c r="M27" s="159">
        <f t="shared" si="1"/>
        <v>1900</v>
      </c>
      <c r="N27" s="159" t="str">
        <f t="shared" si="2"/>
        <v>Jan</v>
      </c>
      <c r="O27" s="160"/>
      <c r="P27" s="40"/>
      <c r="Q27" s="40"/>
      <c r="R27" s="40"/>
      <c r="S27" s="40"/>
      <c r="T27" s="40"/>
      <c r="U27" s="40"/>
      <c r="V27" s="40"/>
      <c r="W27" s="40"/>
      <c r="X27" s="40"/>
      <c r="Y27" s="40"/>
      <c r="Z27" s="40"/>
    </row>
    <row r="28" spans="1:26" ht="14.25" customHeight="1">
      <c r="A28" s="40"/>
      <c r="B28" s="40"/>
      <c r="C28" s="40"/>
      <c r="D28" s="162"/>
      <c r="E28" s="167"/>
      <c r="F28" s="164"/>
      <c r="G28" s="164"/>
      <c r="H28" s="40"/>
      <c r="I28" s="23"/>
      <c r="J28" s="165"/>
      <c r="K28" s="165"/>
      <c r="L28" s="180">
        <f t="shared" si="0"/>
        <v>1</v>
      </c>
      <c r="M28" s="159">
        <f t="shared" si="1"/>
        <v>1900</v>
      </c>
      <c r="N28" s="159" t="str">
        <f t="shared" si="2"/>
        <v>Jan</v>
      </c>
      <c r="O28" s="160"/>
      <c r="P28" s="40"/>
      <c r="Q28" s="40"/>
      <c r="R28" s="40"/>
      <c r="S28" s="40"/>
      <c r="T28" s="40"/>
      <c r="U28" s="40"/>
      <c r="V28" s="40"/>
      <c r="W28" s="40"/>
      <c r="X28" s="40"/>
      <c r="Y28" s="40"/>
      <c r="Z28" s="40"/>
    </row>
    <row r="29" spans="1:26" ht="14.25" customHeight="1">
      <c r="A29" s="40"/>
      <c r="B29" s="40"/>
      <c r="C29" s="40"/>
      <c r="D29" s="162"/>
      <c r="E29" s="167"/>
      <c r="F29" s="164"/>
      <c r="G29" s="164"/>
      <c r="H29" s="40"/>
      <c r="I29" s="23"/>
      <c r="J29" s="165"/>
      <c r="K29" s="165"/>
      <c r="L29" s="180">
        <f t="shared" si="0"/>
        <v>1</v>
      </c>
      <c r="M29" s="159">
        <f t="shared" si="1"/>
        <v>1900</v>
      </c>
      <c r="N29" s="159" t="str">
        <f t="shared" si="2"/>
        <v>Jan</v>
      </c>
      <c r="O29" s="160"/>
      <c r="P29" s="40"/>
      <c r="Q29" s="40"/>
      <c r="R29" s="40"/>
      <c r="S29" s="40"/>
      <c r="T29" s="40"/>
      <c r="U29" s="40"/>
      <c r="V29" s="40"/>
      <c r="W29" s="40"/>
      <c r="X29" s="40"/>
      <c r="Y29" s="40"/>
      <c r="Z29" s="40"/>
    </row>
    <row r="30" spans="1:26" ht="14.25" customHeight="1">
      <c r="A30" s="40"/>
      <c r="B30" s="40"/>
      <c r="C30" s="40"/>
      <c r="D30" s="162"/>
      <c r="E30" s="167"/>
      <c r="F30" s="164"/>
      <c r="G30" s="164"/>
      <c r="H30" s="40"/>
      <c r="I30" s="23"/>
      <c r="J30" s="165"/>
      <c r="K30" s="165"/>
      <c r="L30" s="180">
        <f t="shared" si="0"/>
        <v>1</v>
      </c>
      <c r="M30" s="159">
        <f t="shared" si="1"/>
        <v>1900</v>
      </c>
      <c r="N30" s="159" t="str">
        <f t="shared" si="2"/>
        <v>Jan</v>
      </c>
      <c r="O30" s="160"/>
      <c r="P30" s="40"/>
      <c r="Q30" s="40"/>
      <c r="R30" s="40"/>
      <c r="S30" s="40"/>
      <c r="T30" s="40"/>
      <c r="U30" s="40"/>
      <c r="V30" s="40"/>
      <c r="W30" s="40"/>
      <c r="X30" s="40"/>
      <c r="Y30" s="40"/>
      <c r="Z30" s="40"/>
    </row>
    <row r="31" spans="1:26" ht="14.25" customHeight="1">
      <c r="A31" s="40"/>
      <c r="B31" s="40"/>
      <c r="C31" s="40"/>
      <c r="D31" s="162"/>
      <c r="E31" s="167"/>
      <c r="F31" s="164"/>
      <c r="G31" s="164"/>
      <c r="H31" s="40"/>
      <c r="I31" s="23"/>
      <c r="J31" s="165"/>
      <c r="K31" s="165"/>
      <c r="L31" s="180">
        <f t="shared" si="0"/>
        <v>1</v>
      </c>
      <c r="M31" s="159">
        <f t="shared" si="1"/>
        <v>1900</v>
      </c>
      <c r="N31" s="159" t="str">
        <f t="shared" si="2"/>
        <v>Jan</v>
      </c>
      <c r="O31" s="160"/>
      <c r="P31" s="40"/>
      <c r="Q31" s="40"/>
      <c r="R31" s="40"/>
      <c r="S31" s="40"/>
      <c r="T31" s="40"/>
      <c r="U31" s="40"/>
      <c r="V31" s="40"/>
      <c r="W31" s="40"/>
      <c r="X31" s="40"/>
      <c r="Y31" s="40"/>
      <c r="Z31" s="40"/>
    </row>
    <row r="32" spans="1:26" ht="14.25" customHeight="1">
      <c r="A32" s="40"/>
      <c r="B32" s="40"/>
      <c r="C32" s="40"/>
      <c r="D32" s="162"/>
      <c r="E32" s="167"/>
      <c r="F32" s="164"/>
      <c r="G32" s="164"/>
      <c r="H32" s="40"/>
      <c r="I32" s="23"/>
      <c r="J32" s="165"/>
      <c r="K32" s="165"/>
      <c r="L32" s="180">
        <f t="shared" si="0"/>
        <v>1</v>
      </c>
      <c r="M32" s="159">
        <f t="shared" si="1"/>
        <v>1900</v>
      </c>
      <c r="N32" s="159" t="str">
        <f t="shared" si="2"/>
        <v>Jan</v>
      </c>
      <c r="O32" s="160"/>
      <c r="P32" s="40"/>
      <c r="Q32" s="40"/>
      <c r="R32" s="40"/>
      <c r="S32" s="40"/>
      <c r="T32" s="40"/>
      <c r="U32" s="40"/>
      <c r="V32" s="40"/>
      <c r="W32" s="40"/>
      <c r="X32" s="40"/>
      <c r="Y32" s="40"/>
      <c r="Z32" s="40"/>
    </row>
    <row r="33" spans="1:26" ht="14.25" customHeight="1">
      <c r="A33" s="40"/>
      <c r="B33" s="40"/>
      <c r="C33" s="40"/>
      <c r="D33" s="162"/>
      <c r="E33" s="167"/>
      <c r="F33" s="164"/>
      <c r="G33" s="164"/>
      <c r="H33" s="40"/>
      <c r="I33" s="23"/>
      <c r="J33" s="165"/>
      <c r="K33" s="165"/>
      <c r="L33" s="180">
        <f t="shared" si="0"/>
        <v>1</v>
      </c>
      <c r="M33" s="159">
        <f t="shared" si="1"/>
        <v>1900</v>
      </c>
      <c r="N33" s="159" t="str">
        <f t="shared" si="2"/>
        <v>Jan</v>
      </c>
      <c r="O33" s="160"/>
      <c r="P33" s="40"/>
      <c r="Q33" s="40"/>
      <c r="R33" s="40"/>
      <c r="S33" s="40"/>
      <c r="T33" s="40"/>
      <c r="U33" s="40"/>
      <c r="V33" s="40"/>
      <c r="W33" s="40"/>
      <c r="X33" s="40"/>
      <c r="Y33" s="40"/>
      <c r="Z33" s="40"/>
    </row>
    <row r="34" spans="1:26" ht="14.25" customHeight="1">
      <c r="A34" s="40"/>
      <c r="B34" s="40"/>
      <c r="C34" s="40"/>
      <c r="D34" s="167"/>
      <c r="E34" s="167"/>
      <c r="F34" s="164"/>
      <c r="G34" s="164"/>
      <c r="H34" s="40"/>
      <c r="I34" s="23"/>
      <c r="J34" s="165"/>
      <c r="K34" s="165"/>
      <c r="L34" s="180">
        <f t="shared" si="0"/>
        <v>1</v>
      </c>
      <c r="M34" s="159">
        <f t="shared" si="1"/>
        <v>1900</v>
      </c>
      <c r="N34" s="159" t="str">
        <f t="shared" si="2"/>
        <v>Jan</v>
      </c>
      <c r="O34" s="160"/>
      <c r="P34" s="40"/>
      <c r="Q34" s="40"/>
      <c r="R34" s="40"/>
      <c r="S34" s="40"/>
      <c r="T34" s="40"/>
      <c r="U34" s="40"/>
      <c r="V34" s="40"/>
      <c r="W34" s="40"/>
      <c r="X34" s="40"/>
      <c r="Y34" s="40"/>
      <c r="Z34" s="40"/>
    </row>
    <row r="35" spans="1:26" ht="14.25" customHeight="1">
      <c r="A35" s="40"/>
      <c r="B35" s="40"/>
      <c r="C35" s="40"/>
      <c r="D35" s="162"/>
      <c r="E35" s="167"/>
      <c r="F35" s="164"/>
      <c r="G35" s="164"/>
      <c r="H35" s="40"/>
      <c r="I35" s="165"/>
      <c r="J35" s="165"/>
      <c r="K35" s="171"/>
      <c r="L35" s="180">
        <f t="shared" si="0"/>
        <v>1</v>
      </c>
      <c r="M35" s="159">
        <f t="shared" si="1"/>
        <v>1900</v>
      </c>
      <c r="N35" s="159" t="str">
        <f t="shared" si="2"/>
        <v>Jan</v>
      </c>
      <c r="O35" s="160"/>
      <c r="P35" s="40"/>
      <c r="Q35" s="40"/>
      <c r="R35" s="40"/>
      <c r="S35" s="40"/>
      <c r="T35" s="40"/>
      <c r="U35" s="40"/>
      <c r="V35" s="40"/>
      <c r="W35" s="40"/>
      <c r="X35" s="40"/>
      <c r="Y35" s="40"/>
      <c r="Z35" s="40"/>
    </row>
    <row r="36" spans="1:26" ht="14.25" customHeight="1">
      <c r="A36" s="40"/>
      <c r="B36" s="40"/>
      <c r="C36" s="40"/>
      <c r="D36" s="162"/>
      <c r="E36" s="167"/>
      <c r="F36" s="164"/>
      <c r="G36" s="164"/>
      <c r="H36" s="40"/>
      <c r="I36" s="165"/>
      <c r="J36" s="165"/>
      <c r="K36" s="171"/>
      <c r="L36" s="180">
        <f t="shared" si="0"/>
        <v>1</v>
      </c>
      <c r="M36" s="159">
        <f t="shared" si="1"/>
        <v>1900</v>
      </c>
      <c r="N36" s="159" t="str">
        <f t="shared" si="2"/>
        <v>Jan</v>
      </c>
      <c r="O36" s="160"/>
      <c r="P36" s="40"/>
      <c r="Q36" s="40"/>
      <c r="R36" s="40"/>
      <c r="S36" s="40"/>
      <c r="T36" s="40"/>
      <c r="U36" s="40"/>
      <c r="V36" s="40"/>
      <c r="W36" s="40"/>
      <c r="X36" s="40"/>
      <c r="Y36" s="40"/>
      <c r="Z36" s="40"/>
    </row>
    <row r="37" spans="1:26" ht="14.25" customHeight="1">
      <c r="A37" s="40"/>
      <c r="B37" s="40"/>
      <c r="C37" s="40"/>
      <c r="D37" s="162"/>
      <c r="E37" s="167"/>
      <c r="F37" s="164"/>
      <c r="G37" s="164"/>
      <c r="H37" s="40"/>
      <c r="I37" s="165"/>
      <c r="J37" s="165"/>
      <c r="K37" s="171"/>
      <c r="L37" s="180">
        <f t="shared" si="0"/>
        <v>1</v>
      </c>
      <c r="M37" s="159">
        <f t="shared" si="1"/>
        <v>1900</v>
      </c>
      <c r="N37" s="159" t="str">
        <f t="shared" si="2"/>
        <v>Jan</v>
      </c>
      <c r="O37" s="160"/>
      <c r="P37" s="40"/>
      <c r="Q37" s="40"/>
      <c r="R37" s="40"/>
      <c r="S37" s="40"/>
      <c r="T37" s="40"/>
      <c r="U37" s="40"/>
      <c r="V37" s="40"/>
      <c r="W37" s="40"/>
      <c r="X37" s="40"/>
      <c r="Y37" s="40"/>
      <c r="Z37" s="40"/>
    </row>
    <row r="38" spans="1:26" ht="14.25" customHeight="1">
      <c r="A38" s="40"/>
      <c r="B38" s="40"/>
      <c r="C38" s="40"/>
      <c r="D38" s="162"/>
      <c r="E38" s="167"/>
      <c r="F38" s="164"/>
      <c r="G38" s="164"/>
      <c r="H38" s="40"/>
      <c r="I38" s="165"/>
      <c r="J38" s="165"/>
      <c r="K38" s="171"/>
      <c r="L38" s="180">
        <f t="shared" si="0"/>
        <v>1</v>
      </c>
      <c r="M38" s="159">
        <f t="shared" si="1"/>
        <v>1900</v>
      </c>
      <c r="N38" s="159" t="str">
        <f t="shared" si="2"/>
        <v>Jan</v>
      </c>
      <c r="O38" s="160"/>
      <c r="P38" s="40"/>
      <c r="Q38" s="40"/>
      <c r="R38" s="40"/>
      <c r="S38" s="40"/>
      <c r="T38" s="40"/>
      <c r="U38" s="40"/>
      <c r="V38" s="40"/>
      <c r="W38" s="40"/>
      <c r="X38" s="40"/>
      <c r="Y38" s="40"/>
      <c r="Z38" s="40"/>
    </row>
    <row r="39" spans="1:26" ht="14.25" customHeight="1">
      <c r="A39" s="40"/>
      <c r="B39" s="40"/>
      <c r="C39" s="40"/>
      <c r="D39" s="162"/>
      <c r="E39" s="167"/>
      <c r="F39" s="164"/>
      <c r="G39" s="164"/>
      <c r="H39" s="40"/>
      <c r="I39" s="165"/>
      <c r="J39" s="165"/>
      <c r="K39" s="171"/>
      <c r="L39" s="180">
        <f t="shared" si="0"/>
        <v>1</v>
      </c>
      <c r="M39" s="159">
        <f t="shared" si="1"/>
        <v>1900</v>
      </c>
      <c r="N39" s="159" t="str">
        <f t="shared" si="2"/>
        <v>Jan</v>
      </c>
      <c r="O39" s="160"/>
      <c r="P39" s="40"/>
      <c r="Q39" s="40"/>
      <c r="R39" s="40"/>
      <c r="S39" s="40"/>
      <c r="T39" s="40"/>
      <c r="U39" s="40"/>
      <c r="V39" s="40"/>
      <c r="W39" s="40"/>
      <c r="X39" s="40"/>
      <c r="Y39" s="40"/>
      <c r="Z39" s="40"/>
    </row>
    <row r="40" spans="1:26" ht="14.25" customHeight="1">
      <c r="A40" s="40"/>
      <c r="B40" s="40"/>
      <c r="C40" s="40"/>
      <c r="D40" s="162"/>
      <c r="E40" s="167"/>
      <c r="F40" s="164"/>
      <c r="G40" s="164"/>
      <c r="H40" s="40"/>
      <c r="I40" s="165"/>
      <c r="J40" s="165"/>
      <c r="K40" s="171"/>
      <c r="L40" s="180">
        <f t="shared" si="0"/>
        <v>1</v>
      </c>
      <c r="M40" s="159">
        <f t="shared" si="1"/>
        <v>1900</v>
      </c>
      <c r="N40" s="159" t="str">
        <f t="shared" si="2"/>
        <v>Jan</v>
      </c>
      <c r="O40" s="160"/>
      <c r="P40" s="40"/>
      <c r="Q40" s="40"/>
      <c r="R40" s="40"/>
      <c r="S40" s="40"/>
      <c r="T40" s="40"/>
      <c r="U40" s="40"/>
      <c r="V40" s="40"/>
      <c r="W40" s="40"/>
      <c r="X40" s="40"/>
      <c r="Y40" s="40"/>
      <c r="Z40" s="40"/>
    </row>
    <row r="41" spans="1:26" ht="14.25" customHeight="1">
      <c r="A41" s="40"/>
      <c r="B41" s="40"/>
      <c r="C41" s="40"/>
      <c r="D41" s="162"/>
      <c r="E41" s="167"/>
      <c r="F41" s="164"/>
      <c r="G41" s="164"/>
      <c r="H41" s="40"/>
      <c r="I41" s="165"/>
      <c r="J41" s="165"/>
      <c r="K41" s="171"/>
      <c r="L41" s="180">
        <f t="shared" si="0"/>
        <v>1</v>
      </c>
      <c r="M41" s="159">
        <f t="shared" si="1"/>
        <v>1900</v>
      </c>
      <c r="N41" s="159" t="str">
        <f t="shared" si="2"/>
        <v>Jan</v>
      </c>
      <c r="O41" s="160"/>
      <c r="P41" s="40"/>
      <c r="Q41" s="40"/>
      <c r="R41" s="40"/>
      <c r="S41" s="40"/>
      <c r="T41" s="40"/>
      <c r="U41" s="40"/>
      <c r="V41" s="40"/>
      <c r="W41" s="40"/>
      <c r="X41" s="40"/>
      <c r="Y41" s="40"/>
      <c r="Z41" s="40"/>
    </row>
    <row r="42" spans="1:26" ht="14.25" customHeight="1">
      <c r="A42" s="40"/>
      <c r="B42" s="40"/>
      <c r="C42" s="40"/>
      <c r="D42" s="162"/>
      <c r="E42" s="167"/>
      <c r="F42" s="164"/>
      <c r="G42" s="164"/>
      <c r="H42" s="40"/>
      <c r="I42" s="165"/>
      <c r="J42" s="165"/>
      <c r="K42" s="171"/>
      <c r="L42" s="180">
        <f t="shared" si="0"/>
        <v>1</v>
      </c>
      <c r="M42" s="159">
        <f t="shared" si="1"/>
        <v>1900</v>
      </c>
      <c r="N42" s="159" t="str">
        <f t="shared" si="2"/>
        <v>Jan</v>
      </c>
      <c r="O42" s="160"/>
      <c r="P42" s="40"/>
      <c r="Q42" s="40"/>
      <c r="R42" s="40"/>
      <c r="S42" s="40"/>
      <c r="T42" s="40"/>
      <c r="U42" s="40"/>
      <c r="V42" s="40"/>
      <c r="W42" s="40"/>
      <c r="X42" s="40"/>
      <c r="Y42" s="40"/>
      <c r="Z42" s="40"/>
    </row>
    <row r="43" spans="1:26" ht="14.25" customHeight="1">
      <c r="A43" s="40"/>
      <c r="B43" s="40"/>
      <c r="C43" s="40"/>
      <c r="D43" s="162"/>
      <c r="E43" s="167"/>
      <c r="F43" s="164"/>
      <c r="G43" s="164"/>
      <c r="H43" s="40"/>
      <c r="I43" s="165"/>
      <c r="J43" s="165"/>
      <c r="K43" s="171"/>
      <c r="L43" s="180">
        <f t="shared" si="0"/>
        <v>1</v>
      </c>
      <c r="M43" s="159">
        <f t="shared" si="1"/>
        <v>1900</v>
      </c>
      <c r="N43" s="159" t="str">
        <f t="shared" si="2"/>
        <v>Jan</v>
      </c>
      <c r="O43" s="160"/>
      <c r="P43" s="40"/>
      <c r="Q43" s="40"/>
      <c r="R43" s="40"/>
      <c r="S43" s="40"/>
      <c r="T43" s="40"/>
      <c r="U43" s="40"/>
      <c r="V43" s="40"/>
      <c r="W43" s="40"/>
      <c r="X43" s="40"/>
      <c r="Y43" s="40"/>
      <c r="Z43" s="40"/>
    </row>
    <row r="44" spans="1:26" ht="14.25" customHeight="1">
      <c r="A44" s="40"/>
      <c r="B44" s="40"/>
      <c r="C44" s="40"/>
      <c r="D44" s="162"/>
      <c r="E44" s="167"/>
      <c r="F44" s="164"/>
      <c r="G44" s="164"/>
      <c r="H44" s="40"/>
      <c r="I44" s="165"/>
      <c r="J44" s="165"/>
      <c r="K44" s="171"/>
      <c r="L44" s="180">
        <f t="shared" si="0"/>
        <v>1</v>
      </c>
      <c r="M44" s="159">
        <f t="shared" si="1"/>
        <v>1900</v>
      </c>
      <c r="N44" s="159" t="str">
        <f t="shared" si="2"/>
        <v>Jan</v>
      </c>
      <c r="O44" s="160"/>
      <c r="P44" s="40"/>
      <c r="Q44" s="40"/>
      <c r="R44" s="40"/>
      <c r="S44" s="40"/>
      <c r="T44" s="40"/>
      <c r="U44" s="40"/>
      <c r="V44" s="40"/>
      <c r="W44" s="40"/>
      <c r="X44" s="40"/>
      <c r="Y44" s="40"/>
      <c r="Z44" s="40"/>
    </row>
    <row r="45" spans="1:26" ht="14.25" customHeight="1">
      <c r="A45" s="40"/>
      <c r="B45" s="40"/>
      <c r="C45" s="40"/>
      <c r="D45" s="162"/>
      <c r="E45" s="167"/>
      <c r="F45" s="164"/>
      <c r="G45" s="164"/>
      <c r="H45" s="40"/>
      <c r="I45" s="165"/>
      <c r="J45" s="165"/>
      <c r="K45" s="171"/>
      <c r="L45" s="180">
        <f t="shared" si="0"/>
        <v>1</v>
      </c>
      <c r="M45" s="159">
        <f t="shared" si="1"/>
        <v>1900</v>
      </c>
      <c r="N45" s="159" t="str">
        <f t="shared" si="2"/>
        <v>Jan</v>
      </c>
      <c r="O45" s="160"/>
      <c r="P45" s="40"/>
      <c r="Q45" s="40"/>
      <c r="R45" s="40"/>
      <c r="S45" s="40"/>
      <c r="T45" s="40"/>
      <c r="U45" s="40"/>
      <c r="V45" s="40"/>
      <c r="W45" s="40"/>
      <c r="X45" s="40"/>
      <c r="Y45" s="40"/>
      <c r="Z45" s="40"/>
    </row>
    <row r="46" spans="1:26" ht="14.25" customHeight="1">
      <c r="A46" s="40"/>
      <c r="B46" s="40"/>
      <c r="C46" s="40"/>
      <c r="D46" s="162"/>
      <c r="E46" s="167"/>
      <c r="F46" s="164"/>
      <c r="G46" s="164"/>
      <c r="H46" s="40"/>
      <c r="I46" s="165"/>
      <c r="J46" s="165"/>
      <c r="K46" s="171"/>
      <c r="L46" s="180">
        <f t="shared" si="0"/>
        <v>1</v>
      </c>
      <c r="M46" s="159">
        <f t="shared" si="1"/>
        <v>1900</v>
      </c>
      <c r="N46" s="159" t="str">
        <f t="shared" si="2"/>
        <v>Jan</v>
      </c>
      <c r="O46" s="160"/>
      <c r="P46" s="40"/>
      <c r="Q46" s="40"/>
      <c r="R46" s="40"/>
      <c r="S46" s="40"/>
      <c r="T46" s="40"/>
      <c r="U46" s="40"/>
      <c r="V46" s="40"/>
      <c r="W46" s="40"/>
      <c r="X46" s="40"/>
      <c r="Y46" s="40"/>
      <c r="Z46" s="40"/>
    </row>
    <row r="47" spans="1:26" ht="14.25" customHeight="1">
      <c r="A47" s="40"/>
      <c r="B47" s="40"/>
      <c r="C47" s="40"/>
      <c r="D47" s="162"/>
      <c r="E47" s="167"/>
      <c r="F47" s="164"/>
      <c r="G47" s="164"/>
      <c r="H47" s="40"/>
      <c r="I47" s="165"/>
      <c r="J47" s="165"/>
      <c r="K47" s="171"/>
      <c r="L47" s="180">
        <f t="shared" si="0"/>
        <v>1</v>
      </c>
      <c r="M47" s="159">
        <f t="shared" si="1"/>
        <v>1900</v>
      </c>
      <c r="N47" s="159" t="str">
        <f t="shared" si="2"/>
        <v>Jan</v>
      </c>
      <c r="O47" s="160"/>
      <c r="P47" s="40"/>
      <c r="Q47" s="40"/>
      <c r="R47" s="40"/>
      <c r="S47" s="40"/>
      <c r="T47" s="40"/>
      <c r="U47" s="40"/>
      <c r="V47" s="40"/>
      <c r="W47" s="40"/>
      <c r="X47" s="40"/>
      <c r="Y47" s="40"/>
      <c r="Z47" s="40"/>
    </row>
    <row r="48" spans="1:26" ht="14.25" customHeight="1">
      <c r="A48" s="40"/>
      <c r="B48" s="40"/>
      <c r="C48" s="40"/>
      <c r="D48" s="162"/>
      <c r="E48" s="167"/>
      <c r="F48" s="164"/>
      <c r="G48" s="164"/>
      <c r="H48" s="40"/>
      <c r="I48" s="165"/>
      <c r="J48" s="165"/>
      <c r="K48" s="171"/>
      <c r="L48" s="180">
        <f t="shared" si="0"/>
        <v>1</v>
      </c>
      <c r="M48" s="159">
        <f t="shared" si="1"/>
        <v>1900</v>
      </c>
      <c r="N48" s="159" t="str">
        <f t="shared" si="2"/>
        <v>Jan</v>
      </c>
      <c r="O48" s="160"/>
      <c r="P48" s="40"/>
      <c r="Q48" s="40"/>
      <c r="R48" s="40"/>
      <c r="S48" s="40"/>
      <c r="T48" s="40"/>
      <c r="U48" s="40"/>
      <c r="V48" s="40"/>
      <c r="W48" s="40"/>
      <c r="X48" s="40"/>
      <c r="Y48" s="40"/>
      <c r="Z48" s="40"/>
    </row>
    <row r="49" spans="1:26" ht="14.25" customHeight="1">
      <c r="A49" s="40"/>
      <c r="B49" s="40"/>
      <c r="C49" s="40"/>
      <c r="D49" s="162"/>
      <c r="E49" s="167"/>
      <c r="F49" s="164"/>
      <c r="G49" s="164"/>
      <c r="H49" s="40"/>
      <c r="I49" s="165"/>
      <c r="J49" s="165"/>
      <c r="K49" s="171"/>
      <c r="L49" s="180">
        <f t="shared" si="0"/>
        <v>1</v>
      </c>
      <c r="M49" s="159">
        <f t="shared" si="1"/>
        <v>1900</v>
      </c>
      <c r="N49" s="159" t="str">
        <f t="shared" si="2"/>
        <v>Jan</v>
      </c>
      <c r="O49" s="160"/>
      <c r="P49" s="40"/>
      <c r="Q49" s="40"/>
      <c r="R49" s="40"/>
      <c r="S49" s="40"/>
      <c r="T49" s="40"/>
      <c r="U49" s="40"/>
      <c r="V49" s="40"/>
      <c r="W49" s="40"/>
      <c r="X49" s="40"/>
      <c r="Y49" s="40"/>
      <c r="Z49" s="40"/>
    </row>
    <row r="50" spans="1:26" ht="14.25" customHeight="1">
      <c r="A50" s="40"/>
      <c r="B50" s="40"/>
      <c r="C50" s="40"/>
      <c r="D50" s="162"/>
      <c r="E50" s="167"/>
      <c r="F50" s="164"/>
      <c r="G50" s="164"/>
      <c r="H50" s="40"/>
      <c r="I50" s="23"/>
      <c r="J50" s="165"/>
      <c r="K50" s="171"/>
      <c r="L50" s="180">
        <f t="shared" si="0"/>
        <v>1</v>
      </c>
      <c r="M50" s="159">
        <f t="shared" si="1"/>
        <v>1900</v>
      </c>
      <c r="N50" s="159" t="str">
        <f t="shared" si="2"/>
        <v>Jan</v>
      </c>
      <c r="O50" s="160"/>
      <c r="P50" s="40"/>
      <c r="Q50" s="40"/>
      <c r="R50" s="40"/>
      <c r="S50" s="40"/>
      <c r="T50" s="40"/>
      <c r="U50" s="40"/>
      <c r="V50" s="40"/>
      <c r="W50" s="40"/>
      <c r="X50" s="40"/>
      <c r="Y50" s="40"/>
      <c r="Z50" s="40"/>
    </row>
    <row r="51" spans="1:26" ht="14.25" customHeight="1">
      <c r="A51" s="40"/>
      <c r="B51" s="40"/>
      <c r="C51" s="40"/>
      <c r="D51" s="162"/>
      <c r="E51" s="167"/>
      <c r="F51" s="164"/>
      <c r="G51" s="164"/>
      <c r="H51" s="40"/>
      <c r="I51" s="23"/>
      <c r="J51" s="165"/>
      <c r="K51" s="171"/>
      <c r="L51" s="180">
        <f t="shared" si="0"/>
        <v>1</v>
      </c>
      <c r="M51" s="159">
        <f t="shared" si="1"/>
        <v>1900</v>
      </c>
      <c r="N51" s="159" t="str">
        <f t="shared" si="2"/>
        <v>Jan</v>
      </c>
      <c r="O51" s="160"/>
      <c r="P51" s="40"/>
      <c r="Q51" s="40"/>
      <c r="R51" s="40"/>
      <c r="S51" s="40"/>
      <c r="T51" s="40"/>
      <c r="U51" s="40"/>
      <c r="V51" s="40"/>
      <c r="W51" s="40"/>
      <c r="X51" s="40"/>
      <c r="Y51" s="40"/>
      <c r="Z51" s="40"/>
    </row>
    <row r="52" spans="1:26" ht="14.25" customHeight="1">
      <c r="A52" s="40"/>
      <c r="B52" s="40"/>
      <c r="C52" s="40"/>
      <c r="D52" s="162"/>
      <c r="E52" s="167"/>
      <c r="F52" s="164"/>
      <c r="G52" s="164"/>
      <c r="H52" s="40"/>
      <c r="I52" s="23"/>
      <c r="J52" s="165"/>
      <c r="K52" s="171"/>
      <c r="L52" s="180">
        <f t="shared" si="0"/>
        <v>1</v>
      </c>
      <c r="M52" s="159">
        <f t="shared" si="1"/>
        <v>1900</v>
      </c>
      <c r="N52" s="159" t="str">
        <f t="shared" si="2"/>
        <v>Jan</v>
      </c>
      <c r="O52" s="160"/>
      <c r="P52" s="40"/>
      <c r="Q52" s="40"/>
      <c r="R52" s="40"/>
      <c r="S52" s="40"/>
      <c r="T52" s="40"/>
      <c r="U52" s="40"/>
      <c r="V52" s="40"/>
      <c r="W52" s="40"/>
      <c r="X52" s="40"/>
      <c r="Y52" s="40"/>
      <c r="Z52" s="40"/>
    </row>
    <row r="53" spans="1:26" ht="14.25" customHeight="1">
      <c r="A53" s="40"/>
      <c r="B53" s="40"/>
      <c r="C53" s="40"/>
      <c r="D53" s="162"/>
      <c r="E53" s="167"/>
      <c r="F53" s="164"/>
      <c r="G53" s="164"/>
      <c r="H53" s="40"/>
      <c r="I53" s="23"/>
      <c r="J53" s="165"/>
      <c r="K53" s="171"/>
      <c r="L53" s="180">
        <f t="shared" si="0"/>
        <v>1</v>
      </c>
      <c r="M53" s="159">
        <f t="shared" si="1"/>
        <v>1900</v>
      </c>
      <c r="N53" s="159" t="str">
        <f t="shared" si="2"/>
        <v>Jan</v>
      </c>
      <c r="O53" s="160"/>
      <c r="P53" s="40"/>
      <c r="Q53" s="40"/>
      <c r="R53" s="40"/>
      <c r="S53" s="40"/>
      <c r="T53" s="40"/>
      <c r="U53" s="40"/>
      <c r="V53" s="40"/>
      <c r="W53" s="40"/>
      <c r="X53" s="40"/>
      <c r="Y53" s="40"/>
      <c r="Z53" s="40"/>
    </row>
    <row r="54" spans="1:26" ht="14.25" customHeight="1">
      <c r="A54" s="40"/>
      <c r="B54" s="40"/>
      <c r="C54" s="40"/>
      <c r="D54" s="162"/>
      <c r="E54" s="167"/>
      <c r="F54" s="164"/>
      <c r="G54" s="164"/>
      <c r="H54" s="40"/>
      <c r="I54" s="23"/>
      <c r="J54" s="165"/>
      <c r="K54" s="165"/>
      <c r="L54" s="180">
        <f t="shared" si="0"/>
        <v>1</v>
      </c>
      <c r="M54" s="159">
        <f t="shared" si="1"/>
        <v>1900</v>
      </c>
      <c r="N54" s="159" t="str">
        <f t="shared" si="2"/>
        <v>Jan</v>
      </c>
      <c r="O54" s="160"/>
      <c r="P54" s="40"/>
      <c r="Q54" s="40"/>
      <c r="R54" s="40"/>
      <c r="S54" s="40"/>
      <c r="T54" s="40"/>
      <c r="U54" s="40"/>
      <c r="V54" s="40"/>
      <c r="W54" s="40"/>
      <c r="X54" s="40"/>
      <c r="Y54" s="40"/>
      <c r="Z54" s="40"/>
    </row>
    <row r="55" spans="1:26" ht="14.25" customHeight="1">
      <c r="A55" s="40"/>
      <c r="B55" s="40"/>
      <c r="C55" s="40"/>
      <c r="D55" s="167"/>
      <c r="E55" s="167"/>
      <c r="F55" s="164"/>
      <c r="G55" s="164"/>
      <c r="H55" s="40"/>
      <c r="I55" s="23"/>
      <c r="J55" s="165"/>
      <c r="K55" s="165"/>
      <c r="L55" s="180">
        <f t="shared" si="0"/>
        <v>1</v>
      </c>
      <c r="M55" s="159">
        <f t="shared" si="1"/>
        <v>1900</v>
      </c>
      <c r="N55" s="159" t="str">
        <f t="shared" si="2"/>
        <v>Jan</v>
      </c>
      <c r="O55" s="160"/>
      <c r="P55" s="40"/>
      <c r="Q55" s="40"/>
      <c r="R55" s="40"/>
      <c r="S55" s="40"/>
      <c r="T55" s="40"/>
      <c r="U55" s="40"/>
      <c r="V55" s="40"/>
      <c r="W55" s="40"/>
      <c r="X55" s="40"/>
      <c r="Y55" s="40"/>
      <c r="Z55" s="40"/>
    </row>
    <row r="56" spans="1:26" ht="14.25" customHeight="1">
      <c r="A56" s="40"/>
      <c r="B56" s="40"/>
      <c r="C56" s="40"/>
      <c r="D56" s="162"/>
      <c r="E56" s="167"/>
      <c r="F56" s="164"/>
      <c r="G56" s="164"/>
      <c r="H56" s="40"/>
      <c r="I56" s="23"/>
      <c r="J56" s="165"/>
      <c r="K56" s="165"/>
      <c r="L56" s="180">
        <f t="shared" si="0"/>
        <v>1</v>
      </c>
      <c r="M56" s="159">
        <f t="shared" si="1"/>
        <v>1900</v>
      </c>
      <c r="N56" s="159" t="str">
        <f t="shared" si="2"/>
        <v>Jan</v>
      </c>
      <c r="O56" s="160"/>
      <c r="P56" s="40"/>
      <c r="Q56" s="40"/>
      <c r="R56" s="40"/>
      <c r="S56" s="40"/>
      <c r="T56" s="40"/>
      <c r="U56" s="40"/>
      <c r="V56" s="40"/>
      <c r="W56" s="40"/>
      <c r="X56" s="40"/>
      <c r="Y56" s="40"/>
      <c r="Z56" s="40"/>
    </row>
    <row r="57" spans="1:26" ht="14.25" customHeight="1">
      <c r="A57" s="40"/>
      <c r="B57" s="40"/>
      <c r="C57" s="40"/>
      <c r="D57" s="167"/>
      <c r="E57" s="167"/>
      <c r="F57" s="164"/>
      <c r="G57" s="164"/>
      <c r="H57" s="40"/>
      <c r="I57" s="23"/>
      <c r="J57" s="165"/>
      <c r="K57" s="165"/>
      <c r="L57" s="180">
        <f t="shared" si="0"/>
        <v>1</v>
      </c>
      <c r="M57" s="159">
        <f t="shared" si="1"/>
        <v>1900</v>
      </c>
      <c r="N57" s="159" t="str">
        <f t="shared" si="2"/>
        <v>Jan</v>
      </c>
      <c r="O57" s="160"/>
      <c r="P57" s="40"/>
      <c r="Q57" s="40"/>
      <c r="R57" s="40"/>
      <c r="S57" s="40"/>
      <c r="T57" s="40"/>
      <c r="U57" s="40"/>
      <c r="V57" s="40"/>
      <c r="W57" s="40"/>
      <c r="X57" s="40"/>
      <c r="Y57" s="40"/>
      <c r="Z57" s="40"/>
    </row>
    <row r="58" spans="1:26" ht="14.25" customHeight="1">
      <c r="A58" s="40"/>
      <c r="B58" s="40"/>
      <c r="C58" s="40"/>
      <c r="D58" s="167"/>
      <c r="E58" s="167"/>
      <c r="F58" s="164"/>
      <c r="G58" s="164"/>
      <c r="H58" s="40"/>
      <c r="I58" s="23"/>
      <c r="J58" s="165"/>
      <c r="K58" s="165"/>
      <c r="L58" s="180">
        <f t="shared" si="0"/>
        <v>1</v>
      </c>
      <c r="M58" s="159">
        <f t="shared" si="1"/>
        <v>1900</v>
      </c>
      <c r="N58" s="159" t="str">
        <f t="shared" si="2"/>
        <v>Jan</v>
      </c>
      <c r="O58" s="160"/>
      <c r="P58" s="40"/>
      <c r="Q58" s="40"/>
      <c r="R58" s="40"/>
      <c r="S58" s="40"/>
      <c r="T58" s="40"/>
      <c r="U58" s="40"/>
      <c r="V58" s="40"/>
      <c r="W58" s="40"/>
      <c r="X58" s="40"/>
      <c r="Y58" s="40"/>
      <c r="Z58" s="40"/>
    </row>
    <row r="59" spans="1:26" ht="14.25" customHeight="1">
      <c r="A59" s="40"/>
      <c r="B59" s="40"/>
      <c r="C59" s="40"/>
      <c r="D59" s="162"/>
      <c r="E59" s="167"/>
      <c r="F59" s="164"/>
      <c r="G59" s="164"/>
      <c r="H59" s="40"/>
      <c r="I59" s="23"/>
      <c r="J59" s="165"/>
      <c r="K59" s="171"/>
      <c r="L59" s="180">
        <f t="shared" si="0"/>
        <v>1</v>
      </c>
      <c r="M59" s="159">
        <f t="shared" si="1"/>
        <v>1900</v>
      </c>
      <c r="N59" s="159" t="str">
        <f t="shared" si="2"/>
        <v>Jan</v>
      </c>
      <c r="O59" s="160"/>
      <c r="P59" s="40"/>
      <c r="Q59" s="40"/>
      <c r="R59" s="40"/>
      <c r="S59" s="40"/>
      <c r="T59" s="40"/>
      <c r="U59" s="40"/>
      <c r="V59" s="40"/>
      <c r="W59" s="40"/>
      <c r="X59" s="40"/>
      <c r="Y59" s="40"/>
      <c r="Z59" s="40"/>
    </row>
    <row r="60" spans="1:26" ht="14.25" customHeight="1">
      <c r="A60" s="40"/>
      <c r="B60" s="40"/>
      <c r="C60" s="40"/>
      <c r="D60" s="162"/>
      <c r="E60" s="167"/>
      <c r="F60" s="164"/>
      <c r="G60" s="164"/>
      <c r="H60" s="40"/>
      <c r="I60" s="23"/>
      <c r="J60" s="165"/>
      <c r="K60" s="171"/>
      <c r="L60" s="180">
        <f t="shared" si="0"/>
        <v>1</v>
      </c>
      <c r="M60" s="159">
        <f t="shared" si="1"/>
        <v>1900</v>
      </c>
      <c r="N60" s="159" t="str">
        <f t="shared" si="2"/>
        <v>Jan</v>
      </c>
      <c r="O60" s="160"/>
      <c r="P60" s="40"/>
      <c r="Q60" s="40"/>
      <c r="R60" s="40"/>
      <c r="S60" s="40"/>
      <c r="T60" s="40"/>
      <c r="U60" s="40"/>
      <c r="V60" s="40"/>
      <c r="W60" s="40"/>
      <c r="X60" s="40"/>
      <c r="Y60" s="40"/>
      <c r="Z60" s="40"/>
    </row>
    <row r="61" spans="1:26" ht="14.25" customHeight="1">
      <c r="A61" s="40"/>
      <c r="B61" s="40"/>
      <c r="C61" s="40"/>
      <c r="D61" s="162"/>
      <c r="E61" s="167"/>
      <c r="F61" s="164"/>
      <c r="G61" s="164"/>
      <c r="H61" s="40"/>
      <c r="I61" s="23"/>
      <c r="J61" s="165"/>
      <c r="K61" s="171"/>
      <c r="L61" s="180">
        <f t="shared" si="0"/>
        <v>1</v>
      </c>
      <c r="M61" s="159">
        <f t="shared" si="1"/>
        <v>1900</v>
      </c>
      <c r="N61" s="159" t="str">
        <f t="shared" si="2"/>
        <v>Jan</v>
      </c>
      <c r="O61" s="160"/>
      <c r="P61" s="40"/>
      <c r="Q61" s="40"/>
      <c r="R61" s="40"/>
      <c r="S61" s="40"/>
      <c r="T61" s="40"/>
      <c r="U61" s="40"/>
      <c r="V61" s="40"/>
      <c r="W61" s="40"/>
      <c r="X61" s="40"/>
      <c r="Y61" s="40"/>
      <c r="Z61" s="40"/>
    </row>
    <row r="62" spans="1:26" ht="14.25" customHeight="1">
      <c r="A62" s="40"/>
      <c r="B62" s="40"/>
      <c r="C62" s="40"/>
      <c r="D62" s="162"/>
      <c r="E62" s="167"/>
      <c r="F62" s="164"/>
      <c r="G62" s="164"/>
      <c r="H62" s="40"/>
      <c r="I62" s="23"/>
      <c r="J62" s="165"/>
      <c r="K62" s="171"/>
      <c r="L62" s="180">
        <f t="shared" si="0"/>
        <v>1</v>
      </c>
      <c r="M62" s="159">
        <f t="shared" si="1"/>
        <v>1900</v>
      </c>
      <c r="N62" s="159" t="str">
        <f t="shared" si="2"/>
        <v>Jan</v>
      </c>
      <c r="O62" s="160"/>
      <c r="P62" s="40"/>
      <c r="Q62" s="40"/>
      <c r="R62" s="40"/>
      <c r="S62" s="40"/>
      <c r="T62" s="40"/>
      <c r="U62" s="40"/>
      <c r="V62" s="40"/>
      <c r="W62" s="40"/>
      <c r="X62" s="40"/>
      <c r="Y62" s="40"/>
      <c r="Z62" s="40"/>
    </row>
    <row r="63" spans="1:26" ht="14.25" customHeight="1">
      <c r="A63" s="40"/>
      <c r="B63" s="40"/>
      <c r="C63" s="40"/>
      <c r="D63" s="162"/>
      <c r="E63" s="167"/>
      <c r="F63" s="164"/>
      <c r="G63" s="164"/>
      <c r="H63" s="40"/>
      <c r="I63" s="23"/>
      <c r="J63" s="165"/>
      <c r="K63" s="171"/>
      <c r="L63" s="180">
        <f t="shared" si="0"/>
        <v>1</v>
      </c>
      <c r="M63" s="159">
        <f t="shared" si="1"/>
        <v>1900</v>
      </c>
      <c r="N63" s="159" t="str">
        <f t="shared" si="2"/>
        <v>Jan</v>
      </c>
      <c r="O63" s="160"/>
      <c r="P63" s="40"/>
      <c r="Q63" s="40"/>
      <c r="R63" s="40"/>
      <c r="S63" s="40"/>
      <c r="T63" s="40"/>
      <c r="U63" s="40"/>
      <c r="V63" s="40"/>
      <c r="W63" s="40"/>
      <c r="X63" s="40"/>
      <c r="Y63" s="40"/>
      <c r="Z63" s="40"/>
    </row>
    <row r="64" spans="1:26" ht="14.25" customHeight="1">
      <c r="A64" s="40"/>
      <c r="B64" s="40"/>
      <c r="C64" s="40"/>
      <c r="D64" s="162"/>
      <c r="E64" s="167"/>
      <c r="F64" s="164"/>
      <c r="G64" s="164"/>
      <c r="H64" s="40"/>
      <c r="I64" s="23"/>
      <c r="J64" s="165"/>
      <c r="K64" s="171"/>
      <c r="L64" s="180">
        <f t="shared" si="0"/>
        <v>1</v>
      </c>
      <c r="M64" s="159">
        <f t="shared" si="1"/>
        <v>1900</v>
      </c>
      <c r="N64" s="159" t="str">
        <f t="shared" si="2"/>
        <v>Jan</v>
      </c>
      <c r="O64" s="160"/>
      <c r="P64" s="40"/>
      <c r="Q64" s="40"/>
      <c r="R64" s="40"/>
      <c r="S64" s="40"/>
      <c r="T64" s="40"/>
      <c r="U64" s="40"/>
      <c r="V64" s="40"/>
      <c r="W64" s="40"/>
      <c r="X64" s="40"/>
      <c r="Y64" s="40"/>
      <c r="Z64" s="40"/>
    </row>
    <row r="65" spans="1:26" ht="14.25" customHeight="1">
      <c r="A65" s="40"/>
      <c r="B65" s="40"/>
      <c r="C65" s="40"/>
      <c r="D65" s="162"/>
      <c r="E65" s="167"/>
      <c r="F65" s="164"/>
      <c r="G65" s="164"/>
      <c r="H65" s="40"/>
      <c r="I65" s="23"/>
      <c r="J65" s="165"/>
      <c r="K65" s="171"/>
      <c r="L65" s="180">
        <f t="shared" si="0"/>
        <v>1</v>
      </c>
      <c r="M65" s="159">
        <f t="shared" si="1"/>
        <v>1900</v>
      </c>
      <c r="N65" s="159" t="str">
        <f t="shared" si="2"/>
        <v>Jan</v>
      </c>
      <c r="O65" s="160"/>
      <c r="P65" s="40"/>
      <c r="Q65" s="40"/>
      <c r="R65" s="40"/>
      <c r="S65" s="40"/>
      <c r="T65" s="40"/>
      <c r="U65" s="40"/>
      <c r="V65" s="40"/>
      <c r="W65" s="40"/>
      <c r="X65" s="40"/>
      <c r="Y65" s="40"/>
      <c r="Z65" s="40"/>
    </row>
    <row r="66" spans="1:26" ht="14.25" customHeight="1">
      <c r="A66" s="40"/>
      <c r="B66" s="40"/>
      <c r="C66" s="40"/>
      <c r="D66" s="162"/>
      <c r="E66" s="167"/>
      <c r="F66" s="164"/>
      <c r="G66" s="164"/>
      <c r="H66" s="40"/>
      <c r="I66" s="23"/>
      <c r="J66" s="165"/>
      <c r="K66" s="171"/>
      <c r="L66" s="180">
        <f t="shared" si="0"/>
        <v>1</v>
      </c>
      <c r="M66" s="159">
        <f t="shared" si="1"/>
        <v>1900</v>
      </c>
      <c r="N66" s="159" t="str">
        <f t="shared" si="2"/>
        <v>Jan</v>
      </c>
      <c r="O66" s="160"/>
      <c r="P66" s="40"/>
      <c r="Q66" s="40"/>
      <c r="R66" s="40"/>
      <c r="S66" s="40"/>
      <c r="T66" s="40"/>
      <c r="U66" s="40"/>
      <c r="V66" s="40"/>
      <c r="W66" s="40"/>
      <c r="X66" s="40"/>
      <c r="Y66" s="40"/>
      <c r="Z66" s="40"/>
    </row>
    <row r="67" spans="1:26" ht="14.25" customHeight="1">
      <c r="A67" s="40"/>
      <c r="B67" s="40"/>
      <c r="C67" s="40"/>
      <c r="D67" s="162"/>
      <c r="E67" s="167"/>
      <c r="F67" s="164"/>
      <c r="G67" s="164"/>
      <c r="H67" s="40"/>
      <c r="I67" s="23"/>
      <c r="J67" s="165"/>
      <c r="K67" s="171"/>
      <c r="L67" s="180">
        <f t="shared" si="0"/>
        <v>1</v>
      </c>
      <c r="M67" s="159">
        <f t="shared" si="1"/>
        <v>1900</v>
      </c>
      <c r="N67" s="159" t="str">
        <f t="shared" si="2"/>
        <v>Jan</v>
      </c>
      <c r="O67" s="160"/>
      <c r="P67" s="40"/>
      <c r="Q67" s="40"/>
      <c r="R67" s="40"/>
      <c r="S67" s="40"/>
      <c r="T67" s="40"/>
      <c r="U67" s="40"/>
      <c r="V67" s="40"/>
      <c r="W67" s="40"/>
      <c r="X67" s="40"/>
      <c r="Y67" s="40"/>
      <c r="Z67" s="40"/>
    </row>
    <row r="68" spans="1:26" ht="14.25" customHeight="1">
      <c r="A68" s="40"/>
      <c r="B68" s="40"/>
      <c r="C68" s="40"/>
      <c r="D68" s="162"/>
      <c r="E68" s="167"/>
      <c r="F68" s="164"/>
      <c r="G68" s="164"/>
      <c r="H68" s="40"/>
      <c r="I68" s="23"/>
      <c r="J68" s="165"/>
      <c r="K68" s="171"/>
      <c r="L68" s="180">
        <f t="shared" si="0"/>
        <v>1</v>
      </c>
      <c r="M68" s="159">
        <f t="shared" si="1"/>
        <v>1900</v>
      </c>
      <c r="N68" s="159" t="str">
        <f t="shared" si="2"/>
        <v>Jan</v>
      </c>
      <c r="O68" s="160"/>
      <c r="P68" s="40"/>
      <c r="Q68" s="40"/>
      <c r="R68" s="40"/>
      <c r="S68" s="40"/>
      <c r="T68" s="40"/>
      <c r="U68" s="40"/>
      <c r="V68" s="40"/>
      <c r="W68" s="40"/>
      <c r="X68" s="40"/>
      <c r="Y68" s="40"/>
      <c r="Z68" s="40"/>
    </row>
    <row r="69" spans="1:26" ht="14.25" customHeight="1">
      <c r="A69" s="40"/>
      <c r="B69" s="40"/>
      <c r="C69" s="40"/>
      <c r="D69" s="162"/>
      <c r="E69" s="167"/>
      <c r="F69" s="164"/>
      <c r="G69" s="164"/>
      <c r="H69" s="40"/>
      <c r="I69" s="23"/>
      <c r="J69" s="165"/>
      <c r="K69" s="171"/>
      <c r="L69" s="180">
        <f t="shared" si="0"/>
        <v>1</v>
      </c>
      <c r="M69" s="159">
        <f t="shared" si="1"/>
        <v>1900</v>
      </c>
      <c r="N69" s="159" t="str">
        <f t="shared" si="2"/>
        <v>Jan</v>
      </c>
      <c r="O69" s="160"/>
      <c r="P69" s="40"/>
      <c r="Q69" s="40"/>
      <c r="R69" s="40"/>
      <c r="S69" s="40"/>
      <c r="T69" s="40"/>
      <c r="U69" s="40"/>
      <c r="V69" s="40"/>
      <c r="W69" s="40"/>
      <c r="X69" s="40"/>
      <c r="Y69" s="40"/>
      <c r="Z69" s="40"/>
    </row>
    <row r="70" spans="1:26" ht="14.25" customHeight="1">
      <c r="A70" s="40"/>
      <c r="B70" s="40"/>
      <c r="C70" s="40"/>
      <c r="D70" s="162"/>
      <c r="E70" s="167"/>
      <c r="F70" s="164"/>
      <c r="G70" s="164"/>
      <c r="H70" s="40"/>
      <c r="I70" s="23"/>
      <c r="J70" s="165"/>
      <c r="K70" s="171"/>
      <c r="L70" s="180">
        <f t="shared" si="0"/>
        <v>1</v>
      </c>
      <c r="M70" s="159">
        <f t="shared" si="1"/>
        <v>1900</v>
      </c>
      <c r="N70" s="159" t="str">
        <f t="shared" si="2"/>
        <v>Jan</v>
      </c>
      <c r="O70" s="160"/>
      <c r="P70" s="40"/>
      <c r="Q70" s="40"/>
      <c r="R70" s="40"/>
      <c r="S70" s="40"/>
      <c r="T70" s="40"/>
      <c r="U70" s="40"/>
      <c r="V70" s="40"/>
      <c r="W70" s="40"/>
      <c r="X70" s="40"/>
      <c r="Y70" s="40"/>
      <c r="Z70" s="40"/>
    </row>
    <row r="71" spans="1:26" ht="14.25" customHeight="1">
      <c r="A71" s="40"/>
      <c r="B71" s="40"/>
      <c r="C71" s="40"/>
      <c r="D71" s="162"/>
      <c r="E71" s="167"/>
      <c r="F71" s="164"/>
      <c r="G71" s="164"/>
      <c r="H71" s="40"/>
      <c r="I71" s="23"/>
      <c r="J71" s="165"/>
      <c r="K71" s="171"/>
      <c r="L71" s="180">
        <f t="shared" si="0"/>
        <v>1</v>
      </c>
      <c r="M71" s="159">
        <f t="shared" si="1"/>
        <v>1900</v>
      </c>
      <c r="N71" s="159" t="str">
        <f t="shared" si="2"/>
        <v>Jan</v>
      </c>
      <c r="O71" s="160"/>
      <c r="P71" s="40"/>
      <c r="Q71" s="40"/>
      <c r="R71" s="40"/>
      <c r="S71" s="40"/>
      <c r="T71" s="40"/>
      <c r="U71" s="40"/>
      <c r="V71" s="40"/>
      <c r="W71" s="40"/>
      <c r="X71" s="40"/>
      <c r="Y71" s="40"/>
      <c r="Z71" s="40"/>
    </row>
    <row r="72" spans="1:26" ht="14.25" customHeight="1">
      <c r="A72" s="40"/>
      <c r="B72" s="40"/>
      <c r="C72" s="40"/>
      <c r="D72" s="162"/>
      <c r="E72" s="167"/>
      <c r="F72" s="164"/>
      <c r="G72" s="164"/>
      <c r="H72" s="40"/>
      <c r="I72" s="23"/>
      <c r="J72" s="165"/>
      <c r="K72" s="171"/>
      <c r="L72" s="180">
        <f t="shared" si="0"/>
        <v>1</v>
      </c>
      <c r="M72" s="159">
        <f t="shared" si="1"/>
        <v>1900</v>
      </c>
      <c r="N72" s="159" t="str">
        <f t="shared" si="2"/>
        <v>Jan</v>
      </c>
      <c r="O72" s="160"/>
      <c r="P72" s="40"/>
      <c r="Q72" s="40"/>
      <c r="R72" s="40"/>
      <c r="S72" s="40"/>
      <c r="T72" s="40"/>
      <c r="U72" s="40"/>
      <c r="V72" s="40"/>
      <c r="W72" s="40"/>
      <c r="X72" s="40"/>
      <c r="Y72" s="40"/>
      <c r="Z72" s="40"/>
    </row>
    <row r="73" spans="1:26" ht="14.25" customHeight="1">
      <c r="A73" s="40"/>
      <c r="B73" s="40"/>
      <c r="C73" s="40"/>
      <c r="D73" s="162"/>
      <c r="E73" s="167"/>
      <c r="F73" s="164"/>
      <c r="G73" s="164"/>
      <c r="H73" s="40"/>
      <c r="I73" s="23"/>
      <c r="J73" s="165"/>
      <c r="K73" s="171"/>
      <c r="L73" s="180">
        <f t="shared" si="0"/>
        <v>1</v>
      </c>
      <c r="M73" s="159">
        <f t="shared" si="1"/>
        <v>1900</v>
      </c>
      <c r="N73" s="159" t="str">
        <f t="shared" si="2"/>
        <v>Jan</v>
      </c>
      <c r="O73" s="160"/>
      <c r="P73" s="40"/>
      <c r="Q73" s="40"/>
      <c r="R73" s="40"/>
      <c r="S73" s="40"/>
      <c r="T73" s="40"/>
      <c r="U73" s="40"/>
      <c r="V73" s="40"/>
      <c r="W73" s="40"/>
      <c r="X73" s="40"/>
      <c r="Y73" s="40"/>
      <c r="Z73" s="40"/>
    </row>
    <row r="74" spans="1:26" ht="14.25" customHeight="1">
      <c r="A74" s="40"/>
      <c r="B74" s="40"/>
      <c r="C74" s="40"/>
      <c r="D74" s="162"/>
      <c r="E74" s="167"/>
      <c r="F74" s="164"/>
      <c r="G74" s="164"/>
      <c r="H74" s="40"/>
      <c r="I74" s="165"/>
      <c r="J74" s="165"/>
      <c r="K74" s="171"/>
      <c r="L74" s="180">
        <f t="shared" si="0"/>
        <v>1</v>
      </c>
      <c r="M74" s="159">
        <f t="shared" si="1"/>
        <v>1900</v>
      </c>
      <c r="N74" s="159" t="str">
        <f t="shared" si="2"/>
        <v>Jan</v>
      </c>
      <c r="O74" s="160"/>
      <c r="P74" s="40"/>
      <c r="Q74" s="40"/>
      <c r="R74" s="40"/>
      <c r="S74" s="40"/>
      <c r="T74" s="40"/>
      <c r="U74" s="40"/>
      <c r="V74" s="40"/>
      <c r="W74" s="40"/>
      <c r="X74" s="40"/>
      <c r="Y74" s="40"/>
      <c r="Z74" s="40"/>
    </row>
    <row r="75" spans="1:26" ht="14.25" customHeight="1">
      <c r="A75" s="40"/>
      <c r="B75" s="40"/>
      <c r="C75" s="40"/>
      <c r="D75" s="162"/>
      <c r="E75" s="167"/>
      <c r="F75" s="164"/>
      <c r="G75" s="164"/>
      <c r="H75" s="40"/>
      <c r="I75" s="165"/>
      <c r="J75" s="165"/>
      <c r="K75" s="171"/>
      <c r="L75" s="180">
        <f t="shared" si="0"/>
        <v>1</v>
      </c>
      <c r="M75" s="159">
        <f t="shared" si="1"/>
        <v>1900</v>
      </c>
      <c r="N75" s="159" t="str">
        <f t="shared" si="2"/>
        <v>Jan</v>
      </c>
      <c r="O75" s="160"/>
      <c r="P75" s="40"/>
      <c r="Q75" s="40"/>
      <c r="R75" s="40"/>
      <c r="S75" s="40"/>
      <c r="T75" s="40"/>
      <c r="U75" s="40"/>
      <c r="V75" s="40"/>
      <c r="W75" s="40"/>
      <c r="X75" s="40"/>
      <c r="Y75" s="40"/>
      <c r="Z75" s="40"/>
    </row>
    <row r="76" spans="1:26" ht="14.25" customHeight="1">
      <c r="A76" s="40"/>
      <c r="B76" s="40"/>
      <c r="C76" s="40"/>
      <c r="D76" s="162"/>
      <c r="E76" s="167"/>
      <c r="F76" s="164"/>
      <c r="G76" s="164"/>
      <c r="H76" s="40"/>
      <c r="I76" s="165"/>
      <c r="J76" s="165"/>
      <c r="K76" s="171"/>
      <c r="L76" s="180">
        <f t="shared" si="0"/>
        <v>1</v>
      </c>
      <c r="M76" s="159">
        <f t="shared" si="1"/>
        <v>1900</v>
      </c>
      <c r="N76" s="159" t="str">
        <f t="shared" si="2"/>
        <v>Jan</v>
      </c>
      <c r="O76" s="160"/>
      <c r="P76" s="40"/>
      <c r="Q76" s="40"/>
      <c r="R76" s="40"/>
      <c r="S76" s="40"/>
      <c r="T76" s="40"/>
      <c r="U76" s="40"/>
      <c r="V76" s="40"/>
      <c r="W76" s="40"/>
      <c r="X76" s="40"/>
      <c r="Y76" s="40"/>
      <c r="Z76" s="40"/>
    </row>
    <row r="77" spans="1:26" ht="14.25" customHeight="1">
      <c r="A77" s="40"/>
      <c r="B77" s="40"/>
      <c r="C77" s="40"/>
      <c r="D77" s="162"/>
      <c r="E77" s="167"/>
      <c r="F77" s="164"/>
      <c r="G77" s="164"/>
      <c r="H77" s="40"/>
      <c r="I77" s="165"/>
      <c r="J77" s="165"/>
      <c r="K77" s="171"/>
      <c r="L77" s="180">
        <f t="shared" si="0"/>
        <v>1</v>
      </c>
      <c r="M77" s="159">
        <f t="shared" si="1"/>
        <v>1900</v>
      </c>
      <c r="N77" s="159" t="str">
        <f t="shared" si="2"/>
        <v>Jan</v>
      </c>
      <c r="O77" s="160"/>
      <c r="P77" s="40"/>
      <c r="Q77" s="40"/>
      <c r="R77" s="40"/>
      <c r="S77" s="40"/>
      <c r="T77" s="40"/>
      <c r="U77" s="40"/>
      <c r="V77" s="40"/>
      <c r="W77" s="40"/>
      <c r="X77" s="40"/>
      <c r="Y77" s="40"/>
      <c r="Z77" s="40"/>
    </row>
    <row r="78" spans="1:26" ht="14.25" customHeight="1">
      <c r="A78" s="40"/>
      <c r="B78" s="40"/>
      <c r="C78" s="40"/>
      <c r="D78" s="162"/>
      <c r="E78" s="167"/>
      <c r="F78" s="164"/>
      <c r="G78" s="164"/>
      <c r="H78" s="40"/>
      <c r="I78" s="23"/>
      <c r="J78" s="165"/>
      <c r="K78" s="165"/>
      <c r="L78" s="180">
        <f t="shared" si="0"/>
        <v>1</v>
      </c>
      <c r="M78" s="159">
        <f t="shared" si="1"/>
        <v>1900</v>
      </c>
      <c r="N78" s="159" t="str">
        <f t="shared" si="2"/>
        <v>Jan</v>
      </c>
      <c r="O78" s="160"/>
      <c r="P78" s="40"/>
      <c r="Q78" s="40"/>
      <c r="R78" s="40"/>
      <c r="S78" s="40"/>
      <c r="T78" s="40"/>
      <c r="U78" s="40"/>
      <c r="V78" s="40"/>
      <c r="W78" s="40"/>
      <c r="X78" s="40"/>
      <c r="Y78" s="40"/>
      <c r="Z78" s="40"/>
    </row>
    <row r="79" spans="1:26" ht="14.25" customHeight="1">
      <c r="A79" s="40"/>
      <c r="B79" s="40"/>
      <c r="C79" s="40"/>
      <c r="D79" s="167"/>
      <c r="E79" s="167"/>
      <c r="F79" s="164"/>
      <c r="G79" s="164"/>
      <c r="H79" s="40"/>
      <c r="I79" s="23"/>
      <c r="J79" s="165"/>
      <c r="K79" s="165"/>
      <c r="L79" s="180">
        <f t="shared" si="0"/>
        <v>1</v>
      </c>
      <c r="M79" s="159">
        <f t="shared" si="1"/>
        <v>1900</v>
      </c>
      <c r="N79" s="159" t="str">
        <f t="shared" si="2"/>
        <v>Jan</v>
      </c>
      <c r="O79" s="160"/>
      <c r="P79" s="40"/>
      <c r="Q79" s="40"/>
      <c r="R79" s="40"/>
      <c r="S79" s="40"/>
      <c r="T79" s="40"/>
      <c r="U79" s="40"/>
      <c r="V79" s="40"/>
      <c r="W79" s="40"/>
      <c r="X79" s="40"/>
      <c r="Y79" s="40"/>
      <c r="Z79" s="40"/>
    </row>
    <row r="80" spans="1:26" ht="14.25" customHeight="1">
      <c r="A80" s="40"/>
      <c r="B80" s="40"/>
      <c r="C80" s="40"/>
      <c r="D80" s="162"/>
      <c r="E80" s="167"/>
      <c r="F80" s="164"/>
      <c r="G80" s="164"/>
      <c r="H80" s="40"/>
      <c r="I80" s="23"/>
      <c r="J80" s="165"/>
      <c r="K80" s="165"/>
      <c r="L80" s="180">
        <f t="shared" si="0"/>
        <v>1</v>
      </c>
      <c r="M80" s="159">
        <f t="shared" si="1"/>
        <v>1900</v>
      </c>
      <c r="N80" s="159" t="str">
        <f t="shared" si="2"/>
        <v>Jan</v>
      </c>
      <c r="O80" s="160"/>
      <c r="P80" s="40"/>
      <c r="Q80" s="40"/>
      <c r="R80" s="40"/>
      <c r="S80" s="40"/>
      <c r="T80" s="40"/>
      <c r="U80" s="40"/>
      <c r="V80" s="40"/>
      <c r="W80" s="40"/>
      <c r="X80" s="40"/>
      <c r="Y80" s="40"/>
      <c r="Z80" s="40"/>
    </row>
    <row r="81" spans="1:26" ht="14.25" customHeight="1">
      <c r="A81" s="40"/>
      <c r="B81" s="40"/>
      <c r="C81" s="40"/>
      <c r="D81" s="167"/>
      <c r="E81" s="167"/>
      <c r="F81" s="164"/>
      <c r="G81" s="164"/>
      <c r="H81" s="40"/>
      <c r="I81" s="23"/>
      <c r="J81" s="165"/>
      <c r="K81" s="165"/>
      <c r="L81" s="180">
        <f t="shared" si="0"/>
        <v>1</v>
      </c>
      <c r="M81" s="159">
        <f t="shared" si="1"/>
        <v>1900</v>
      </c>
      <c r="N81" s="159" t="str">
        <f t="shared" si="2"/>
        <v>Jan</v>
      </c>
      <c r="O81" s="160"/>
      <c r="P81" s="40"/>
      <c r="Q81" s="40"/>
      <c r="R81" s="40"/>
      <c r="S81" s="40"/>
      <c r="T81" s="40"/>
      <c r="U81" s="40"/>
      <c r="V81" s="40"/>
      <c r="W81" s="40"/>
      <c r="X81" s="40"/>
      <c r="Y81" s="40"/>
      <c r="Z81" s="40"/>
    </row>
    <row r="82" spans="1:26" ht="14.25" customHeight="1">
      <c r="A82" s="40"/>
      <c r="B82" s="40"/>
      <c r="C82" s="40"/>
      <c r="D82" s="167"/>
      <c r="E82" s="167"/>
      <c r="F82" s="164"/>
      <c r="G82" s="164"/>
      <c r="H82" s="40"/>
      <c r="I82" s="23"/>
      <c r="J82" s="165"/>
      <c r="K82" s="165"/>
      <c r="L82" s="180">
        <f t="shared" si="0"/>
        <v>1</v>
      </c>
      <c r="M82" s="159">
        <f t="shared" si="1"/>
        <v>1900</v>
      </c>
      <c r="N82" s="159" t="str">
        <f t="shared" si="2"/>
        <v>Jan</v>
      </c>
      <c r="O82" s="160"/>
      <c r="P82" s="40"/>
      <c r="Q82" s="40"/>
      <c r="R82" s="40"/>
      <c r="S82" s="40"/>
      <c r="T82" s="40"/>
      <c r="U82" s="40"/>
      <c r="V82" s="40"/>
      <c r="W82" s="40"/>
      <c r="X82" s="40"/>
      <c r="Y82" s="40"/>
      <c r="Z82" s="40"/>
    </row>
    <row r="83" spans="1:26" ht="14.25" customHeight="1">
      <c r="A83" s="40"/>
      <c r="B83" s="40"/>
      <c r="C83" s="40"/>
      <c r="D83" s="167"/>
      <c r="E83" s="167"/>
      <c r="F83" s="164"/>
      <c r="G83" s="164"/>
      <c r="H83" s="40"/>
      <c r="I83" s="23"/>
      <c r="J83" s="165"/>
      <c r="K83" s="165"/>
      <c r="L83" s="180">
        <f t="shared" si="0"/>
        <v>1</v>
      </c>
      <c r="M83" s="159">
        <f t="shared" si="1"/>
        <v>1900</v>
      </c>
      <c r="N83" s="159" t="str">
        <f t="shared" si="2"/>
        <v>Jan</v>
      </c>
      <c r="O83" s="160"/>
      <c r="P83" s="40"/>
      <c r="Q83" s="40"/>
      <c r="R83" s="40"/>
      <c r="S83" s="40"/>
      <c r="T83" s="40"/>
      <c r="U83" s="40"/>
      <c r="V83" s="40"/>
      <c r="W83" s="40"/>
      <c r="X83" s="40"/>
      <c r="Y83" s="40"/>
      <c r="Z83" s="40"/>
    </row>
    <row r="84" spans="1:26" ht="14.25" customHeight="1">
      <c r="A84" s="40"/>
      <c r="B84" s="40"/>
      <c r="C84" s="40"/>
      <c r="D84" s="167"/>
      <c r="E84" s="167"/>
      <c r="F84" s="164"/>
      <c r="G84" s="164"/>
      <c r="H84" s="40"/>
      <c r="I84" s="23"/>
      <c r="J84" s="165"/>
      <c r="K84" s="165"/>
      <c r="L84" s="180">
        <f t="shared" si="0"/>
        <v>1</v>
      </c>
      <c r="M84" s="159">
        <f t="shared" si="1"/>
        <v>1900</v>
      </c>
      <c r="N84" s="159" t="str">
        <f t="shared" si="2"/>
        <v>Jan</v>
      </c>
      <c r="O84" s="160"/>
      <c r="P84" s="40"/>
      <c r="Q84" s="40"/>
      <c r="R84" s="40"/>
      <c r="S84" s="40"/>
      <c r="T84" s="40"/>
      <c r="U84" s="40"/>
      <c r="V84" s="40"/>
      <c r="W84" s="40"/>
      <c r="X84" s="40"/>
      <c r="Y84" s="40"/>
      <c r="Z84" s="40"/>
    </row>
    <row r="85" spans="1:26" ht="14.25" customHeight="1">
      <c r="A85" s="40"/>
      <c r="B85" s="40"/>
      <c r="C85" s="40"/>
      <c r="D85" s="167"/>
      <c r="E85" s="167"/>
      <c r="F85" s="164"/>
      <c r="G85" s="164"/>
      <c r="H85" s="40"/>
      <c r="I85" s="23"/>
      <c r="J85" s="165"/>
      <c r="K85" s="165"/>
      <c r="L85" s="180">
        <f t="shared" si="0"/>
        <v>1</v>
      </c>
      <c r="M85" s="159">
        <f t="shared" si="1"/>
        <v>1900</v>
      </c>
      <c r="N85" s="159" t="str">
        <f t="shared" si="2"/>
        <v>Jan</v>
      </c>
      <c r="O85" s="160"/>
      <c r="P85" s="40"/>
      <c r="Q85" s="40"/>
      <c r="R85" s="40"/>
      <c r="S85" s="40"/>
      <c r="T85" s="40"/>
      <c r="U85" s="40"/>
      <c r="V85" s="40"/>
      <c r="W85" s="40"/>
      <c r="X85" s="40"/>
      <c r="Y85" s="40"/>
      <c r="Z85" s="40"/>
    </row>
    <row r="86" spans="1:26" ht="14.25" customHeight="1">
      <c r="A86" s="40"/>
      <c r="B86" s="40"/>
      <c r="C86" s="40"/>
      <c r="D86" s="167"/>
      <c r="E86" s="167"/>
      <c r="F86" s="164"/>
      <c r="G86" s="164"/>
      <c r="H86" s="40"/>
      <c r="I86" s="23"/>
      <c r="J86" s="165"/>
      <c r="K86" s="165"/>
      <c r="L86" s="180">
        <f t="shared" si="0"/>
        <v>1</v>
      </c>
      <c r="M86" s="159">
        <f t="shared" si="1"/>
        <v>1900</v>
      </c>
      <c r="N86" s="159" t="str">
        <f t="shared" si="2"/>
        <v>Jan</v>
      </c>
      <c r="O86" s="160"/>
      <c r="P86" s="40"/>
      <c r="Q86" s="40"/>
      <c r="R86" s="40"/>
      <c r="S86" s="40"/>
      <c r="T86" s="40"/>
      <c r="U86" s="40"/>
      <c r="V86" s="40"/>
      <c r="W86" s="40"/>
      <c r="X86" s="40"/>
      <c r="Y86" s="40"/>
      <c r="Z86" s="40"/>
    </row>
    <row r="87" spans="1:26" ht="14.25" customHeight="1">
      <c r="A87" s="40"/>
      <c r="B87" s="40"/>
      <c r="C87" s="40"/>
      <c r="D87" s="167"/>
      <c r="E87" s="167"/>
      <c r="F87" s="164"/>
      <c r="G87" s="164"/>
      <c r="H87" s="40"/>
      <c r="I87" s="23"/>
      <c r="J87" s="165"/>
      <c r="K87" s="165"/>
      <c r="L87" s="180">
        <f t="shared" si="0"/>
        <v>1</v>
      </c>
      <c r="M87" s="159">
        <f t="shared" si="1"/>
        <v>1900</v>
      </c>
      <c r="N87" s="159" t="str">
        <f t="shared" si="2"/>
        <v>Jan</v>
      </c>
      <c r="O87" s="160"/>
      <c r="P87" s="40"/>
      <c r="Q87" s="40"/>
      <c r="R87" s="40"/>
      <c r="S87" s="40"/>
      <c r="T87" s="40"/>
      <c r="U87" s="40"/>
      <c r="V87" s="40"/>
      <c r="W87" s="40"/>
      <c r="X87" s="40"/>
      <c r="Y87" s="40"/>
      <c r="Z87" s="40"/>
    </row>
    <row r="88" spans="1:26" ht="14.25" customHeight="1">
      <c r="A88" s="40"/>
      <c r="B88" s="40"/>
      <c r="C88" s="40"/>
      <c r="D88" s="167"/>
      <c r="E88" s="167"/>
      <c r="F88" s="164"/>
      <c r="G88" s="164"/>
      <c r="H88" s="40"/>
      <c r="I88" s="23"/>
      <c r="J88" s="165"/>
      <c r="K88" s="165"/>
      <c r="L88" s="180">
        <f t="shared" si="0"/>
        <v>1</v>
      </c>
      <c r="M88" s="159">
        <f t="shared" si="1"/>
        <v>1900</v>
      </c>
      <c r="N88" s="159" t="str">
        <f t="shared" si="2"/>
        <v>Jan</v>
      </c>
      <c r="O88" s="160"/>
      <c r="P88" s="40"/>
      <c r="Q88" s="40"/>
      <c r="R88" s="40"/>
      <c r="S88" s="40"/>
      <c r="T88" s="40"/>
      <c r="U88" s="40"/>
      <c r="V88" s="40"/>
      <c r="W88" s="40"/>
      <c r="X88" s="40"/>
      <c r="Y88" s="40"/>
      <c r="Z88" s="40"/>
    </row>
    <row r="89" spans="1:26" ht="14.25" customHeight="1">
      <c r="A89" s="40"/>
      <c r="B89" s="40"/>
      <c r="C89" s="40"/>
      <c r="D89" s="167"/>
      <c r="E89" s="167"/>
      <c r="F89" s="164"/>
      <c r="G89" s="164"/>
      <c r="H89" s="40"/>
      <c r="I89" s="23"/>
      <c r="J89" s="165"/>
      <c r="K89" s="165"/>
      <c r="L89" s="180">
        <f t="shared" si="0"/>
        <v>1</v>
      </c>
      <c r="M89" s="159">
        <f t="shared" si="1"/>
        <v>1900</v>
      </c>
      <c r="N89" s="159" t="str">
        <f t="shared" si="2"/>
        <v>Jan</v>
      </c>
      <c r="O89" s="160"/>
      <c r="P89" s="40"/>
      <c r="Q89" s="40"/>
      <c r="R89" s="40"/>
      <c r="S89" s="40"/>
      <c r="T89" s="40"/>
      <c r="U89" s="40"/>
      <c r="V89" s="40"/>
      <c r="W89" s="40"/>
      <c r="X89" s="40"/>
      <c r="Y89" s="40"/>
      <c r="Z89" s="40"/>
    </row>
    <row r="90" spans="1:26" ht="14.25" customHeight="1">
      <c r="A90" s="40"/>
      <c r="B90" s="40"/>
      <c r="C90" s="40"/>
      <c r="D90" s="167"/>
      <c r="E90" s="167"/>
      <c r="F90" s="164"/>
      <c r="G90" s="164"/>
      <c r="H90" s="40"/>
      <c r="I90" s="23"/>
      <c r="J90" s="165"/>
      <c r="K90" s="165"/>
      <c r="L90" s="180">
        <f t="shared" si="0"/>
        <v>1</v>
      </c>
      <c r="M90" s="159">
        <f t="shared" si="1"/>
        <v>1900</v>
      </c>
      <c r="N90" s="159" t="str">
        <f t="shared" si="2"/>
        <v>Jan</v>
      </c>
      <c r="O90" s="160"/>
      <c r="P90" s="40"/>
      <c r="Q90" s="40"/>
      <c r="R90" s="40"/>
      <c r="S90" s="40"/>
      <c r="T90" s="40"/>
      <c r="U90" s="40"/>
      <c r="V90" s="40"/>
      <c r="W90" s="40"/>
      <c r="X90" s="40"/>
      <c r="Y90" s="40"/>
      <c r="Z90" s="40"/>
    </row>
    <row r="91" spans="1:26" ht="14.25" customHeight="1">
      <c r="A91" s="40"/>
      <c r="B91" s="40"/>
      <c r="C91" s="40"/>
      <c r="D91" s="167"/>
      <c r="E91" s="167"/>
      <c r="F91" s="164"/>
      <c r="G91" s="164"/>
      <c r="H91" s="40"/>
      <c r="I91" s="23"/>
      <c r="J91" s="165"/>
      <c r="K91" s="165"/>
      <c r="L91" s="180">
        <f t="shared" si="0"/>
        <v>1</v>
      </c>
      <c r="M91" s="159">
        <f t="shared" si="1"/>
        <v>1900</v>
      </c>
      <c r="N91" s="159" t="str">
        <f t="shared" si="2"/>
        <v>Jan</v>
      </c>
      <c r="O91" s="160"/>
      <c r="P91" s="40"/>
      <c r="Q91" s="40"/>
      <c r="R91" s="40"/>
      <c r="S91" s="40"/>
      <c r="T91" s="40"/>
      <c r="U91" s="40"/>
      <c r="V91" s="40"/>
      <c r="W91" s="40"/>
      <c r="X91" s="40"/>
      <c r="Y91" s="40"/>
      <c r="Z91" s="40"/>
    </row>
    <row r="92" spans="1:26" ht="14.25" customHeight="1">
      <c r="A92" s="40"/>
      <c r="B92" s="40"/>
      <c r="C92" s="40"/>
      <c r="D92" s="167"/>
      <c r="E92" s="167"/>
      <c r="F92" s="164"/>
      <c r="G92" s="164"/>
      <c r="H92" s="40"/>
      <c r="I92" s="23"/>
      <c r="J92" s="165"/>
      <c r="K92" s="165"/>
      <c r="L92" s="180">
        <f t="shared" si="0"/>
        <v>1</v>
      </c>
      <c r="M92" s="159">
        <f t="shared" si="1"/>
        <v>1900</v>
      </c>
      <c r="N92" s="159" t="str">
        <f t="shared" si="2"/>
        <v>Jan</v>
      </c>
      <c r="O92" s="160"/>
      <c r="P92" s="40"/>
      <c r="Q92" s="40"/>
      <c r="R92" s="40"/>
      <c r="S92" s="40"/>
      <c r="T92" s="40"/>
      <c r="U92" s="40"/>
      <c r="V92" s="40"/>
      <c r="W92" s="40"/>
      <c r="X92" s="40"/>
      <c r="Y92" s="40"/>
      <c r="Z92" s="40"/>
    </row>
    <row r="93" spans="1:26" ht="14.25" customHeight="1">
      <c r="A93" s="40"/>
      <c r="B93" s="40"/>
      <c r="C93" s="40"/>
      <c r="D93" s="167"/>
      <c r="E93" s="167"/>
      <c r="F93" s="164"/>
      <c r="G93" s="164"/>
      <c r="H93" s="40"/>
      <c r="I93" s="23"/>
      <c r="J93" s="165"/>
      <c r="K93" s="165"/>
      <c r="L93" s="180">
        <f t="shared" si="0"/>
        <v>1</v>
      </c>
      <c r="M93" s="159">
        <f t="shared" si="1"/>
        <v>1900</v>
      </c>
      <c r="N93" s="159" t="str">
        <f t="shared" si="2"/>
        <v>Jan</v>
      </c>
      <c r="O93" s="160"/>
      <c r="P93" s="40"/>
      <c r="Q93" s="40"/>
      <c r="R93" s="40"/>
      <c r="S93" s="40"/>
      <c r="T93" s="40"/>
      <c r="U93" s="40"/>
      <c r="V93" s="40"/>
      <c r="W93" s="40"/>
      <c r="X93" s="40"/>
      <c r="Y93" s="40"/>
      <c r="Z93" s="40"/>
    </row>
    <row r="94" spans="1:26" ht="14.25" customHeight="1">
      <c r="A94" s="40"/>
      <c r="B94" s="40"/>
      <c r="C94" s="40"/>
      <c r="D94" s="167"/>
      <c r="E94" s="167"/>
      <c r="F94" s="164"/>
      <c r="G94" s="164"/>
      <c r="H94" s="40"/>
      <c r="I94" s="23"/>
      <c r="J94" s="165"/>
      <c r="K94" s="165"/>
      <c r="L94" s="180">
        <f t="shared" si="0"/>
        <v>1</v>
      </c>
      <c r="M94" s="159">
        <f t="shared" si="1"/>
        <v>1900</v>
      </c>
      <c r="N94" s="159" t="str">
        <f t="shared" si="2"/>
        <v>Jan</v>
      </c>
      <c r="O94" s="160"/>
      <c r="P94" s="40"/>
      <c r="Q94" s="40"/>
      <c r="R94" s="40"/>
      <c r="S94" s="40"/>
      <c r="T94" s="40"/>
      <c r="U94" s="40"/>
      <c r="V94" s="40"/>
      <c r="W94" s="40"/>
      <c r="X94" s="40"/>
      <c r="Y94" s="40"/>
      <c r="Z94" s="40"/>
    </row>
    <row r="95" spans="1:26" ht="14.25" customHeight="1">
      <c r="A95" s="40"/>
      <c r="B95" s="40"/>
      <c r="C95" s="40"/>
      <c r="D95" s="167"/>
      <c r="E95" s="167"/>
      <c r="F95" s="164"/>
      <c r="G95" s="164"/>
      <c r="H95" s="40"/>
      <c r="I95" s="23"/>
      <c r="J95" s="165"/>
      <c r="K95" s="165"/>
      <c r="L95" s="180">
        <f t="shared" si="0"/>
        <v>1</v>
      </c>
      <c r="M95" s="159">
        <f t="shared" si="1"/>
        <v>1900</v>
      </c>
      <c r="N95" s="159" t="str">
        <f t="shared" si="2"/>
        <v>Jan</v>
      </c>
      <c r="O95" s="160"/>
      <c r="P95" s="40"/>
      <c r="Q95" s="40"/>
      <c r="R95" s="40"/>
      <c r="S95" s="40"/>
      <c r="T95" s="40"/>
      <c r="U95" s="40"/>
      <c r="V95" s="40"/>
      <c r="W95" s="40"/>
      <c r="X95" s="40"/>
      <c r="Y95" s="40"/>
      <c r="Z95" s="40"/>
    </row>
    <row r="96" spans="1:26" ht="14.25" customHeight="1">
      <c r="A96" s="40"/>
      <c r="B96" s="40"/>
      <c r="C96" s="40"/>
      <c r="D96" s="167"/>
      <c r="E96" s="167"/>
      <c r="F96" s="164"/>
      <c r="G96" s="164"/>
      <c r="H96" s="40"/>
      <c r="I96" s="23"/>
      <c r="J96" s="165"/>
      <c r="K96" s="165"/>
      <c r="L96" s="180">
        <f t="shared" si="0"/>
        <v>1</v>
      </c>
      <c r="M96" s="159">
        <f t="shared" si="1"/>
        <v>1900</v>
      </c>
      <c r="N96" s="159" t="str">
        <f t="shared" si="2"/>
        <v>Jan</v>
      </c>
      <c r="O96" s="160"/>
      <c r="P96" s="40"/>
      <c r="Q96" s="40"/>
      <c r="R96" s="40"/>
      <c r="S96" s="40"/>
      <c r="T96" s="40"/>
      <c r="U96" s="40"/>
      <c r="V96" s="40"/>
      <c r="W96" s="40"/>
      <c r="X96" s="40"/>
      <c r="Y96" s="40"/>
      <c r="Z96" s="40"/>
    </row>
    <row r="97" spans="1:26" ht="14.25" customHeight="1">
      <c r="A97" s="40"/>
      <c r="B97" s="40"/>
      <c r="C97" s="40"/>
      <c r="D97" s="167"/>
      <c r="E97" s="167"/>
      <c r="F97" s="164"/>
      <c r="G97" s="164"/>
      <c r="H97" s="40"/>
      <c r="I97" s="23"/>
      <c r="J97" s="165"/>
      <c r="K97" s="165"/>
      <c r="L97" s="180">
        <f t="shared" si="0"/>
        <v>1</v>
      </c>
      <c r="M97" s="159">
        <f t="shared" si="1"/>
        <v>1900</v>
      </c>
      <c r="N97" s="159" t="str">
        <f t="shared" si="2"/>
        <v>Jan</v>
      </c>
      <c r="O97" s="160"/>
      <c r="P97" s="40"/>
      <c r="Q97" s="40"/>
      <c r="R97" s="40"/>
      <c r="S97" s="40"/>
      <c r="T97" s="40"/>
      <c r="U97" s="40"/>
      <c r="V97" s="40"/>
      <c r="W97" s="40"/>
      <c r="X97" s="40"/>
      <c r="Y97" s="40"/>
      <c r="Z97" s="40"/>
    </row>
    <row r="98" spans="1:26" ht="14.25" customHeight="1">
      <c r="A98" s="40"/>
      <c r="B98" s="40"/>
      <c r="C98" s="40"/>
      <c r="D98" s="167"/>
      <c r="E98" s="167"/>
      <c r="F98" s="164"/>
      <c r="G98" s="164"/>
      <c r="H98" s="40"/>
      <c r="I98" s="23"/>
      <c r="J98" s="165"/>
      <c r="K98" s="165"/>
      <c r="L98" s="180">
        <f t="shared" si="0"/>
        <v>1</v>
      </c>
      <c r="M98" s="159">
        <f t="shared" si="1"/>
        <v>1900</v>
      </c>
      <c r="N98" s="159" t="str">
        <f t="shared" si="2"/>
        <v>Jan</v>
      </c>
      <c r="O98" s="160"/>
      <c r="P98" s="40"/>
      <c r="Q98" s="40"/>
      <c r="R98" s="40"/>
      <c r="S98" s="40"/>
      <c r="T98" s="40"/>
      <c r="U98" s="40"/>
      <c r="V98" s="40"/>
      <c r="W98" s="40"/>
      <c r="X98" s="40"/>
      <c r="Y98" s="40"/>
      <c r="Z98" s="40"/>
    </row>
    <row r="99" spans="1:26" ht="14.25" customHeight="1">
      <c r="A99" s="40"/>
      <c r="B99" s="40"/>
      <c r="C99" s="40"/>
      <c r="D99" s="167"/>
      <c r="E99" s="167"/>
      <c r="F99" s="164"/>
      <c r="G99" s="164"/>
      <c r="H99" s="40"/>
      <c r="I99" s="23"/>
      <c r="J99" s="165"/>
      <c r="K99" s="165"/>
      <c r="L99" s="180">
        <f t="shared" si="0"/>
        <v>1</v>
      </c>
      <c r="M99" s="159">
        <f t="shared" si="1"/>
        <v>1900</v>
      </c>
      <c r="N99" s="159" t="str">
        <f t="shared" si="2"/>
        <v>Jan</v>
      </c>
      <c r="O99" s="160"/>
      <c r="P99" s="40"/>
      <c r="Q99" s="40"/>
      <c r="R99" s="40"/>
      <c r="S99" s="40"/>
      <c r="T99" s="40"/>
      <c r="U99" s="40"/>
      <c r="V99" s="40"/>
      <c r="W99" s="40"/>
      <c r="X99" s="40"/>
      <c r="Y99" s="40"/>
      <c r="Z99" s="40"/>
    </row>
    <row r="100" spans="1:26" ht="14.25" customHeight="1">
      <c r="A100" s="40"/>
      <c r="B100" s="40"/>
      <c r="C100" s="40"/>
      <c r="D100" s="167"/>
      <c r="E100" s="167"/>
      <c r="F100" s="164"/>
      <c r="G100" s="164"/>
      <c r="H100" s="40"/>
      <c r="I100" s="23"/>
      <c r="J100" s="165"/>
      <c r="K100" s="165"/>
      <c r="L100" s="180">
        <f t="shared" si="0"/>
        <v>1</v>
      </c>
      <c r="M100" s="159">
        <f t="shared" si="1"/>
        <v>1900</v>
      </c>
      <c r="N100" s="159" t="str">
        <f t="shared" si="2"/>
        <v>Jan</v>
      </c>
      <c r="O100" s="160"/>
      <c r="P100" s="40"/>
      <c r="Q100" s="40"/>
      <c r="R100" s="40"/>
      <c r="S100" s="40"/>
      <c r="T100" s="40"/>
      <c r="U100" s="40"/>
      <c r="V100" s="40"/>
      <c r="W100" s="40"/>
      <c r="X100" s="40"/>
      <c r="Y100" s="40"/>
      <c r="Z100" s="40"/>
    </row>
    <row r="101" spans="1:26" ht="14.25" customHeight="1">
      <c r="A101" s="40"/>
      <c r="B101" s="40"/>
      <c r="C101" s="40"/>
      <c r="D101" s="167"/>
      <c r="E101" s="167"/>
      <c r="F101" s="164"/>
      <c r="G101" s="164"/>
      <c r="H101" s="40"/>
      <c r="I101" s="23"/>
      <c r="J101" s="165"/>
      <c r="K101" s="165"/>
      <c r="L101" s="180">
        <f t="shared" si="0"/>
        <v>1</v>
      </c>
      <c r="M101" s="159">
        <f t="shared" si="1"/>
        <v>1900</v>
      </c>
      <c r="N101" s="159" t="str">
        <f t="shared" si="2"/>
        <v>Jan</v>
      </c>
      <c r="O101" s="160"/>
      <c r="P101" s="40"/>
      <c r="Q101" s="40"/>
      <c r="R101" s="40"/>
      <c r="S101" s="40"/>
      <c r="T101" s="40"/>
      <c r="U101" s="40"/>
      <c r="V101" s="40"/>
      <c r="W101" s="40"/>
      <c r="X101" s="40"/>
      <c r="Y101" s="40"/>
      <c r="Z101" s="40"/>
    </row>
    <row r="102" spans="1:26" ht="14.25" customHeight="1">
      <c r="A102" s="40"/>
      <c r="B102" s="40"/>
      <c r="C102" s="40"/>
      <c r="D102" s="162"/>
      <c r="E102" s="167"/>
      <c r="F102" s="164"/>
      <c r="G102" s="164"/>
      <c r="H102" s="40"/>
      <c r="I102" s="23"/>
      <c r="J102" s="165"/>
      <c r="K102" s="165"/>
      <c r="L102" s="180">
        <f t="shared" si="0"/>
        <v>1</v>
      </c>
      <c r="M102" s="159">
        <f t="shared" si="1"/>
        <v>1900</v>
      </c>
      <c r="N102" s="159" t="str">
        <f t="shared" si="2"/>
        <v>Jan</v>
      </c>
      <c r="O102" s="160"/>
      <c r="P102" s="40"/>
      <c r="Q102" s="40"/>
      <c r="R102" s="40"/>
      <c r="S102" s="40"/>
      <c r="T102" s="40"/>
      <c r="U102" s="40"/>
      <c r="V102" s="40"/>
      <c r="W102" s="40"/>
      <c r="X102" s="40"/>
      <c r="Y102" s="40"/>
      <c r="Z102" s="40"/>
    </row>
    <row r="103" spans="1:26" ht="14.25" customHeight="1">
      <c r="A103" s="40"/>
      <c r="B103" s="40"/>
      <c r="C103" s="40"/>
      <c r="D103" s="162"/>
      <c r="E103" s="167"/>
      <c r="F103" s="164"/>
      <c r="G103" s="164"/>
      <c r="H103" s="40"/>
      <c r="I103" s="23"/>
      <c r="J103" s="165"/>
      <c r="K103" s="165"/>
      <c r="L103" s="180">
        <f t="shared" si="0"/>
        <v>1</v>
      </c>
      <c r="M103" s="159">
        <f t="shared" si="1"/>
        <v>1900</v>
      </c>
      <c r="N103" s="159" t="str">
        <f t="shared" si="2"/>
        <v>Jan</v>
      </c>
      <c r="O103" s="160"/>
      <c r="P103" s="40"/>
      <c r="Q103" s="40"/>
      <c r="R103" s="40"/>
      <c r="S103" s="40"/>
      <c r="T103" s="40"/>
      <c r="U103" s="40"/>
      <c r="V103" s="40"/>
      <c r="W103" s="40"/>
      <c r="X103" s="40"/>
      <c r="Y103" s="40"/>
      <c r="Z103" s="40"/>
    </row>
    <row r="104" spans="1:26" ht="14.25" customHeight="1">
      <c r="A104" s="40"/>
      <c r="B104" s="40"/>
      <c r="C104" s="40"/>
      <c r="D104" s="162"/>
      <c r="E104" s="167"/>
      <c r="F104" s="164"/>
      <c r="G104" s="164"/>
      <c r="H104" s="40"/>
      <c r="I104" s="23"/>
      <c r="J104" s="165"/>
      <c r="K104" s="165"/>
      <c r="L104" s="180">
        <f t="shared" si="0"/>
        <v>1</v>
      </c>
      <c r="M104" s="159">
        <f t="shared" si="1"/>
        <v>1900</v>
      </c>
      <c r="N104" s="159" t="str">
        <f t="shared" si="2"/>
        <v>Jan</v>
      </c>
      <c r="O104" s="160"/>
      <c r="P104" s="40"/>
      <c r="Q104" s="40"/>
      <c r="R104" s="40"/>
      <c r="S104" s="40"/>
      <c r="T104" s="40"/>
      <c r="U104" s="40"/>
      <c r="V104" s="40"/>
      <c r="W104" s="40"/>
      <c r="X104" s="40"/>
      <c r="Y104" s="40"/>
      <c r="Z104" s="40"/>
    </row>
    <row r="105" spans="1:26" ht="14.25" customHeight="1">
      <c r="A105" s="40"/>
      <c r="B105" s="40"/>
      <c r="C105" s="40"/>
      <c r="D105" s="162"/>
      <c r="E105" s="167"/>
      <c r="F105" s="164"/>
      <c r="G105" s="164"/>
      <c r="H105" s="40"/>
      <c r="I105" s="23"/>
      <c r="J105" s="165"/>
      <c r="K105" s="165"/>
      <c r="L105" s="180">
        <f t="shared" si="0"/>
        <v>1</v>
      </c>
      <c r="M105" s="159">
        <f t="shared" si="1"/>
        <v>1900</v>
      </c>
      <c r="N105" s="159" t="str">
        <f t="shared" si="2"/>
        <v>Jan</v>
      </c>
      <c r="O105" s="160"/>
      <c r="P105" s="40"/>
      <c r="Q105" s="40"/>
      <c r="R105" s="40"/>
      <c r="S105" s="40"/>
      <c r="T105" s="40"/>
      <c r="U105" s="40"/>
      <c r="V105" s="40"/>
      <c r="W105" s="40"/>
      <c r="X105" s="40"/>
      <c r="Y105" s="40"/>
      <c r="Z105" s="40"/>
    </row>
    <row r="106" spans="1:26" ht="14.25" customHeight="1">
      <c r="A106" s="40"/>
      <c r="B106" s="40"/>
      <c r="C106" s="40"/>
      <c r="D106" s="162"/>
      <c r="E106" s="167"/>
      <c r="F106" s="164"/>
      <c r="G106" s="164"/>
      <c r="H106" s="40"/>
      <c r="I106" s="23"/>
      <c r="J106" s="165"/>
      <c r="K106" s="165"/>
      <c r="L106" s="180">
        <f t="shared" si="0"/>
        <v>1</v>
      </c>
      <c r="M106" s="159">
        <f t="shared" si="1"/>
        <v>1900</v>
      </c>
      <c r="N106" s="159" t="str">
        <f t="shared" si="2"/>
        <v>Jan</v>
      </c>
      <c r="O106" s="160"/>
      <c r="P106" s="40"/>
      <c r="Q106" s="40"/>
      <c r="R106" s="40"/>
      <c r="S106" s="40"/>
      <c r="T106" s="40"/>
      <c r="U106" s="40"/>
      <c r="V106" s="40"/>
      <c r="W106" s="40"/>
      <c r="X106" s="40"/>
      <c r="Y106" s="40"/>
      <c r="Z106" s="40"/>
    </row>
    <row r="107" spans="1:26" ht="14.25" customHeight="1">
      <c r="A107" s="40"/>
      <c r="B107" s="40"/>
      <c r="C107" s="40"/>
      <c r="D107" s="162"/>
      <c r="E107" s="167"/>
      <c r="F107" s="164"/>
      <c r="G107" s="164"/>
      <c r="H107" s="40"/>
      <c r="I107" s="23"/>
      <c r="J107" s="165"/>
      <c r="K107" s="171"/>
      <c r="L107" s="180">
        <f t="shared" si="0"/>
        <v>1</v>
      </c>
      <c r="M107" s="159">
        <f t="shared" si="1"/>
        <v>1900</v>
      </c>
      <c r="N107" s="159" t="str">
        <f t="shared" si="2"/>
        <v>Jan</v>
      </c>
      <c r="O107" s="160"/>
      <c r="P107" s="40"/>
      <c r="Q107" s="40"/>
      <c r="R107" s="40"/>
      <c r="S107" s="40"/>
      <c r="T107" s="40"/>
      <c r="U107" s="40"/>
      <c r="V107" s="40"/>
      <c r="W107" s="40"/>
      <c r="X107" s="40"/>
      <c r="Y107" s="40"/>
      <c r="Z107" s="40"/>
    </row>
    <row r="108" spans="1:26" ht="14.25" customHeight="1">
      <c r="A108" s="40"/>
      <c r="B108" s="40"/>
      <c r="C108" s="40"/>
      <c r="D108" s="162"/>
      <c r="E108" s="167"/>
      <c r="F108" s="164"/>
      <c r="G108" s="164"/>
      <c r="H108" s="40"/>
      <c r="I108" s="23"/>
      <c r="J108" s="165"/>
      <c r="K108" s="171"/>
      <c r="L108" s="180">
        <f t="shared" si="0"/>
        <v>1</v>
      </c>
      <c r="M108" s="159">
        <f t="shared" si="1"/>
        <v>1900</v>
      </c>
      <c r="N108" s="159" t="str">
        <f t="shared" si="2"/>
        <v>Jan</v>
      </c>
      <c r="O108" s="160"/>
      <c r="P108" s="40"/>
      <c r="Q108" s="40"/>
      <c r="R108" s="40"/>
      <c r="S108" s="40"/>
      <c r="T108" s="40"/>
      <c r="U108" s="40"/>
      <c r="V108" s="40"/>
      <c r="W108" s="40"/>
      <c r="X108" s="40"/>
      <c r="Y108" s="40"/>
      <c r="Z108" s="40"/>
    </row>
    <row r="109" spans="1:26" ht="14.25" customHeight="1">
      <c r="A109" s="40"/>
      <c r="B109" s="40"/>
      <c r="C109" s="40"/>
      <c r="D109" s="162"/>
      <c r="E109" s="167"/>
      <c r="F109" s="164"/>
      <c r="G109" s="164"/>
      <c r="H109" s="40"/>
      <c r="I109" s="23"/>
      <c r="J109" s="165"/>
      <c r="K109" s="171"/>
      <c r="L109" s="180">
        <f t="shared" si="0"/>
        <v>1</v>
      </c>
      <c r="M109" s="159">
        <f t="shared" si="1"/>
        <v>1900</v>
      </c>
      <c r="N109" s="159" t="str">
        <f t="shared" si="2"/>
        <v>Jan</v>
      </c>
      <c r="O109" s="160"/>
      <c r="P109" s="40"/>
      <c r="Q109" s="40"/>
      <c r="R109" s="40"/>
      <c r="S109" s="40"/>
      <c r="T109" s="40"/>
      <c r="U109" s="40"/>
      <c r="V109" s="40"/>
      <c r="W109" s="40"/>
      <c r="X109" s="40"/>
      <c r="Y109" s="40"/>
      <c r="Z109" s="40"/>
    </row>
    <row r="110" spans="1:26" ht="14.25" customHeight="1">
      <c r="A110" s="40"/>
      <c r="B110" s="40"/>
      <c r="C110" s="40"/>
      <c r="D110" s="162"/>
      <c r="E110" s="167"/>
      <c r="F110" s="164"/>
      <c r="G110" s="164"/>
      <c r="H110" s="40"/>
      <c r="I110" s="23"/>
      <c r="J110" s="165"/>
      <c r="K110" s="171"/>
      <c r="L110" s="180">
        <f t="shared" si="0"/>
        <v>1</v>
      </c>
      <c r="M110" s="159">
        <f t="shared" si="1"/>
        <v>1900</v>
      </c>
      <c r="N110" s="159" t="str">
        <f t="shared" si="2"/>
        <v>Jan</v>
      </c>
      <c r="O110" s="160"/>
      <c r="P110" s="40"/>
      <c r="Q110" s="40"/>
      <c r="R110" s="40"/>
      <c r="S110" s="40"/>
      <c r="T110" s="40"/>
      <c r="U110" s="40"/>
      <c r="V110" s="40"/>
      <c r="W110" s="40"/>
      <c r="X110" s="40"/>
      <c r="Y110" s="40"/>
      <c r="Z110" s="40"/>
    </row>
    <row r="111" spans="1:26" ht="14.25" customHeight="1">
      <c r="A111" s="40"/>
      <c r="B111" s="40"/>
      <c r="C111" s="40"/>
      <c r="D111" s="162"/>
      <c r="E111" s="167"/>
      <c r="F111" s="164"/>
      <c r="G111" s="164"/>
      <c r="H111" s="40"/>
      <c r="I111" s="23"/>
      <c r="J111" s="165"/>
      <c r="K111" s="171"/>
      <c r="L111" s="180">
        <f t="shared" si="0"/>
        <v>1</v>
      </c>
      <c r="M111" s="159">
        <f t="shared" si="1"/>
        <v>1900</v>
      </c>
      <c r="N111" s="159" t="str">
        <f t="shared" si="2"/>
        <v>Jan</v>
      </c>
      <c r="O111" s="160"/>
      <c r="P111" s="40"/>
      <c r="Q111" s="40"/>
      <c r="R111" s="40"/>
      <c r="S111" s="40"/>
      <c r="T111" s="40"/>
      <c r="U111" s="40"/>
      <c r="V111" s="40"/>
      <c r="W111" s="40"/>
      <c r="X111" s="40"/>
      <c r="Y111" s="40"/>
      <c r="Z111" s="40"/>
    </row>
    <row r="112" spans="1:26" ht="14.25" customHeight="1">
      <c r="A112" s="40"/>
      <c r="B112" s="40"/>
      <c r="C112" s="40"/>
      <c r="D112" s="162"/>
      <c r="E112" s="167"/>
      <c r="F112" s="164"/>
      <c r="G112" s="164"/>
      <c r="H112" s="40"/>
      <c r="I112" s="23"/>
      <c r="J112" s="165"/>
      <c r="K112" s="171"/>
      <c r="L112" s="180">
        <f t="shared" si="0"/>
        <v>1</v>
      </c>
      <c r="M112" s="159">
        <f t="shared" si="1"/>
        <v>1900</v>
      </c>
      <c r="N112" s="159" t="str">
        <f t="shared" si="2"/>
        <v>Jan</v>
      </c>
      <c r="O112" s="160"/>
      <c r="P112" s="40"/>
      <c r="Q112" s="40"/>
      <c r="R112" s="40"/>
      <c r="S112" s="40"/>
      <c r="T112" s="40"/>
      <c r="U112" s="40"/>
      <c r="V112" s="40"/>
      <c r="W112" s="40"/>
      <c r="X112" s="40"/>
      <c r="Y112" s="40"/>
      <c r="Z112" s="40"/>
    </row>
    <row r="113" spans="1:26" ht="14.25" customHeight="1">
      <c r="A113" s="40"/>
      <c r="B113" s="40"/>
      <c r="C113" s="40"/>
      <c r="D113" s="162"/>
      <c r="E113" s="167"/>
      <c r="F113" s="164"/>
      <c r="G113" s="164"/>
      <c r="H113" s="40"/>
      <c r="I113" s="23"/>
      <c r="J113" s="165"/>
      <c r="K113" s="171"/>
      <c r="L113" s="180">
        <f t="shared" si="0"/>
        <v>1</v>
      </c>
      <c r="M113" s="159">
        <f t="shared" si="1"/>
        <v>1900</v>
      </c>
      <c r="N113" s="159" t="str">
        <f t="shared" si="2"/>
        <v>Jan</v>
      </c>
      <c r="O113" s="160"/>
      <c r="P113" s="40"/>
      <c r="Q113" s="40"/>
      <c r="R113" s="40"/>
      <c r="S113" s="40"/>
      <c r="T113" s="40"/>
      <c r="U113" s="40"/>
      <c r="V113" s="40"/>
      <c r="W113" s="40"/>
      <c r="X113" s="40"/>
      <c r="Y113" s="40"/>
      <c r="Z113" s="40"/>
    </row>
    <row r="114" spans="1:26" ht="14.25" customHeight="1">
      <c r="A114" s="40"/>
      <c r="B114" s="40"/>
      <c r="C114" s="40"/>
      <c r="D114" s="162"/>
      <c r="E114" s="167"/>
      <c r="F114" s="164"/>
      <c r="G114" s="164"/>
      <c r="H114" s="40"/>
      <c r="I114" s="23"/>
      <c r="J114" s="165"/>
      <c r="K114" s="171"/>
      <c r="L114" s="180">
        <f t="shared" si="0"/>
        <v>1</v>
      </c>
      <c r="M114" s="159">
        <f t="shared" si="1"/>
        <v>1900</v>
      </c>
      <c r="N114" s="159" t="str">
        <f t="shared" si="2"/>
        <v>Jan</v>
      </c>
      <c r="O114" s="160"/>
      <c r="P114" s="40"/>
      <c r="Q114" s="40"/>
      <c r="R114" s="40"/>
      <c r="S114" s="40"/>
      <c r="T114" s="40"/>
      <c r="U114" s="40"/>
      <c r="V114" s="40"/>
      <c r="W114" s="40"/>
      <c r="X114" s="40"/>
      <c r="Y114" s="40"/>
      <c r="Z114" s="40"/>
    </row>
    <row r="115" spans="1:26" ht="14.25" customHeight="1">
      <c r="A115" s="40"/>
      <c r="B115" s="40"/>
      <c r="C115" s="40"/>
      <c r="D115" s="162"/>
      <c r="E115" s="167"/>
      <c r="F115" s="164"/>
      <c r="G115" s="164"/>
      <c r="H115" s="40"/>
      <c r="I115" s="23"/>
      <c r="J115" s="165"/>
      <c r="K115" s="171"/>
      <c r="L115" s="180">
        <f t="shared" si="0"/>
        <v>1</v>
      </c>
      <c r="M115" s="159">
        <f t="shared" si="1"/>
        <v>1900</v>
      </c>
      <c r="N115" s="159" t="str">
        <f t="shared" si="2"/>
        <v>Jan</v>
      </c>
      <c r="O115" s="160"/>
      <c r="P115" s="40"/>
      <c r="Q115" s="40"/>
      <c r="R115" s="40"/>
      <c r="S115" s="40"/>
      <c r="T115" s="40"/>
      <c r="U115" s="40"/>
      <c r="V115" s="40"/>
      <c r="W115" s="40"/>
      <c r="X115" s="40"/>
      <c r="Y115" s="40"/>
      <c r="Z115" s="40"/>
    </row>
    <row r="116" spans="1:26" ht="14.25" customHeight="1">
      <c r="A116" s="40"/>
      <c r="B116" s="40"/>
      <c r="C116" s="40"/>
      <c r="D116" s="162"/>
      <c r="E116" s="167"/>
      <c r="F116" s="164"/>
      <c r="G116" s="164"/>
      <c r="H116" s="40"/>
      <c r="I116" s="23"/>
      <c r="J116" s="165"/>
      <c r="K116" s="171"/>
      <c r="L116" s="180">
        <f t="shared" si="0"/>
        <v>1</v>
      </c>
      <c r="M116" s="159">
        <f t="shared" si="1"/>
        <v>1900</v>
      </c>
      <c r="N116" s="159" t="str">
        <f t="shared" si="2"/>
        <v>Jan</v>
      </c>
      <c r="O116" s="160"/>
      <c r="P116" s="40"/>
      <c r="Q116" s="40"/>
      <c r="R116" s="40"/>
      <c r="S116" s="40"/>
      <c r="T116" s="40"/>
      <c r="U116" s="40"/>
      <c r="V116" s="40"/>
      <c r="W116" s="40"/>
      <c r="X116" s="40"/>
      <c r="Y116" s="40"/>
      <c r="Z116" s="40"/>
    </row>
    <row r="117" spans="1:26" ht="14.25" customHeight="1">
      <c r="A117" s="40"/>
      <c r="B117" s="40"/>
      <c r="C117" s="40"/>
      <c r="D117" s="162"/>
      <c r="E117" s="167"/>
      <c r="F117" s="164"/>
      <c r="G117" s="164"/>
      <c r="H117" s="40"/>
      <c r="I117" s="23"/>
      <c r="J117" s="165"/>
      <c r="K117" s="171"/>
      <c r="L117" s="180">
        <f t="shared" si="0"/>
        <v>1</v>
      </c>
      <c r="M117" s="159">
        <f t="shared" si="1"/>
        <v>1900</v>
      </c>
      <c r="N117" s="159" t="str">
        <f t="shared" si="2"/>
        <v>Jan</v>
      </c>
      <c r="O117" s="160"/>
      <c r="P117" s="40"/>
      <c r="Q117" s="40"/>
      <c r="R117" s="40"/>
      <c r="S117" s="40"/>
      <c r="T117" s="40"/>
      <c r="U117" s="40"/>
      <c r="V117" s="40"/>
      <c r="W117" s="40"/>
      <c r="X117" s="40"/>
      <c r="Y117" s="40"/>
      <c r="Z117" s="40"/>
    </row>
    <row r="118" spans="1:26" ht="14.25" customHeight="1">
      <c r="A118" s="40"/>
      <c r="B118" s="40"/>
      <c r="C118" s="40"/>
      <c r="D118" s="162"/>
      <c r="E118" s="167"/>
      <c r="F118" s="164"/>
      <c r="G118" s="164"/>
      <c r="H118" s="40"/>
      <c r="I118" s="23"/>
      <c r="J118" s="165"/>
      <c r="K118" s="171"/>
      <c r="L118" s="180">
        <f t="shared" si="0"/>
        <v>1</v>
      </c>
      <c r="M118" s="159">
        <f t="shared" si="1"/>
        <v>1900</v>
      </c>
      <c r="N118" s="159" t="str">
        <f t="shared" si="2"/>
        <v>Jan</v>
      </c>
      <c r="O118" s="160"/>
      <c r="P118" s="40"/>
      <c r="Q118" s="40"/>
      <c r="R118" s="40"/>
      <c r="S118" s="40"/>
      <c r="T118" s="40"/>
      <c r="U118" s="40"/>
      <c r="V118" s="40"/>
      <c r="W118" s="40"/>
      <c r="X118" s="40"/>
      <c r="Y118" s="40"/>
      <c r="Z118" s="40"/>
    </row>
    <row r="119" spans="1:26" ht="14.25" customHeight="1">
      <c r="A119" s="40"/>
      <c r="B119" s="40"/>
      <c r="C119" s="40"/>
      <c r="D119" s="162"/>
      <c r="E119" s="167"/>
      <c r="F119" s="164"/>
      <c r="G119" s="164"/>
      <c r="H119" s="40"/>
      <c r="I119" s="23"/>
      <c r="J119" s="165"/>
      <c r="K119" s="171"/>
      <c r="L119" s="180">
        <f t="shared" si="0"/>
        <v>1</v>
      </c>
      <c r="M119" s="159">
        <f t="shared" si="1"/>
        <v>1900</v>
      </c>
      <c r="N119" s="159" t="str">
        <f t="shared" si="2"/>
        <v>Jan</v>
      </c>
      <c r="O119" s="160"/>
      <c r="P119" s="40"/>
      <c r="Q119" s="40"/>
      <c r="R119" s="40"/>
      <c r="S119" s="40"/>
      <c r="T119" s="40"/>
      <c r="U119" s="40"/>
      <c r="V119" s="40"/>
      <c r="W119" s="40"/>
      <c r="X119" s="40"/>
      <c r="Y119" s="40"/>
      <c r="Z119" s="40"/>
    </row>
    <row r="120" spans="1:26" ht="14.25" customHeight="1">
      <c r="A120" s="40"/>
      <c r="B120" s="40"/>
      <c r="C120" s="40"/>
      <c r="D120" s="162"/>
      <c r="E120" s="167"/>
      <c r="F120" s="164"/>
      <c r="G120" s="164"/>
      <c r="H120" s="40"/>
      <c r="I120" s="23"/>
      <c r="J120" s="165"/>
      <c r="K120" s="171"/>
      <c r="L120" s="180">
        <f t="shared" si="0"/>
        <v>1</v>
      </c>
      <c r="M120" s="159">
        <f t="shared" si="1"/>
        <v>1900</v>
      </c>
      <c r="N120" s="159" t="str">
        <f t="shared" si="2"/>
        <v>Jan</v>
      </c>
      <c r="O120" s="160"/>
      <c r="P120" s="40"/>
      <c r="Q120" s="40"/>
      <c r="R120" s="40"/>
      <c r="S120" s="40"/>
      <c r="T120" s="40"/>
      <c r="U120" s="40"/>
      <c r="V120" s="40"/>
      <c r="W120" s="40"/>
      <c r="X120" s="40"/>
      <c r="Y120" s="40"/>
      <c r="Z120" s="40"/>
    </row>
    <row r="121" spans="1:26" ht="14.25" customHeight="1">
      <c r="A121" s="40"/>
      <c r="B121" s="40"/>
      <c r="C121" s="40"/>
      <c r="D121" s="162"/>
      <c r="E121" s="167"/>
      <c r="F121" s="164"/>
      <c r="G121" s="164"/>
      <c r="H121" s="40"/>
      <c r="I121" s="23"/>
      <c r="J121" s="165"/>
      <c r="K121" s="171"/>
      <c r="L121" s="180">
        <f t="shared" si="0"/>
        <v>1</v>
      </c>
      <c r="M121" s="159">
        <f t="shared" si="1"/>
        <v>1900</v>
      </c>
      <c r="N121" s="159" t="str">
        <f t="shared" si="2"/>
        <v>Jan</v>
      </c>
      <c r="O121" s="160"/>
      <c r="P121" s="40"/>
      <c r="Q121" s="40"/>
      <c r="R121" s="40"/>
      <c r="S121" s="40"/>
      <c r="T121" s="40"/>
      <c r="U121" s="40"/>
      <c r="V121" s="40"/>
      <c r="W121" s="40"/>
      <c r="X121" s="40"/>
      <c r="Y121" s="40"/>
      <c r="Z121" s="40"/>
    </row>
    <row r="122" spans="1:26" ht="14.25" customHeight="1">
      <c r="A122" s="40"/>
      <c r="B122" s="40"/>
      <c r="C122" s="40"/>
      <c r="D122" s="162"/>
      <c r="E122" s="167"/>
      <c r="F122" s="164"/>
      <c r="G122" s="164"/>
      <c r="H122" s="40"/>
      <c r="I122" s="23"/>
      <c r="J122" s="165"/>
      <c r="K122" s="171"/>
      <c r="L122" s="180">
        <f t="shared" si="0"/>
        <v>1</v>
      </c>
      <c r="M122" s="159">
        <f t="shared" si="1"/>
        <v>1900</v>
      </c>
      <c r="N122" s="159" t="str">
        <f t="shared" si="2"/>
        <v>Jan</v>
      </c>
      <c r="O122" s="160"/>
      <c r="P122" s="40"/>
      <c r="Q122" s="40"/>
      <c r="R122" s="40"/>
      <c r="S122" s="40"/>
      <c r="T122" s="40"/>
      <c r="U122" s="40"/>
      <c r="V122" s="40"/>
      <c r="W122" s="40"/>
      <c r="X122" s="40"/>
      <c r="Y122" s="40"/>
      <c r="Z122" s="40"/>
    </row>
    <row r="123" spans="1:26" ht="14.25" customHeight="1">
      <c r="A123" s="40"/>
      <c r="B123" s="40"/>
      <c r="C123" s="40"/>
      <c r="D123" s="162"/>
      <c r="E123" s="167"/>
      <c r="F123" s="164"/>
      <c r="G123" s="164"/>
      <c r="H123" s="40"/>
      <c r="I123" s="23"/>
      <c r="J123" s="165"/>
      <c r="K123" s="171"/>
      <c r="L123" s="180">
        <f t="shared" si="0"/>
        <v>1</v>
      </c>
      <c r="M123" s="159">
        <f t="shared" si="1"/>
        <v>1900</v>
      </c>
      <c r="N123" s="159" t="str">
        <f t="shared" si="2"/>
        <v>Jan</v>
      </c>
      <c r="O123" s="160"/>
      <c r="P123" s="40"/>
      <c r="Q123" s="40"/>
      <c r="R123" s="40"/>
      <c r="S123" s="40"/>
      <c r="T123" s="40"/>
      <c r="U123" s="40"/>
      <c r="V123" s="40"/>
      <c r="W123" s="40"/>
      <c r="X123" s="40"/>
      <c r="Y123" s="40"/>
      <c r="Z123" s="40"/>
    </row>
    <row r="124" spans="1:26" ht="14.25" customHeight="1">
      <c r="A124" s="40"/>
      <c r="B124" s="40"/>
      <c r="C124" s="40"/>
      <c r="D124" s="162"/>
      <c r="E124" s="167"/>
      <c r="F124" s="164"/>
      <c r="G124" s="164"/>
      <c r="H124" s="40"/>
      <c r="I124" s="23"/>
      <c r="J124" s="165"/>
      <c r="K124" s="171"/>
      <c r="L124" s="180">
        <f t="shared" si="0"/>
        <v>1</v>
      </c>
      <c r="M124" s="159">
        <f t="shared" si="1"/>
        <v>1900</v>
      </c>
      <c r="N124" s="159" t="str">
        <f t="shared" si="2"/>
        <v>Jan</v>
      </c>
      <c r="O124" s="160"/>
      <c r="P124" s="40"/>
      <c r="Q124" s="40"/>
      <c r="R124" s="40"/>
      <c r="S124" s="40"/>
      <c r="T124" s="40"/>
      <c r="U124" s="40"/>
      <c r="V124" s="40"/>
      <c r="W124" s="40"/>
      <c r="X124" s="40"/>
      <c r="Y124" s="40"/>
      <c r="Z124" s="40"/>
    </row>
    <row r="125" spans="1:26" ht="14.25" customHeight="1">
      <c r="A125" s="40"/>
      <c r="B125" s="40"/>
      <c r="C125" s="40"/>
      <c r="D125" s="162"/>
      <c r="E125" s="167"/>
      <c r="F125" s="164"/>
      <c r="G125" s="164"/>
      <c r="H125" s="40"/>
      <c r="I125" s="23"/>
      <c r="J125" s="165"/>
      <c r="K125" s="171"/>
      <c r="L125" s="180">
        <f t="shared" si="0"/>
        <v>1</v>
      </c>
      <c r="M125" s="159">
        <f t="shared" si="1"/>
        <v>1900</v>
      </c>
      <c r="N125" s="159" t="str">
        <f t="shared" si="2"/>
        <v>Jan</v>
      </c>
      <c r="O125" s="160"/>
      <c r="P125" s="40"/>
      <c r="Q125" s="40"/>
      <c r="R125" s="40"/>
      <c r="S125" s="40"/>
      <c r="T125" s="40"/>
      <c r="U125" s="40"/>
      <c r="V125" s="40"/>
      <c r="W125" s="40"/>
      <c r="X125" s="40"/>
      <c r="Y125" s="40"/>
      <c r="Z125" s="40"/>
    </row>
    <row r="126" spans="1:26" ht="14.25" customHeight="1">
      <c r="A126" s="40"/>
      <c r="B126" s="40"/>
      <c r="C126" s="40"/>
      <c r="D126" s="162"/>
      <c r="E126" s="167"/>
      <c r="F126" s="164"/>
      <c r="G126" s="164"/>
      <c r="H126" s="40"/>
      <c r="I126" s="23"/>
      <c r="J126" s="165"/>
      <c r="K126" s="171"/>
      <c r="L126" s="180">
        <f t="shared" si="0"/>
        <v>1</v>
      </c>
      <c r="M126" s="159">
        <f t="shared" si="1"/>
        <v>1900</v>
      </c>
      <c r="N126" s="159" t="str">
        <f t="shared" si="2"/>
        <v>Jan</v>
      </c>
      <c r="O126" s="160"/>
      <c r="P126" s="40"/>
      <c r="Q126" s="40"/>
      <c r="R126" s="40"/>
      <c r="S126" s="40"/>
      <c r="T126" s="40"/>
      <c r="U126" s="40"/>
      <c r="V126" s="40"/>
      <c r="W126" s="40"/>
      <c r="X126" s="40"/>
      <c r="Y126" s="40"/>
      <c r="Z126" s="40"/>
    </row>
    <row r="127" spans="1:26" ht="14.25" customHeight="1">
      <c r="A127" s="40"/>
      <c r="B127" s="40"/>
      <c r="C127" s="40"/>
      <c r="D127" s="162"/>
      <c r="E127" s="167"/>
      <c r="F127" s="164"/>
      <c r="G127" s="164"/>
      <c r="H127" s="40"/>
      <c r="I127" s="23"/>
      <c r="J127" s="165"/>
      <c r="K127" s="171"/>
      <c r="L127" s="180">
        <f t="shared" si="0"/>
        <v>1</v>
      </c>
      <c r="M127" s="159">
        <f t="shared" si="1"/>
        <v>1900</v>
      </c>
      <c r="N127" s="159" t="str">
        <f t="shared" si="2"/>
        <v>Jan</v>
      </c>
      <c r="O127" s="160"/>
      <c r="P127" s="40"/>
      <c r="Q127" s="40"/>
      <c r="R127" s="40"/>
      <c r="S127" s="40"/>
      <c r="T127" s="40"/>
      <c r="U127" s="40"/>
      <c r="V127" s="40"/>
      <c r="W127" s="40"/>
      <c r="X127" s="40"/>
      <c r="Y127" s="40"/>
      <c r="Z127" s="40"/>
    </row>
    <row r="128" spans="1:26" ht="14.25" customHeight="1">
      <c r="A128" s="40"/>
      <c r="B128" s="40"/>
      <c r="C128" s="40"/>
      <c r="D128" s="162"/>
      <c r="E128" s="167"/>
      <c r="F128" s="164"/>
      <c r="G128" s="164"/>
      <c r="H128" s="40"/>
      <c r="I128" s="23"/>
      <c r="J128" s="165"/>
      <c r="K128" s="171"/>
      <c r="L128" s="180">
        <f t="shared" si="0"/>
        <v>1</v>
      </c>
      <c r="M128" s="159">
        <f t="shared" si="1"/>
        <v>1900</v>
      </c>
      <c r="N128" s="159" t="str">
        <f t="shared" si="2"/>
        <v>Jan</v>
      </c>
      <c r="O128" s="160"/>
      <c r="P128" s="40"/>
      <c r="Q128" s="40"/>
      <c r="R128" s="40"/>
      <c r="S128" s="40"/>
      <c r="T128" s="40"/>
      <c r="U128" s="40"/>
      <c r="V128" s="40"/>
      <c r="W128" s="40"/>
      <c r="X128" s="40"/>
      <c r="Y128" s="40"/>
      <c r="Z128" s="40"/>
    </row>
    <row r="129" spans="1:26" ht="14.25" customHeight="1">
      <c r="A129" s="40"/>
      <c r="B129" s="40"/>
      <c r="C129" s="40"/>
      <c r="D129" s="162"/>
      <c r="E129" s="167"/>
      <c r="F129" s="164"/>
      <c r="G129" s="164"/>
      <c r="H129" s="40"/>
      <c r="I129" s="23"/>
      <c r="J129" s="165"/>
      <c r="K129" s="171"/>
      <c r="L129" s="180">
        <f t="shared" si="0"/>
        <v>1</v>
      </c>
      <c r="M129" s="159">
        <f t="shared" si="1"/>
        <v>1900</v>
      </c>
      <c r="N129" s="159" t="str">
        <f t="shared" si="2"/>
        <v>Jan</v>
      </c>
      <c r="O129" s="160"/>
      <c r="P129" s="40"/>
      <c r="Q129" s="40"/>
      <c r="R129" s="40"/>
      <c r="S129" s="40"/>
      <c r="T129" s="40"/>
      <c r="U129" s="40"/>
      <c r="V129" s="40"/>
      <c r="W129" s="40"/>
      <c r="X129" s="40"/>
      <c r="Y129" s="40"/>
      <c r="Z129" s="40"/>
    </row>
    <row r="130" spans="1:26" ht="14.25" customHeight="1">
      <c r="A130" s="40"/>
      <c r="B130" s="40"/>
      <c r="C130" s="40"/>
      <c r="D130" s="162"/>
      <c r="E130" s="167"/>
      <c r="F130" s="164"/>
      <c r="G130" s="164"/>
      <c r="H130" s="40"/>
      <c r="I130" s="23"/>
      <c r="J130" s="165"/>
      <c r="K130" s="171"/>
      <c r="L130" s="180">
        <f t="shared" si="0"/>
        <v>1</v>
      </c>
      <c r="M130" s="159">
        <f t="shared" si="1"/>
        <v>1900</v>
      </c>
      <c r="N130" s="159" t="str">
        <f t="shared" si="2"/>
        <v>Jan</v>
      </c>
      <c r="O130" s="160"/>
      <c r="P130" s="40"/>
      <c r="Q130" s="40"/>
      <c r="R130" s="40"/>
      <c r="S130" s="40"/>
      <c r="T130" s="40"/>
      <c r="U130" s="40"/>
      <c r="V130" s="40"/>
      <c r="W130" s="40"/>
      <c r="X130" s="40"/>
      <c r="Y130" s="40"/>
      <c r="Z130" s="40"/>
    </row>
    <row r="131" spans="1:26" ht="14.25" customHeight="1">
      <c r="A131" s="40"/>
      <c r="B131" s="40"/>
      <c r="C131" s="40"/>
      <c r="D131" s="162"/>
      <c r="E131" s="167"/>
      <c r="F131" s="164"/>
      <c r="G131" s="164"/>
      <c r="H131" s="40"/>
      <c r="I131" s="23"/>
      <c r="J131" s="165"/>
      <c r="K131" s="171"/>
      <c r="L131" s="180">
        <f t="shared" si="0"/>
        <v>1</v>
      </c>
      <c r="M131" s="159">
        <f t="shared" si="1"/>
        <v>1900</v>
      </c>
      <c r="N131" s="159" t="str">
        <f t="shared" si="2"/>
        <v>Jan</v>
      </c>
      <c r="O131" s="160"/>
      <c r="P131" s="40"/>
      <c r="Q131" s="40"/>
      <c r="R131" s="40"/>
      <c r="S131" s="40"/>
      <c r="T131" s="40"/>
      <c r="U131" s="40"/>
      <c r="V131" s="40"/>
      <c r="W131" s="40"/>
      <c r="X131" s="40"/>
      <c r="Y131" s="40"/>
      <c r="Z131" s="40"/>
    </row>
    <row r="132" spans="1:26" ht="14.25" customHeight="1">
      <c r="A132" s="40"/>
      <c r="B132" s="40"/>
      <c r="C132" s="40"/>
      <c r="D132" s="162"/>
      <c r="E132" s="167"/>
      <c r="F132" s="164"/>
      <c r="G132" s="164"/>
      <c r="H132" s="40"/>
      <c r="I132" s="23"/>
      <c r="J132" s="165"/>
      <c r="K132" s="171"/>
      <c r="L132" s="180">
        <f t="shared" si="0"/>
        <v>1</v>
      </c>
      <c r="M132" s="159">
        <f t="shared" si="1"/>
        <v>1900</v>
      </c>
      <c r="N132" s="159" t="str">
        <f t="shared" si="2"/>
        <v>Jan</v>
      </c>
      <c r="O132" s="160"/>
      <c r="P132" s="40"/>
      <c r="Q132" s="40"/>
      <c r="R132" s="40"/>
      <c r="S132" s="40"/>
      <c r="T132" s="40"/>
      <c r="U132" s="40"/>
      <c r="V132" s="40"/>
      <c r="W132" s="40"/>
      <c r="X132" s="40"/>
      <c r="Y132" s="40"/>
      <c r="Z132" s="40"/>
    </row>
    <row r="133" spans="1:26" ht="14.25" customHeight="1">
      <c r="A133" s="40"/>
      <c r="B133" s="40"/>
      <c r="C133" s="40"/>
      <c r="D133" s="162"/>
      <c r="E133" s="167"/>
      <c r="F133" s="164"/>
      <c r="G133" s="164"/>
      <c r="H133" s="40"/>
      <c r="I133" s="23"/>
      <c r="J133" s="165"/>
      <c r="K133" s="171"/>
      <c r="L133" s="180">
        <f t="shared" si="0"/>
        <v>1</v>
      </c>
      <c r="M133" s="159">
        <f t="shared" si="1"/>
        <v>1900</v>
      </c>
      <c r="N133" s="159" t="str">
        <f t="shared" si="2"/>
        <v>Jan</v>
      </c>
      <c r="O133" s="160"/>
      <c r="P133" s="40"/>
      <c r="Q133" s="40"/>
      <c r="R133" s="40"/>
      <c r="S133" s="40"/>
      <c r="T133" s="40"/>
      <c r="U133" s="40"/>
      <c r="V133" s="40"/>
      <c r="W133" s="40"/>
      <c r="X133" s="40"/>
      <c r="Y133" s="40"/>
      <c r="Z133" s="40"/>
    </row>
    <row r="134" spans="1:26" ht="14.25" customHeight="1">
      <c r="A134" s="40"/>
      <c r="B134" s="40"/>
      <c r="C134" s="40"/>
      <c r="D134" s="162"/>
      <c r="E134" s="167"/>
      <c r="F134" s="164"/>
      <c r="G134" s="164"/>
      <c r="H134" s="40"/>
      <c r="I134" s="23"/>
      <c r="J134" s="165"/>
      <c r="K134" s="171"/>
      <c r="L134" s="180">
        <f t="shared" si="0"/>
        <v>1</v>
      </c>
      <c r="M134" s="159">
        <f t="shared" si="1"/>
        <v>1900</v>
      </c>
      <c r="N134" s="159" t="str">
        <f t="shared" si="2"/>
        <v>Jan</v>
      </c>
      <c r="O134" s="160"/>
      <c r="P134" s="40"/>
      <c r="Q134" s="40"/>
      <c r="R134" s="40"/>
      <c r="S134" s="40"/>
      <c r="T134" s="40"/>
      <c r="U134" s="40"/>
      <c r="V134" s="40"/>
      <c r="W134" s="40"/>
      <c r="X134" s="40"/>
      <c r="Y134" s="40"/>
      <c r="Z134" s="40"/>
    </row>
    <row r="135" spans="1:26" ht="14.25" customHeight="1">
      <c r="A135" s="40"/>
      <c r="B135" s="40"/>
      <c r="C135" s="40"/>
      <c r="D135" s="162"/>
      <c r="E135" s="167"/>
      <c r="F135" s="164"/>
      <c r="G135" s="164"/>
      <c r="H135" s="40"/>
      <c r="I135" s="23"/>
      <c r="J135" s="165"/>
      <c r="K135" s="171"/>
      <c r="L135" s="180">
        <f t="shared" si="0"/>
        <v>1</v>
      </c>
      <c r="M135" s="159">
        <f t="shared" si="1"/>
        <v>1900</v>
      </c>
      <c r="N135" s="159" t="str">
        <f t="shared" si="2"/>
        <v>Jan</v>
      </c>
      <c r="O135" s="160"/>
      <c r="P135" s="40"/>
      <c r="Q135" s="40"/>
      <c r="R135" s="40"/>
      <c r="S135" s="40"/>
      <c r="T135" s="40"/>
      <c r="U135" s="40"/>
      <c r="V135" s="40"/>
      <c r="W135" s="40"/>
      <c r="X135" s="40"/>
      <c r="Y135" s="40"/>
      <c r="Z135" s="40"/>
    </row>
    <row r="136" spans="1:26" ht="14.25" customHeight="1">
      <c r="A136" s="40"/>
      <c r="B136" s="40"/>
      <c r="C136" s="40"/>
      <c r="D136" s="162"/>
      <c r="E136" s="167"/>
      <c r="F136" s="164"/>
      <c r="G136" s="164"/>
      <c r="H136" s="40"/>
      <c r="I136" s="23"/>
      <c r="J136" s="165"/>
      <c r="K136" s="171"/>
      <c r="L136" s="180">
        <f t="shared" si="0"/>
        <v>1</v>
      </c>
      <c r="M136" s="159">
        <f t="shared" si="1"/>
        <v>1900</v>
      </c>
      <c r="N136" s="159" t="str">
        <f t="shared" si="2"/>
        <v>Jan</v>
      </c>
      <c r="O136" s="160"/>
      <c r="P136" s="40"/>
      <c r="Q136" s="40"/>
      <c r="R136" s="40"/>
      <c r="S136" s="40"/>
      <c r="T136" s="40"/>
      <c r="U136" s="40"/>
      <c r="V136" s="40"/>
      <c r="W136" s="40"/>
      <c r="X136" s="40"/>
      <c r="Y136" s="40"/>
      <c r="Z136" s="40"/>
    </row>
    <row r="137" spans="1:26" ht="14.25" customHeight="1">
      <c r="A137" s="40"/>
      <c r="B137" s="40"/>
      <c r="C137" s="40"/>
      <c r="D137" s="162"/>
      <c r="E137" s="167"/>
      <c r="F137" s="164"/>
      <c r="G137" s="164"/>
      <c r="H137" s="40"/>
      <c r="I137" s="23"/>
      <c r="J137" s="165"/>
      <c r="K137" s="171"/>
      <c r="L137" s="180">
        <f t="shared" si="0"/>
        <v>1</v>
      </c>
      <c r="M137" s="159">
        <f t="shared" si="1"/>
        <v>1900</v>
      </c>
      <c r="N137" s="159" t="str">
        <f t="shared" si="2"/>
        <v>Jan</v>
      </c>
      <c r="O137" s="160"/>
      <c r="P137" s="40"/>
      <c r="Q137" s="40"/>
      <c r="R137" s="40"/>
      <c r="S137" s="40"/>
      <c r="T137" s="40"/>
      <c r="U137" s="40"/>
      <c r="V137" s="40"/>
      <c r="W137" s="40"/>
      <c r="X137" s="40"/>
      <c r="Y137" s="40"/>
      <c r="Z137" s="40"/>
    </row>
    <row r="138" spans="1:26" ht="14.25" customHeight="1">
      <c r="A138" s="40"/>
      <c r="B138" s="40"/>
      <c r="C138" s="40"/>
      <c r="D138" s="162"/>
      <c r="E138" s="167"/>
      <c r="F138" s="164"/>
      <c r="G138" s="164"/>
      <c r="H138" s="40"/>
      <c r="I138" s="23"/>
      <c r="J138" s="165"/>
      <c r="K138" s="171"/>
      <c r="L138" s="180">
        <f t="shared" si="0"/>
        <v>1</v>
      </c>
      <c r="M138" s="159">
        <f t="shared" si="1"/>
        <v>1900</v>
      </c>
      <c r="N138" s="159" t="str">
        <f t="shared" si="2"/>
        <v>Jan</v>
      </c>
      <c r="O138" s="160"/>
      <c r="P138" s="40"/>
      <c r="Q138" s="40"/>
      <c r="R138" s="40"/>
      <c r="S138" s="40"/>
      <c r="T138" s="40"/>
      <c r="U138" s="40"/>
      <c r="V138" s="40"/>
      <c r="W138" s="40"/>
      <c r="X138" s="40"/>
      <c r="Y138" s="40"/>
      <c r="Z138" s="40"/>
    </row>
    <row r="139" spans="1:26" ht="14.25" customHeight="1">
      <c r="A139" s="40"/>
      <c r="B139" s="40"/>
      <c r="C139" s="40"/>
      <c r="D139" s="162"/>
      <c r="E139" s="167"/>
      <c r="F139" s="164"/>
      <c r="G139" s="164"/>
      <c r="H139" s="40"/>
      <c r="I139" s="23"/>
      <c r="J139" s="165"/>
      <c r="K139" s="171"/>
      <c r="L139" s="180">
        <f t="shared" si="0"/>
        <v>1</v>
      </c>
      <c r="M139" s="159">
        <f t="shared" si="1"/>
        <v>1900</v>
      </c>
      <c r="N139" s="159" t="str">
        <f t="shared" si="2"/>
        <v>Jan</v>
      </c>
      <c r="O139" s="160"/>
      <c r="P139" s="40"/>
      <c r="Q139" s="40"/>
      <c r="R139" s="40"/>
      <c r="S139" s="40"/>
      <c r="T139" s="40"/>
      <c r="U139" s="40"/>
      <c r="V139" s="40"/>
      <c r="W139" s="40"/>
      <c r="X139" s="40"/>
      <c r="Y139" s="40"/>
      <c r="Z139" s="40"/>
    </row>
    <row r="140" spans="1:26" ht="14.25" customHeight="1">
      <c r="A140" s="40"/>
      <c r="B140" s="40"/>
      <c r="C140" s="40"/>
      <c r="D140" s="162"/>
      <c r="E140" s="167"/>
      <c r="F140" s="164"/>
      <c r="G140" s="164"/>
      <c r="H140" s="40"/>
      <c r="I140" s="23"/>
      <c r="J140" s="165"/>
      <c r="K140" s="171"/>
      <c r="L140" s="180">
        <f t="shared" si="0"/>
        <v>1</v>
      </c>
      <c r="M140" s="159">
        <f t="shared" si="1"/>
        <v>1900</v>
      </c>
      <c r="N140" s="159" t="str">
        <f t="shared" si="2"/>
        <v>Jan</v>
      </c>
      <c r="O140" s="160"/>
      <c r="P140" s="40"/>
      <c r="Q140" s="40"/>
      <c r="R140" s="40"/>
      <c r="S140" s="40"/>
      <c r="T140" s="40"/>
      <c r="U140" s="40"/>
      <c r="V140" s="40"/>
      <c r="W140" s="40"/>
      <c r="X140" s="40"/>
      <c r="Y140" s="40"/>
      <c r="Z140" s="40"/>
    </row>
    <row r="141" spans="1:26" ht="14.25" customHeight="1">
      <c r="A141" s="40"/>
      <c r="B141" s="40"/>
      <c r="C141" s="40"/>
      <c r="D141" s="162"/>
      <c r="E141" s="167"/>
      <c r="F141" s="164"/>
      <c r="G141" s="164"/>
      <c r="H141" s="40"/>
      <c r="I141" s="23"/>
      <c r="J141" s="165"/>
      <c r="K141" s="171"/>
      <c r="L141" s="180">
        <f t="shared" si="0"/>
        <v>1</v>
      </c>
      <c r="M141" s="159">
        <f t="shared" si="1"/>
        <v>1900</v>
      </c>
      <c r="N141" s="159" t="str">
        <f t="shared" si="2"/>
        <v>Jan</v>
      </c>
      <c r="O141" s="160"/>
      <c r="P141" s="40"/>
      <c r="Q141" s="40"/>
      <c r="R141" s="40"/>
      <c r="S141" s="40"/>
      <c r="T141" s="40"/>
      <c r="U141" s="40"/>
      <c r="V141" s="40"/>
      <c r="W141" s="40"/>
      <c r="X141" s="40"/>
      <c r="Y141" s="40"/>
      <c r="Z141" s="40"/>
    </row>
    <row r="142" spans="1:26" ht="14.25" customHeight="1">
      <c r="A142" s="40"/>
      <c r="B142" s="40"/>
      <c r="C142" s="40"/>
      <c r="D142" s="162"/>
      <c r="E142" s="167"/>
      <c r="F142" s="164"/>
      <c r="G142" s="164"/>
      <c r="H142" s="40"/>
      <c r="I142" s="23"/>
      <c r="J142" s="165"/>
      <c r="K142" s="171"/>
      <c r="L142" s="180">
        <f t="shared" si="0"/>
        <v>1</v>
      </c>
      <c r="M142" s="159">
        <f t="shared" si="1"/>
        <v>1900</v>
      </c>
      <c r="N142" s="159" t="str">
        <f t="shared" si="2"/>
        <v>Jan</v>
      </c>
      <c r="O142" s="160"/>
      <c r="P142" s="40"/>
      <c r="Q142" s="40"/>
      <c r="R142" s="40"/>
      <c r="S142" s="40"/>
      <c r="T142" s="40"/>
      <c r="U142" s="40"/>
      <c r="V142" s="40"/>
      <c r="W142" s="40"/>
      <c r="X142" s="40"/>
      <c r="Y142" s="40"/>
      <c r="Z142" s="40"/>
    </row>
    <row r="143" spans="1:26" ht="14.25" customHeight="1">
      <c r="A143" s="40"/>
      <c r="B143" s="40"/>
      <c r="C143" s="40"/>
      <c r="D143" s="162"/>
      <c r="E143" s="167"/>
      <c r="F143" s="164"/>
      <c r="G143" s="164"/>
      <c r="H143" s="40"/>
      <c r="I143" s="23"/>
      <c r="J143" s="165"/>
      <c r="K143" s="171"/>
      <c r="L143" s="180">
        <f t="shared" si="0"/>
        <v>1</v>
      </c>
      <c r="M143" s="159">
        <f t="shared" si="1"/>
        <v>1900</v>
      </c>
      <c r="N143" s="159" t="str">
        <f t="shared" si="2"/>
        <v>Jan</v>
      </c>
      <c r="O143" s="160"/>
      <c r="P143" s="40"/>
      <c r="Q143" s="40"/>
      <c r="R143" s="40"/>
      <c r="S143" s="40"/>
      <c r="T143" s="40"/>
      <c r="U143" s="40"/>
      <c r="V143" s="40"/>
      <c r="W143" s="40"/>
      <c r="X143" s="40"/>
      <c r="Y143" s="40"/>
      <c r="Z143" s="40"/>
    </row>
    <row r="144" spans="1:26" ht="14.25" customHeight="1">
      <c r="A144" s="40"/>
      <c r="B144" s="40"/>
      <c r="C144" s="40"/>
      <c r="D144" s="162"/>
      <c r="E144" s="167"/>
      <c r="F144" s="164"/>
      <c r="G144" s="164"/>
      <c r="H144" s="40"/>
      <c r="I144" s="23"/>
      <c r="J144" s="165"/>
      <c r="K144" s="171"/>
      <c r="L144" s="180">
        <f t="shared" si="0"/>
        <v>1</v>
      </c>
      <c r="M144" s="159">
        <f t="shared" si="1"/>
        <v>1900</v>
      </c>
      <c r="N144" s="159" t="str">
        <f t="shared" si="2"/>
        <v>Jan</v>
      </c>
      <c r="O144" s="160"/>
      <c r="P144" s="40"/>
      <c r="Q144" s="40"/>
      <c r="R144" s="40"/>
      <c r="S144" s="40"/>
      <c r="T144" s="40"/>
      <c r="U144" s="40"/>
      <c r="V144" s="40"/>
      <c r="W144" s="40"/>
      <c r="X144" s="40"/>
      <c r="Y144" s="40"/>
      <c r="Z144" s="40"/>
    </row>
    <row r="145" spans="1:26" ht="14.25" customHeight="1">
      <c r="A145" s="40"/>
      <c r="B145" s="40"/>
      <c r="C145" s="40"/>
      <c r="D145" s="162"/>
      <c r="E145" s="167"/>
      <c r="F145" s="164"/>
      <c r="G145" s="164"/>
      <c r="H145" s="40"/>
      <c r="I145" s="23"/>
      <c r="J145" s="165"/>
      <c r="K145" s="171"/>
      <c r="L145" s="180">
        <f t="shared" si="0"/>
        <v>1</v>
      </c>
      <c r="M145" s="159">
        <f t="shared" si="1"/>
        <v>1900</v>
      </c>
      <c r="N145" s="159" t="str">
        <f t="shared" si="2"/>
        <v>Jan</v>
      </c>
      <c r="O145" s="160"/>
      <c r="P145" s="40"/>
      <c r="Q145" s="40"/>
      <c r="R145" s="40"/>
      <c r="S145" s="40"/>
      <c r="T145" s="40"/>
      <c r="U145" s="40"/>
      <c r="V145" s="40"/>
      <c r="W145" s="40"/>
      <c r="X145" s="40"/>
      <c r="Y145" s="40"/>
      <c r="Z145" s="40"/>
    </row>
    <row r="146" spans="1:26" ht="14.25" customHeight="1">
      <c r="A146" s="40"/>
      <c r="B146" s="40"/>
      <c r="C146" s="40"/>
      <c r="D146" s="162"/>
      <c r="E146" s="167"/>
      <c r="F146" s="164"/>
      <c r="G146" s="164"/>
      <c r="H146" s="40"/>
      <c r="I146" s="23"/>
      <c r="J146" s="165"/>
      <c r="K146" s="171"/>
      <c r="L146" s="180">
        <f t="shared" si="0"/>
        <v>1</v>
      </c>
      <c r="M146" s="159">
        <f t="shared" si="1"/>
        <v>1900</v>
      </c>
      <c r="N146" s="159" t="str">
        <f t="shared" si="2"/>
        <v>Jan</v>
      </c>
      <c r="O146" s="160"/>
      <c r="P146" s="40"/>
      <c r="Q146" s="40"/>
      <c r="R146" s="40"/>
      <c r="S146" s="40"/>
      <c r="T146" s="40"/>
      <c r="U146" s="40"/>
      <c r="V146" s="40"/>
      <c r="W146" s="40"/>
      <c r="X146" s="40"/>
      <c r="Y146" s="40"/>
      <c r="Z146" s="40"/>
    </row>
    <row r="147" spans="1:26" ht="14.25" customHeight="1">
      <c r="A147" s="40"/>
      <c r="B147" s="40"/>
      <c r="C147" s="40"/>
      <c r="D147" s="162"/>
      <c r="E147" s="167"/>
      <c r="F147" s="164"/>
      <c r="G147" s="164"/>
      <c r="H147" s="40"/>
      <c r="I147" s="23"/>
      <c r="J147" s="165"/>
      <c r="K147" s="171"/>
      <c r="L147" s="180">
        <f t="shared" si="0"/>
        <v>1</v>
      </c>
      <c r="M147" s="159">
        <f t="shared" si="1"/>
        <v>1900</v>
      </c>
      <c r="N147" s="159" t="str">
        <f t="shared" si="2"/>
        <v>Jan</v>
      </c>
      <c r="O147" s="160"/>
      <c r="P147" s="40"/>
      <c r="Q147" s="40"/>
      <c r="R147" s="40"/>
      <c r="S147" s="40"/>
      <c r="T147" s="40"/>
      <c r="U147" s="40"/>
      <c r="V147" s="40"/>
      <c r="W147" s="40"/>
      <c r="X147" s="40"/>
      <c r="Y147" s="40"/>
      <c r="Z147" s="40"/>
    </row>
    <row r="148" spans="1:26" ht="14.25" customHeight="1">
      <c r="A148" s="40"/>
      <c r="B148" s="40"/>
      <c r="C148" s="40"/>
      <c r="D148" s="162"/>
      <c r="E148" s="167"/>
      <c r="F148" s="164"/>
      <c r="G148" s="164"/>
      <c r="H148" s="40"/>
      <c r="I148" s="23"/>
      <c r="J148" s="165"/>
      <c r="K148" s="171"/>
      <c r="L148" s="180">
        <f t="shared" si="0"/>
        <v>1</v>
      </c>
      <c r="M148" s="159">
        <f t="shared" si="1"/>
        <v>1900</v>
      </c>
      <c r="N148" s="159" t="str">
        <f t="shared" si="2"/>
        <v>Jan</v>
      </c>
      <c r="O148" s="160"/>
      <c r="P148" s="40"/>
      <c r="Q148" s="40"/>
      <c r="R148" s="40"/>
      <c r="S148" s="40"/>
      <c r="T148" s="40"/>
      <c r="U148" s="40"/>
      <c r="V148" s="40"/>
      <c r="W148" s="40"/>
      <c r="X148" s="40"/>
      <c r="Y148" s="40"/>
      <c r="Z148" s="40"/>
    </row>
    <row r="149" spans="1:26" ht="14.25" customHeight="1">
      <c r="A149" s="40"/>
      <c r="B149" s="40"/>
      <c r="C149" s="40"/>
      <c r="D149" s="162"/>
      <c r="E149" s="167"/>
      <c r="F149" s="164"/>
      <c r="G149" s="164"/>
      <c r="H149" s="40"/>
      <c r="I149" s="23"/>
      <c r="J149" s="165"/>
      <c r="K149" s="171"/>
      <c r="L149" s="180">
        <f t="shared" si="0"/>
        <v>1</v>
      </c>
      <c r="M149" s="159">
        <f t="shared" si="1"/>
        <v>1900</v>
      </c>
      <c r="N149" s="159" t="str">
        <f t="shared" si="2"/>
        <v>Jan</v>
      </c>
      <c r="O149" s="160"/>
      <c r="P149" s="40"/>
      <c r="Q149" s="40"/>
      <c r="R149" s="40"/>
      <c r="S149" s="40"/>
      <c r="T149" s="40"/>
      <c r="U149" s="40"/>
      <c r="V149" s="40"/>
      <c r="W149" s="40"/>
      <c r="X149" s="40"/>
      <c r="Y149" s="40"/>
      <c r="Z149" s="40"/>
    </row>
    <row r="150" spans="1:26" ht="14.25" customHeight="1">
      <c r="A150" s="40"/>
      <c r="B150" s="40"/>
      <c r="C150" s="40"/>
      <c r="D150" s="162"/>
      <c r="E150" s="167"/>
      <c r="F150" s="164"/>
      <c r="G150" s="164"/>
      <c r="H150" s="40"/>
      <c r="I150" s="23"/>
      <c r="J150" s="165"/>
      <c r="K150" s="171"/>
      <c r="L150" s="180">
        <f t="shared" si="0"/>
        <v>1</v>
      </c>
      <c r="M150" s="159">
        <f t="shared" si="1"/>
        <v>1900</v>
      </c>
      <c r="N150" s="159" t="str">
        <f t="shared" si="2"/>
        <v>Jan</v>
      </c>
      <c r="O150" s="160"/>
      <c r="P150" s="40"/>
      <c r="Q150" s="40"/>
      <c r="R150" s="40"/>
      <c r="S150" s="40"/>
      <c r="T150" s="40"/>
      <c r="U150" s="40"/>
      <c r="V150" s="40"/>
      <c r="W150" s="40"/>
      <c r="X150" s="40"/>
      <c r="Y150" s="40"/>
      <c r="Z150" s="40"/>
    </row>
    <row r="151" spans="1:26" ht="14.25" customHeight="1">
      <c r="A151" s="40"/>
      <c r="B151" s="40"/>
      <c r="C151" s="40"/>
      <c r="D151" s="162"/>
      <c r="E151" s="167"/>
      <c r="F151" s="164"/>
      <c r="G151" s="164"/>
      <c r="H151" s="40"/>
      <c r="I151" s="23"/>
      <c r="J151" s="165"/>
      <c r="K151" s="171"/>
      <c r="L151" s="180">
        <f t="shared" si="0"/>
        <v>1</v>
      </c>
      <c r="M151" s="159">
        <f t="shared" si="1"/>
        <v>1900</v>
      </c>
      <c r="N151" s="159" t="str">
        <f t="shared" si="2"/>
        <v>Jan</v>
      </c>
      <c r="O151" s="160"/>
      <c r="P151" s="40"/>
      <c r="Q151" s="40"/>
      <c r="R151" s="40"/>
      <c r="S151" s="40"/>
      <c r="T151" s="40"/>
      <c r="U151" s="40"/>
      <c r="V151" s="40"/>
      <c r="W151" s="40"/>
      <c r="X151" s="40"/>
      <c r="Y151" s="40"/>
      <c r="Z151" s="40"/>
    </row>
    <row r="152" spans="1:26" ht="14.25" customHeight="1">
      <c r="A152" s="40"/>
      <c r="B152" s="40"/>
      <c r="C152" s="40"/>
      <c r="D152" s="162"/>
      <c r="E152" s="167"/>
      <c r="F152" s="164"/>
      <c r="G152" s="164"/>
      <c r="H152" s="40"/>
      <c r="I152" s="23"/>
      <c r="J152" s="165"/>
      <c r="K152" s="171"/>
      <c r="L152" s="180">
        <f t="shared" si="0"/>
        <v>1</v>
      </c>
      <c r="M152" s="159">
        <f t="shared" si="1"/>
        <v>1900</v>
      </c>
      <c r="N152" s="159" t="str">
        <f t="shared" si="2"/>
        <v>Jan</v>
      </c>
      <c r="O152" s="160"/>
      <c r="P152" s="40"/>
      <c r="Q152" s="40"/>
      <c r="R152" s="40"/>
      <c r="S152" s="40"/>
      <c r="T152" s="40"/>
      <c r="U152" s="40"/>
      <c r="V152" s="40"/>
      <c r="W152" s="40"/>
      <c r="X152" s="40"/>
      <c r="Y152" s="40"/>
      <c r="Z152" s="40"/>
    </row>
    <row r="153" spans="1:26" ht="14.25" customHeight="1">
      <c r="A153" s="40"/>
      <c r="B153" s="40"/>
      <c r="C153" s="40"/>
      <c r="D153" s="162"/>
      <c r="E153" s="167"/>
      <c r="F153" s="164"/>
      <c r="G153" s="164"/>
      <c r="H153" s="40"/>
      <c r="I153" s="23"/>
      <c r="J153" s="165"/>
      <c r="K153" s="171"/>
      <c r="L153" s="180">
        <f t="shared" si="0"/>
        <v>1</v>
      </c>
      <c r="M153" s="159">
        <f t="shared" si="1"/>
        <v>1900</v>
      </c>
      <c r="N153" s="159" t="str">
        <f t="shared" si="2"/>
        <v>Jan</v>
      </c>
      <c r="O153" s="160"/>
      <c r="P153" s="40"/>
      <c r="Q153" s="40"/>
      <c r="R153" s="40"/>
      <c r="S153" s="40"/>
      <c r="T153" s="40"/>
      <c r="U153" s="40"/>
      <c r="V153" s="40"/>
      <c r="W153" s="40"/>
      <c r="X153" s="40"/>
      <c r="Y153" s="40"/>
      <c r="Z153" s="40"/>
    </row>
    <row r="154" spans="1:26" ht="14.25" customHeight="1">
      <c r="A154" s="40"/>
      <c r="B154" s="40"/>
      <c r="C154" s="40"/>
      <c r="D154" s="162"/>
      <c r="E154" s="167"/>
      <c r="F154" s="164"/>
      <c r="G154" s="164"/>
      <c r="H154" s="40"/>
      <c r="I154" s="23"/>
      <c r="J154" s="165"/>
      <c r="K154" s="171"/>
      <c r="L154" s="180">
        <f t="shared" si="0"/>
        <v>1</v>
      </c>
      <c r="M154" s="159">
        <f t="shared" si="1"/>
        <v>1900</v>
      </c>
      <c r="N154" s="159" t="str">
        <f t="shared" si="2"/>
        <v>Jan</v>
      </c>
      <c r="O154" s="160"/>
      <c r="P154" s="40"/>
      <c r="Q154" s="40"/>
      <c r="R154" s="40"/>
      <c r="S154" s="40"/>
      <c r="T154" s="40"/>
      <c r="U154" s="40"/>
      <c r="V154" s="40"/>
      <c r="W154" s="40"/>
      <c r="X154" s="40"/>
      <c r="Y154" s="40"/>
      <c r="Z154" s="40"/>
    </row>
    <row r="155" spans="1:26" ht="14.25" customHeight="1">
      <c r="A155" s="40"/>
      <c r="B155" s="40"/>
      <c r="C155" s="40"/>
      <c r="D155" s="162"/>
      <c r="E155" s="167"/>
      <c r="F155" s="164"/>
      <c r="G155" s="164"/>
      <c r="H155" s="40"/>
      <c r="I155" s="23"/>
      <c r="J155" s="165"/>
      <c r="K155" s="171"/>
      <c r="L155" s="180">
        <f t="shared" si="0"/>
        <v>1</v>
      </c>
      <c r="M155" s="159">
        <f t="shared" si="1"/>
        <v>1900</v>
      </c>
      <c r="N155" s="159" t="str">
        <f t="shared" si="2"/>
        <v>Jan</v>
      </c>
      <c r="O155" s="160"/>
      <c r="P155" s="40"/>
      <c r="Q155" s="40"/>
      <c r="R155" s="40"/>
      <c r="S155" s="40"/>
      <c r="T155" s="40"/>
      <c r="U155" s="40"/>
      <c r="V155" s="40"/>
      <c r="W155" s="40"/>
      <c r="X155" s="40"/>
      <c r="Y155" s="40"/>
      <c r="Z155" s="40"/>
    </row>
    <row r="156" spans="1:26" ht="14.25" customHeight="1">
      <c r="A156" s="40"/>
      <c r="B156" s="40"/>
      <c r="C156" s="40"/>
      <c r="D156" s="162"/>
      <c r="E156" s="167"/>
      <c r="F156" s="164"/>
      <c r="G156" s="164"/>
      <c r="H156" s="40"/>
      <c r="I156" s="23"/>
      <c r="J156" s="165"/>
      <c r="K156" s="171"/>
      <c r="L156" s="180">
        <f t="shared" si="0"/>
        <v>1</v>
      </c>
      <c r="M156" s="159">
        <f t="shared" si="1"/>
        <v>1900</v>
      </c>
      <c r="N156" s="159" t="str">
        <f t="shared" si="2"/>
        <v>Jan</v>
      </c>
      <c r="O156" s="160"/>
      <c r="P156" s="40"/>
      <c r="Q156" s="40"/>
      <c r="R156" s="40"/>
      <c r="S156" s="40"/>
      <c r="T156" s="40"/>
      <c r="U156" s="40"/>
      <c r="V156" s="40"/>
      <c r="W156" s="40"/>
      <c r="X156" s="40"/>
      <c r="Y156" s="40"/>
      <c r="Z156" s="40"/>
    </row>
    <row r="157" spans="1:26" ht="14.25" customHeight="1">
      <c r="A157" s="40"/>
      <c r="B157" s="40"/>
      <c r="C157" s="40"/>
      <c r="D157" s="162"/>
      <c r="E157" s="167"/>
      <c r="F157" s="164"/>
      <c r="G157" s="164"/>
      <c r="H157" s="40"/>
      <c r="I157" s="23"/>
      <c r="J157" s="165"/>
      <c r="K157" s="171"/>
      <c r="L157" s="180">
        <f t="shared" si="0"/>
        <v>1</v>
      </c>
      <c r="M157" s="159">
        <f t="shared" si="1"/>
        <v>1900</v>
      </c>
      <c r="N157" s="159" t="str">
        <f t="shared" si="2"/>
        <v>Jan</v>
      </c>
      <c r="O157" s="160"/>
      <c r="P157" s="40"/>
      <c r="Q157" s="40"/>
      <c r="R157" s="40"/>
      <c r="S157" s="40"/>
      <c r="T157" s="40"/>
      <c r="U157" s="40"/>
      <c r="V157" s="40"/>
      <c r="W157" s="40"/>
      <c r="X157" s="40"/>
      <c r="Y157" s="40"/>
      <c r="Z157" s="40"/>
    </row>
    <row r="158" spans="1:26" ht="14.25" customHeight="1">
      <c r="A158" s="40"/>
      <c r="B158" s="40"/>
      <c r="C158" s="40"/>
      <c r="D158" s="162"/>
      <c r="E158" s="167"/>
      <c r="F158" s="164"/>
      <c r="G158" s="164"/>
      <c r="H158" s="40"/>
      <c r="I158" s="23"/>
      <c r="J158" s="165"/>
      <c r="K158" s="171"/>
      <c r="L158" s="180">
        <f t="shared" si="0"/>
        <v>1</v>
      </c>
      <c r="M158" s="159">
        <f t="shared" si="1"/>
        <v>1900</v>
      </c>
      <c r="N158" s="159" t="str">
        <f t="shared" si="2"/>
        <v>Jan</v>
      </c>
      <c r="O158" s="160"/>
      <c r="P158" s="40"/>
      <c r="Q158" s="40"/>
      <c r="R158" s="40"/>
      <c r="S158" s="40"/>
      <c r="T158" s="40"/>
      <c r="U158" s="40"/>
      <c r="V158" s="40"/>
      <c r="W158" s="40"/>
      <c r="X158" s="40"/>
      <c r="Y158" s="40"/>
      <c r="Z158" s="40"/>
    </row>
    <row r="159" spans="1:26" ht="14.25" customHeight="1">
      <c r="A159" s="40"/>
      <c r="B159" s="40"/>
      <c r="C159" s="40"/>
      <c r="D159" s="162"/>
      <c r="E159" s="167"/>
      <c r="F159" s="164"/>
      <c r="G159" s="164"/>
      <c r="H159" s="40"/>
      <c r="I159" s="23"/>
      <c r="J159" s="165"/>
      <c r="K159" s="171"/>
      <c r="L159" s="180">
        <f t="shared" si="0"/>
        <v>1</v>
      </c>
      <c r="M159" s="159">
        <f t="shared" si="1"/>
        <v>1900</v>
      </c>
      <c r="N159" s="159" t="str">
        <f t="shared" si="2"/>
        <v>Jan</v>
      </c>
      <c r="O159" s="160"/>
      <c r="P159" s="40"/>
      <c r="Q159" s="40"/>
      <c r="R159" s="40"/>
      <c r="S159" s="40"/>
      <c r="T159" s="40"/>
      <c r="U159" s="40"/>
      <c r="V159" s="40"/>
      <c r="W159" s="40"/>
      <c r="X159" s="40"/>
      <c r="Y159" s="40"/>
      <c r="Z159" s="40"/>
    </row>
    <row r="160" spans="1:26" ht="14.25" customHeight="1">
      <c r="A160" s="40"/>
      <c r="B160" s="40"/>
      <c r="C160" s="40"/>
      <c r="D160" s="162"/>
      <c r="E160" s="167"/>
      <c r="F160" s="164"/>
      <c r="G160" s="164"/>
      <c r="H160" s="40"/>
      <c r="I160" s="23"/>
      <c r="J160" s="165"/>
      <c r="K160" s="171"/>
      <c r="L160" s="180">
        <f t="shared" si="0"/>
        <v>1</v>
      </c>
      <c r="M160" s="159">
        <f t="shared" si="1"/>
        <v>1900</v>
      </c>
      <c r="N160" s="159" t="str">
        <f t="shared" si="2"/>
        <v>Jan</v>
      </c>
      <c r="O160" s="160"/>
      <c r="P160" s="40"/>
      <c r="Q160" s="40"/>
      <c r="R160" s="40"/>
      <c r="S160" s="40"/>
      <c r="T160" s="40"/>
      <c r="U160" s="40"/>
      <c r="V160" s="40"/>
      <c r="W160" s="40"/>
      <c r="X160" s="40"/>
      <c r="Y160" s="40"/>
      <c r="Z160" s="40"/>
    </row>
    <row r="161" spans="1:26" ht="14.25" customHeight="1">
      <c r="A161" s="40"/>
      <c r="B161" s="40"/>
      <c r="C161" s="40"/>
      <c r="D161" s="162"/>
      <c r="E161" s="167"/>
      <c r="F161" s="164"/>
      <c r="G161" s="164"/>
      <c r="H161" s="40"/>
      <c r="I161" s="23"/>
      <c r="J161" s="165"/>
      <c r="K161" s="171"/>
      <c r="L161" s="180">
        <f t="shared" si="0"/>
        <v>1</v>
      </c>
      <c r="M161" s="159">
        <f t="shared" si="1"/>
        <v>1900</v>
      </c>
      <c r="N161" s="159" t="str">
        <f t="shared" si="2"/>
        <v>Jan</v>
      </c>
      <c r="O161" s="160"/>
      <c r="P161" s="40"/>
      <c r="Q161" s="40"/>
      <c r="R161" s="40"/>
      <c r="S161" s="40"/>
      <c r="T161" s="40"/>
      <c r="U161" s="40"/>
      <c r="V161" s="40"/>
      <c r="W161" s="40"/>
      <c r="X161" s="40"/>
      <c r="Y161" s="40"/>
      <c r="Z161" s="40"/>
    </row>
    <row r="162" spans="1:26" ht="14.25" customHeight="1">
      <c r="A162" s="40"/>
      <c r="B162" s="40"/>
      <c r="C162" s="40"/>
      <c r="D162" s="162"/>
      <c r="E162" s="167"/>
      <c r="F162" s="164"/>
      <c r="G162" s="164"/>
      <c r="H162" s="40"/>
      <c r="I162" s="23"/>
      <c r="J162" s="165"/>
      <c r="K162" s="171"/>
      <c r="L162" s="180">
        <f t="shared" si="0"/>
        <v>1</v>
      </c>
      <c r="M162" s="159">
        <f t="shared" si="1"/>
        <v>1900</v>
      </c>
      <c r="N162" s="159" t="str">
        <f t="shared" si="2"/>
        <v>Jan</v>
      </c>
      <c r="O162" s="160"/>
      <c r="P162" s="40"/>
      <c r="Q162" s="40"/>
      <c r="R162" s="40"/>
      <c r="S162" s="40"/>
      <c r="T162" s="40"/>
      <c r="U162" s="40"/>
      <c r="V162" s="40"/>
      <c r="W162" s="40"/>
      <c r="X162" s="40"/>
      <c r="Y162" s="40"/>
      <c r="Z162" s="40"/>
    </row>
    <row r="163" spans="1:26" ht="14.25" customHeight="1">
      <c r="A163" s="40"/>
      <c r="B163" s="40"/>
      <c r="C163" s="40"/>
      <c r="D163" s="162"/>
      <c r="E163" s="167"/>
      <c r="F163" s="164"/>
      <c r="G163" s="164"/>
      <c r="H163" s="40"/>
      <c r="I163" s="23"/>
      <c r="J163" s="165"/>
      <c r="K163" s="171"/>
      <c r="L163" s="180">
        <f t="shared" si="0"/>
        <v>1</v>
      </c>
      <c r="M163" s="159">
        <f t="shared" si="1"/>
        <v>1900</v>
      </c>
      <c r="N163" s="159" t="str">
        <f t="shared" si="2"/>
        <v>Jan</v>
      </c>
      <c r="O163" s="160"/>
      <c r="P163" s="40"/>
      <c r="Q163" s="40"/>
      <c r="R163" s="40"/>
      <c r="S163" s="40"/>
      <c r="T163" s="40"/>
      <c r="U163" s="40"/>
      <c r="V163" s="40"/>
      <c r="W163" s="40"/>
      <c r="X163" s="40"/>
      <c r="Y163" s="40"/>
      <c r="Z163" s="40"/>
    </row>
    <row r="164" spans="1:26" ht="14.25" customHeight="1">
      <c r="A164" s="40"/>
      <c r="B164" s="40"/>
      <c r="C164" s="40"/>
      <c r="D164" s="162"/>
      <c r="E164" s="167"/>
      <c r="F164" s="164"/>
      <c r="G164" s="164"/>
      <c r="H164" s="40"/>
      <c r="I164" s="23"/>
      <c r="J164" s="165"/>
      <c r="K164" s="165"/>
      <c r="L164" s="180">
        <f t="shared" si="0"/>
        <v>1</v>
      </c>
      <c r="M164" s="159">
        <f t="shared" si="1"/>
        <v>1900</v>
      </c>
      <c r="N164" s="159" t="str">
        <f t="shared" si="2"/>
        <v>Jan</v>
      </c>
      <c r="O164" s="160"/>
      <c r="P164" s="40"/>
      <c r="Q164" s="40"/>
      <c r="R164" s="40"/>
      <c r="S164" s="40"/>
      <c r="T164" s="40"/>
      <c r="U164" s="40"/>
      <c r="V164" s="40"/>
      <c r="W164" s="40"/>
      <c r="X164" s="40"/>
      <c r="Y164" s="40"/>
      <c r="Z164" s="40"/>
    </row>
    <row r="165" spans="1:26" ht="14.25" customHeight="1">
      <c r="A165" s="40"/>
      <c r="B165" s="40"/>
      <c r="C165" s="40"/>
      <c r="D165" s="162"/>
      <c r="E165" s="167"/>
      <c r="F165" s="164"/>
      <c r="G165" s="164"/>
      <c r="H165" s="40"/>
      <c r="I165" s="23"/>
      <c r="J165" s="165"/>
      <c r="K165" s="171"/>
      <c r="L165" s="180">
        <f t="shared" si="0"/>
        <v>1</v>
      </c>
      <c r="M165" s="159">
        <f t="shared" si="1"/>
        <v>1900</v>
      </c>
      <c r="N165" s="159" t="str">
        <f t="shared" si="2"/>
        <v>Jan</v>
      </c>
      <c r="O165" s="160"/>
      <c r="P165" s="40"/>
      <c r="Q165" s="40"/>
      <c r="R165" s="40"/>
      <c r="S165" s="40"/>
      <c r="T165" s="40"/>
      <c r="U165" s="40"/>
      <c r="V165" s="40"/>
      <c r="W165" s="40"/>
      <c r="X165" s="40"/>
      <c r="Y165" s="40"/>
      <c r="Z165" s="40"/>
    </row>
    <row r="166" spans="1:26" ht="14.25" customHeight="1">
      <c r="A166" s="40"/>
      <c r="B166" s="40"/>
      <c r="C166" s="40"/>
      <c r="D166" s="162"/>
      <c r="E166" s="167"/>
      <c r="F166" s="164"/>
      <c r="G166" s="164"/>
      <c r="H166" s="40"/>
      <c r="I166" s="23"/>
      <c r="J166" s="165"/>
      <c r="K166" s="171"/>
      <c r="L166" s="180">
        <f t="shared" si="0"/>
        <v>1</v>
      </c>
      <c r="M166" s="159">
        <f t="shared" si="1"/>
        <v>1900</v>
      </c>
      <c r="N166" s="159" t="str">
        <f t="shared" si="2"/>
        <v>Jan</v>
      </c>
      <c r="O166" s="160"/>
      <c r="P166" s="40"/>
      <c r="Q166" s="40"/>
      <c r="R166" s="40"/>
      <c r="S166" s="40"/>
      <c r="T166" s="40"/>
      <c r="U166" s="40"/>
      <c r="V166" s="40"/>
      <c r="W166" s="40"/>
      <c r="X166" s="40"/>
      <c r="Y166" s="40"/>
      <c r="Z166" s="40"/>
    </row>
    <row r="167" spans="1:26" ht="14.25" customHeight="1">
      <c r="A167" s="40"/>
      <c r="B167" s="40"/>
      <c r="C167" s="40"/>
      <c r="D167" s="162"/>
      <c r="E167" s="167"/>
      <c r="F167" s="164"/>
      <c r="G167" s="164"/>
      <c r="H167" s="40"/>
      <c r="I167" s="23"/>
      <c r="J167" s="165"/>
      <c r="K167" s="171"/>
      <c r="L167" s="180">
        <f t="shared" si="0"/>
        <v>1</v>
      </c>
      <c r="M167" s="159">
        <f t="shared" si="1"/>
        <v>1900</v>
      </c>
      <c r="N167" s="159" t="str">
        <f t="shared" si="2"/>
        <v>Jan</v>
      </c>
      <c r="O167" s="160"/>
      <c r="P167" s="40"/>
      <c r="Q167" s="40"/>
      <c r="R167" s="40"/>
      <c r="S167" s="40"/>
      <c r="T167" s="40"/>
      <c r="U167" s="40"/>
      <c r="V167" s="40"/>
      <c r="W167" s="40"/>
      <c r="X167" s="40"/>
      <c r="Y167" s="40"/>
      <c r="Z167" s="40"/>
    </row>
    <row r="168" spans="1:26" ht="14.25" customHeight="1">
      <c r="A168" s="40"/>
      <c r="B168" s="40"/>
      <c r="C168" s="40"/>
      <c r="D168" s="162"/>
      <c r="E168" s="167"/>
      <c r="F168" s="164"/>
      <c r="G168" s="164"/>
      <c r="H168" s="40"/>
      <c r="I168" s="23"/>
      <c r="J168" s="165"/>
      <c r="K168" s="171"/>
      <c r="L168" s="180">
        <f t="shared" si="0"/>
        <v>1</v>
      </c>
      <c r="M168" s="159">
        <f t="shared" si="1"/>
        <v>1900</v>
      </c>
      <c r="N168" s="159" t="str">
        <f t="shared" si="2"/>
        <v>Jan</v>
      </c>
      <c r="O168" s="160"/>
      <c r="P168" s="40"/>
      <c r="Q168" s="40"/>
      <c r="R168" s="40"/>
      <c r="S168" s="40"/>
      <c r="T168" s="40"/>
      <c r="U168" s="40"/>
      <c r="V168" s="40"/>
      <c r="W168" s="40"/>
      <c r="X168" s="40"/>
      <c r="Y168" s="40"/>
      <c r="Z168" s="40"/>
    </row>
    <row r="169" spans="1:26" ht="14.25" customHeight="1">
      <c r="A169" s="40"/>
      <c r="B169" s="40"/>
      <c r="C169" s="40"/>
      <c r="D169" s="162"/>
      <c r="E169" s="167"/>
      <c r="F169" s="164"/>
      <c r="G169" s="164"/>
      <c r="H169" s="40"/>
      <c r="I169" s="23"/>
      <c r="J169" s="165"/>
      <c r="K169" s="171"/>
      <c r="L169" s="180">
        <f t="shared" si="0"/>
        <v>1</v>
      </c>
      <c r="M169" s="159">
        <f t="shared" si="1"/>
        <v>1900</v>
      </c>
      <c r="N169" s="159" t="str">
        <f t="shared" si="2"/>
        <v>Jan</v>
      </c>
      <c r="O169" s="160"/>
      <c r="P169" s="40"/>
      <c r="Q169" s="40"/>
      <c r="R169" s="40"/>
      <c r="S169" s="40"/>
      <c r="T169" s="40"/>
      <c r="U169" s="40"/>
      <c r="V169" s="40"/>
      <c r="W169" s="40"/>
      <c r="X169" s="40"/>
      <c r="Y169" s="40"/>
      <c r="Z169" s="40"/>
    </row>
    <row r="170" spans="1:26" ht="14.25" customHeight="1">
      <c r="A170" s="40"/>
      <c r="B170" s="40"/>
      <c r="C170" s="40"/>
      <c r="D170" s="162"/>
      <c r="E170" s="167"/>
      <c r="F170" s="164"/>
      <c r="G170" s="164"/>
      <c r="H170" s="40"/>
      <c r="I170" s="23"/>
      <c r="J170" s="165"/>
      <c r="K170" s="171"/>
      <c r="L170" s="180">
        <f t="shared" si="0"/>
        <v>1</v>
      </c>
      <c r="M170" s="159">
        <f t="shared" si="1"/>
        <v>1900</v>
      </c>
      <c r="N170" s="159" t="str">
        <f t="shared" si="2"/>
        <v>Jan</v>
      </c>
      <c r="O170" s="160"/>
      <c r="P170" s="40"/>
      <c r="Q170" s="40"/>
      <c r="R170" s="40"/>
      <c r="S170" s="40"/>
      <c r="T170" s="40"/>
      <c r="U170" s="40"/>
      <c r="V170" s="40"/>
      <c r="W170" s="40"/>
      <c r="X170" s="40"/>
      <c r="Y170" s="40"/>
      <c r="Z170" s="40"/>
    </row>
    <row r="171" spans="1:26" ht="14.25" customHeight="1">
      <c r="A171" s="40"/>
      <c r="B171" s="40"/>
      <c r="C171" s="40"/>
      <c r="D171" s="162"/>
      <c r="E171" s="167"/>
      <c r="F171" s="164"/>
      <c r="G171" s="164"/>
      <c r="H171" s="40"/>
      <c r="I171" s="23"/>
      <c r="J171" s="165"/>
      <c r="K171" s="171"/>
      <c r="L171" s="180">
        <f t="shared" si="0"/>
        <v>1</v>
      </c>
      <c r="M171" s="159">
        <f t="shared" si="1"/>
        <v>1900</v>
      </c>
      <c r="N171" s="159" t="str">
        <f t="shared" si="2"/>
        <v>Jan</v>
      </c>
      <c r="O171" s="160"/>
      <c r="P171" s="40"/>
      <c r="Q171" s="40"/>
      <c r="R171" s="40"/>
      <c r="S171" s="40"/>
      <c r="T171" s="40"/>
      <c r="U171" s="40"/>
      <c r="V171" s="40"/>
      <c r="W171" s="40"/>
      <c r="X171" s="40"/>
      <c r="Y171" s="40"/>
      <c r="Z171" s="40"/>
    </row>
    <row r="172" spans="1:26" ht="14.25" customHeight="1">
      <c r="A172" s="40"/>
      <c r="B172" s="40"/>
      <c r="C172" s="40"/>
      <c r="D172" s="162"/>
      <c r="E172" s="167"/>
      <c r="F172" s="164"/>
      <c r="G172" s="164"/>
      <c r="H172" s="40"/>
      <c r="I172" s="23"/>
      <c r="J172" s="165"/>
      <c r="K172" s="171"/>
      <c r="L172" s="180">
        <f t="shared" si="0"/>
        <v>1</v>
      </c>
      <c r="M172" s="159">
        <f t="shared" si="1"/>
        <v>1900</v>
      </c>
      <c r="N172" s="159" t="str">
        <f t="shared" si="2"/>
        <v>Jan</v>
      </c>
      <c r="O172" s="160"/>
      <c r="P172" s="40"/>
      <c r="Q172" s="40"/>
      <c r="R172" s="40"/>
      <c r="S172" s="40"/>
      <c r="T172" s="40"/>
      <c r="U172" s="40"/>
      <c r="V172" s="40"/>
      <c r="W172" s="40"/>
      <c r="X172" s="40"/>
      <c r="Y172" s="40"/>
      <c r="Z172" s="40"/>
    </row>
    <row r="173" spans="1:26" ht="14.25" customHeight="1">
      <c r="A173" s="40"/>
      <c r="B173" s="40"/>
      <c r="C173" s="40"/>
      <c r="D173" s="162"/>
      <c r="E173" s="167"/>
      <c r="F173" s="164"/>
      <c r="G173" s="164"/>
      <c r="H173" s="40"/>
      <c r="I173" s="23"/>
      <c r="J173" s="165"/>
      <c r="K173" s="171"/>
      <c r="L173" s="180">
        <f t="shared" si="0"/>
        <v>1</v>
      </c>
      <c r="M173" s="159">
        <f t="shared" si="1"/>
        <v>1900</v>
      </c>
      <c r="N173" s="159" t="str">
        <f t="shared" si="2"/>
        <v>Jan</v>
      </c>
      <c r="O173" s="160"/>
      <c r="P173" s="40"/>
      <c r="Q173" s="40"/>
      <c r="R173" s="40"/>
      <c r="S173" s="40"/>
      <c r="T173" s="40"/>
      <c r="U173" s="40"/>
      <c r="V173" s="40"/>
      <c r="W173" s="40"/>
      <c r="X173" s="40"/>
      <c r="Y173" s="40"/>
      <c r="Z173" s="40"/>
    </row>
    <row r="174" spans="1:26" ht="14.25" customHeight="1">
      <c r="A174" s="40"/>
      <c r="B174" s="40"/>
      <c r="C174" s="40"/>
      <c r="D174" s="168"/>
      <c r="E174" s="168"/>
      <c r="F174" s="40"/>
      <c r="G174" s="164"/>
      <c r="H174" s="40"/>
      <c r="I174" s="23"/>
      <c r="J174" s="23"/>
      <c r="K174" s="23"/>
      <c r="L174" s="180">
        <f t="shared" si="0"/>
        <v>1</v>
      </c>
      <c r="M174" s="159">
        <f t="shared" si="1"/>
        <v>1900</v>
      </c>
      <c r="N174" s="159" t="str">
        <f t="shared" si="2"/>
        <v>Jan</v>
      </c>
      <c r="O174" s="160"/>
      <c r="P174" s="40"/>
      <c r="Q174" s="40"/>
      <c r="R174" s="40"/>
      <c r="S174" s="40"/>
      <c r="T174" s="40"/>
      <c r="U174" s="40"/>
      <c r="V174" s="40"/>
      <c r="W174" s="40"/>
      <c r="X174" s="40"/>
      <c r="Y174" s="40"/>
      <c r="Z174" s="40"/>
    </row>
    <row r="175" spans="1:26" ht="14.25" customHeight="1">
      <c r="A175" s="40"/>
      <c r="B175" s="40"/>
      <c r="C175" s="40"/>
      <c r="D175" s="168"/>
      <c r="E175" s="168"/>
      <c r="F175" s="40"/>
      <c r="G175" s="164"/>
      <c r="H175" s="40"/>
      <c r="I175" s="23"/>
      <c r="J175" s="23"/>
      <c r="K175" s="23"/>
      <c r="L175" s="180">
        <f t="shared" si="0"/>
        <v>1</v>
      </c>
      <c r="M175" s="159">
        <f t="shared" si="1"/>
        <v>1900</v>
      </c>
      <c r="N175" s="159" t="str">
        <f t="shared" si="2"/>
        <v>Jan</v>
      </c>
      <c r="O175" s="160"/>
      <c r="P175" s="40"/>
      <c r="Q175" s="40"/>
      <c r="R175" s="40"/>
      <c r="S175" s="40"/>
      <c r="T175" s="40"/>
      <c r="U175" s="40"/>
      <c r="V175" s="40"/>
      <c r="W175" s="40"/>
      <c r="X175" s="40"/>
      <c r="Y175" s="40"/>
      <c r="Z175" s="40"/>
    </row>
    <row r="176" spans="1:26" ht="14.25" customHeight="1">
      <c r="A176" s="40"/>
      <c r="B176" s="40"/>
      <c r="C176" s="40"/>
      <c r="D176" s="168"/>
      <c r="E176" s="168"/>
      <c r="F176" s="40"/>
      <c r="G176" s="164"/>
      <c r="H176" s="40"/>
      <c r="I176" s="23"/>
      <c r="J176" s="23"/>
      <c r="K176" s="23"/>
      <c r="L176" s="180">
        <f t="shared" si="0"/>
        <v>1</v>
      </c>
      <c r="M176" s="159">
        <f t="shared" si="1"/>
        <v>1900</v>
      </c>
      <c r="N176" s="159" t="str">
        <f t="shared" si="2"/>
        <v>Jan</v>
      </c>
      <c r="O176" s="160"/>
      <c r="P176" s="40"/>
      <c r="Q176" s="40"/>
      <c r="R176" s="40"/>
      <c r="S176" s="40"/>
      <c r="T176" s="40"/>
      <c r="U176" s="40"/>
      <c r="V176" s="40"/>
      <c r="W176" s="40"/>
      <c r="X176" s="40"/>
      <c r="Y176" s="40"/>
      <c r="Z176" s="40"/>
    </row>
    <row r="177" spans="1:26" ht="14.25" customHeight="1">
      <c r="A177" s="40"/>
      <c r="B177" s="40"/>
      <c r="C177" s="40"/>
      <c r="D177" s="168"/>
      <c r="E177" s="168"/>
      <c r="F177" s="40"/>
      <c r="G177" s="164"/>
      <c r="H177" s="40"/>
      <c r="I177" s="23"/>
      <c r="J177" s="23"/>
      <c r="K177" s="23"/>
      <c r="L177" s="180">
        <f t="shared" si="0"/>
        <v>1</v>
      </c>
      <c r="M177" s="159">
        <f t="shared" si="1"/>
        <v>1900</v>
      </c>
      <c r="N177" s="159" t="str">
        <f t="shared" si="2"/>
        <v>Jan</v>
      </c>
      <c r="O177" s="160"/>
      <c r="P177" s="40"/>
      <c r="Q177" s="40"/>
      <c r="R177" s="40"/>
      <c r="S177" s="40"/>
      <c r="T177" s="40"/>
      <c r="U177" s="40"/>
      <c r="V177" s="40"/>
      <c r="W177" s="40"/>
      <c r="X177" s="40"/>
      <c r="Y177" s="40"/>
      <c r="Z177" s="40"/>
    </row>
    <row r="178" spans="1:26" ht="14.25" customHeight="1">
      <c r="A178" s="40"/>
      <c r="B178" s="40"/>
      <c r="C178" s="40"/>
      <c r="D178" s="168"/>
      <c r="E178" s="168"/>
      <c r="F178" s="40"/>
      <c r="G178" s="164"/>
      <c r="H178" s="40"/>
      <c r="I178" s="23"/>
      <c r="J178" s="23"/>
      <c r="K178" s="23"/>
      <c r="L178" s="180">
        <f t="shared" si="0"/>
        <v>1</v>
      </c>
      <c r="M178" s="159">
        <f t="shared" si="1"/>
        <v>1900</v>
      </c>
      <c r="N178" s="159" t="str">
        <f t="shared" si="2"/>
        <v>Jan</v>
      </c>
      <c r="O178" s="160"/>
      <c r="P178" s="40"/>
      <c r="Q178" s="40"/>
      <c r="R178" s="40"/>
      <c r="S178" s="40"/>
      <c r="T178" s="40"/>
      <c r="U178" s="40"/>
      <c r="V178" s="40"/>
      <c r="W178" s="40"/>
      <c r="X178" s="40"/>
      <c r="Y178" s="40"/>
      <c r="Z178" s="40"/>
    </row>
    <row r="179" spans="1:26" ht="14.25" customHeight="1">
      <c r="A179" s="40"/>
      <c r="B179" s="40"/>
      <c r="C179" s="40"/>
      <c r="D179" s="168"/>
      <c r="E179" s="167"/>
      <c r="F179" s="164"/>
      <c r="G179" s="164"/>
      <c r="H179" s="164"/>
      <c r="I179" s="23"/>
      <c r="J179" s="171"/>
      <c r="K179" s="171"/>
      <c r="L179" s="180">
        <f t="shared" si="0"/>
        <v>1</v>
      </c>
      <c r="M179" s="159">
        <f t="shared" si="1"/>
        <v>1900</v>
      </c>
      <c r="N179" s="159" t="str">
        <f t="shared" si="2"/>
        <v>Jan</v>
      </c>
      <c r="O179" s="160"/>
      <c r="P179" s="40"/>
      <c r="Q179" s="40"/>
      <c r="R179" s="40"/>
      <c r="S179" s="40"/>
      <c r="T179" s="40"/>
      <c r="U179" s="40"/>
      <c r="V179" s="40"/>
      <c r="W179" s="40"/>
      <c r="X179" s="40"/>
      <c r="Y179" s="40"/>
      <c r="Z179" s="40"/>
    </row>
    <row r="180" spans="1:26" ht="14.25" customHeight="1">
      <c r="A180" s="40"/>
      <c r="B180" s="40"/>
      <c r="C180" s="40"/>
      <c r="D180" s="168"/>
      <c r="E180" s="167"/>
      <c r="F180" s="164"/>
      <c r="G180" s="164"/>
      <c r="H180" s="164"/>
      <c r="I180" s="23"/>
      <c r="J180" s="171"/>
      <c r="K180" s="171"/>
      <c r="L180" s="180">
        <f t="shared" si="0"/>
        <v>1</v>
      </c>
      <c r="M180" s="159">
        <f t="shared" si="1"/>
        <v>1900</v>
      </c>
      <c r="N180" s="159" t="str">
        <f t="shared" si="2"/>
        <v>Jan</v>
      </c>
      <c r="O180" s="160"/>
      <c r="P180" s="40"/>
      <c r="Q180" s="40"/>
      <c r="R180" s="40"/>
      <c r="S180" s="40"/>
      <c r="T180" s="40"/>
      <c r="U180" s="40"/>
      <c r="V180" s="40"/>
      <c r="W180" s="40"/>
      <c r="X180" s="40"/>
      <c r="Y180" s="40"/>
      <c r="Z180" s="40"/>
    </row>
    <row r="181" spans="1:26" ht="14.25" customHeight="1">
      <c r="A181" s="40"/>
      <c r="B181" s="40"/>
      <c r="C181" s="40"/>
      <c r="D181" s="168"/>
      <c r="E181" s="167"/>
      <c r="F181" s="164"/>
      <c r="G181" s="164"/>
      <c r="H181" s="164"/>
      <c r="I181" s="23"/>
      <c r="J181" s="171"/>
      <c r="K181" s="171"/>
      <c r="L181" s="180">
        <f t="shared" si="0"/>
        <v>1</v>
      </c>
      <c r="M181" s="159">
        <f t="shared" si="1"/>
        <v>1900</v>
      </c>
      <c r="N181" s="159" t="str">
        <f t="shared" si="2"/>
        <v>Jan</v>
      </c>
      <c r="O181" s="160"/>
      <c r="P181" s="40"/>
      <c r="Q181" s="40"/>
      <c r="R181" s="40"/>
      <c r="S181" s="40"/>
      <c r="T181" s="40"/>
      <c r="U181" s="40"/>
      <c r="V181" s="40"/>
      <c r="W181" s="40"/>
      <c r="X181" s="40"/>
      <c r="Y181" s="40"/>
      <c r="Z181" s="40"/>
    </row>
    <row r="182" spans="1:26" ht="14.25" customHeight="1">
      <c r="A182" s="40"/>
      <c r="B182" s="40"/>
      <c r="C182" s="40"/>
      <c r="D182" s="168"/>
      <c r="E182" s="167"/>
      <c r="F182" s="164"/>
      <c r="G182" s="164"/>
      <c r="H182" s="164"/>
      <c r="I182" s="23"/>
      <c r="J182" s="171"/>
      <c r="K182" s="171"/>
      <c r="L182" s="180">
        <f t="shared" si="0"/>
        <v>1</v>
      </c>
      <c r="M182" s="159">
        <f t="shared" si="1"/>
        <v>1900</v>
      </c>
      <c r="N182" s="159" t="str">
        <f t="shared" si="2"/>
        <v>Jan</v>
      </c>
      <c r="O182" s="160"/>
      <c r="P182" s="40"/>
      <c r="Q182" s="40"/>
      <c r="R182" s="40"/>
      <c r="S182" s="40"/>
      <c r="T182" s="40"/>
      <c r="U182" s="40"/>
      <c r="V182" s="40"/>
      <c r="W182" s="40"/>
      <c r="X182" s="40"/>
      <c r="Y182" s="40"/>
      <c r="Z182" s="40"/>
    </row>
    <row r="183" spans="1:26" ht="14.25" customHeight="1">
      <c r="A183" s="40"/>
      <c r="B183" s="40"/>
      <c r="C183" s="40"/>
      <c r="D183" s="168"/>
      <c r="E183" s="167"/>
      <c r="F183" s="164"/>
      <c r="G183" s="164"/>
      <c r="H183" s="164"/>
      <c r="I183" s="23"/>
      <c r="J183" s="171"/>
      <c r="K183" s="171"/>
      <c r="L183" s="180">
        <f t="shared" si="0"/>
        <v>1</v>
      </c>
      <c r="M183" s="159">
        <f t="shared" si="1"/>
        <v>1900</v>
      </c>
      <c r="N183" s="159" t="str">
        <f t="shared" si="2"/>
        <v>Jan</v>
      </c>
      <c r="O183" s="160"/>
      <c r="P183" s="40"/>
      <c r="Q183" s="40"/>
      <c r="R183" s="40"/>
      <c r="S183" s="40"/>
      <c r="T183" s="40"/>
      <c r="U183" s="40"/>
      <c r="V183" s="40"/>
      <c r="W183" s="40"/>
      <c r="X183" s="40"/>
      <c r="Y183" s="40"/>
      <c r="Z183" s="40"/>
    </row>
    <row r="184" spans="1:26" ht="14.25" customHeight="1">
      <c r="A184" s="40"/>
      <c r="B184" s="40"/>
      <c r="C184" s="40"/>
      <c r="D184" s="168"/>
      <c r="E184" s="167"/>
      <c r="F184" s="164"/>
      <c r="G184" s="164"/>
      <c r="H184" s="164"/>
      <c r="I184" s="23"/>
      <c r="J184" s="171"/>
      <c r="K184" s="171"/>
      <c r="L184" s="180">
        <f t="shared" si="0"/>
        <v>1</v>
      </c>
      <c r="M184" s="159">
        <f t="shared" si="1"/>
        <v>1900</v>
      </c>
      <c r="N184" s="159" t="str">
        <f t="shared" si="2"/>
        <v>Jan</v>
      </c>
      <c r="O184" s="160"/>
      <c r="P184" s="40"/>
      <c r="Q184" s="40"/>
      <c r="R184" s="40"/>
      <c r="S184" s="40"/>
      <c r="T184" s="40"/>
      <c r="U184" s="40"/>
      <c r="V184" s="40"/>
      <c r="W184" s="40"/>
      <c r="X184" s="40"/>
      <c r="Y184" s="40"/>
      <c r="Z184" s="40"/>
    </row>
    <row r="185" spans="1:26" ht="14.25" customHeight="1">
      <c r="A185" s="40"/>
      <c r="B185" s="40"/>
      <c r="C185" s="40"/>
      <c r="D185" s="168"/>
      <c r="E185" s="167"/>
      <c r="F185" s="164"/>
      <c r="G185" s="164"/>
      <c r="H185" s="164"/>
      <c r="I185" s="23"/>
      <c r="J185" s="171"/>
      <c r="K185" s="171"/>
      <c r="L185" s="180">
        <f t="shared" si="0"/>
        <v>1</v>
      </c>
      <c r="M185" s="159">
        <f t="shared" si="1"/>
        <v>1900</v>
      </c>
      <c r="N185" s="159" t="str">
        <f t="shared" si="2"/>
        <v>Jan</v>
      </c>
      <c r="O185" s="160"/>
      <c r="P185" s="40"/>
      <c r="Q185" s="40"/>
      <c r="R185" s="40"/>
      <c r="S185" s="40"/>
      <c r="T185" s="40"/>
      <c r="U185" s="40"/>
      <c r="V185" s="40"/>
      <c r="W185" s="40"/>
      <c r="X185" s="40"/>
      <c r="Y185" s="40"/>
      <c r="Z185" s="40"/>
    </row>
    <row r="186" spans="1:26" ht="14.25" customHeight="1">
      <c r="A186" s="40"/>
      <c r="B186" s="40"/>
      <c r="C186" s="40"/>
      <c r="D186" s="168"/>
      <c r="E186" s="167"/>
      <c r="F186" s="164"/>
      <c r="G186" s="164"/>
      <c r="H186" s="164"/>
      <c r="I186" s="23"/>
      <c r="J186" s="171"/>
      <c r="K186" s="171"/>
      <c r="L186" s="180">
        <f t="shared" si="0"/>
        <v>1</v>
      </c>
      <c r="M186" s="159">
        <f t="shared" si="1"/>
        <v>1900</v>
      </c>
      <c r="N186" s="159" t="str">
        <f t="shared" si="2"/>
        <v>Jan</v>
      </c>
      <c r="O186" s="160"/>
      <c r="P186" s="40"/>
      <c r="Q186" s="40"/>
      <c r="R186" s="40"/>
      <c r="S186" s="40"/>
      <c r="T186" s="40"/>
      <c r="U186" s="40"/>
      <c r="V186" s="40"/>
      <c r="W186" s="40"/>
      <c r="X186" s="40"/>
      <c r="Y186" s="40"/>
      <c r="Z186" s="40"/>
    </row>
    <row r="187" spans="1:26" ht="14.25" customHeight="1">
      <c r="A187" s="40"/>
      <c r="B187" s="40"/>
      <c r="C187" s="40"/>
      <c r="D187" s="168"/>
      <c r="E187" s="167"/>
      <c r="F187" s="164"/>
      <c r="G187" s="164"/>
      <c r="H187" s="164"/>
      <c r="I187" s="23"/>
      <c r="J187" s="171"/>
      <c r="K187" s="171"/>
      <c r="L187" s="180">
        <f t="shared" si="0"/>
        <v>1</v>
      </c>
      <c r="M187" s="159">
        <f t="shared" si="1"/>
        <v>1900</v>
      </c>
      <c r="N187" s="159" t="str">
        <f t="shared" si="2"/>
        <v>Jan</v>
      </c>
      <c r="O187" s="160"/>
      <c r="P187" s="40"/>
      <c r="Q187" s="40"/>
      <c r="R187" s="40"/>
      <c r="S187" s="40"/>
      <c r="T187" s="40"/>
      <c r="U187" s="40"/>
      <c r="V187" s="40"/>
      <c r="W187" s="40"/>
      <c r="X187" s="40"/>
      <c r="Y187" s="40"/>
      <c r="Z187" s="40"/>
    </row>
    <row r="188" spans="1:26" ht="14.25" customHeight="1">
      <c r="A188" s="40"/>
      <c r="B188" s="40"/>
      <c r="C188" s="40"/>
      <c r="D188" s="168"/>
      <c r="E188" s="167"/>
      <c r="F188" s="164"/>
      <c r="G188" s="164"/>
      <c r="H188" s="164"/>
      <c r="I188" s="23"/>
      <c r="J188" s="171"/>
      <c r="K188" s="171"/>
      <c r="L188" s="180">
        <f t="shared" si="0"/>
        <v>1</v>
      </c>
      <c r="M188" s="159">
        <f t="shared" si="1"/>
        <v>1900</v>
      </c>
      <c r="N188" s="159" t="str">
        <f t="shared" si="2"/>
        <v>Jan</v>
      </c>
      <c r="O188" s="160"/>
      <c r="P188" s="40"/>
      <c r="Q188" s="40"/>
      <c r="R188" s="40"/>
      <c r="S188" s="40"/>
      <c r="T188" s="40"/>
      <c r="U188" s="40"/>
      <c r="V188" s="40"/>
      <c r="W188" s="40"/>
      <c r="X188" s="40"/>
      <c r="Y188" s="40"/>
      <c r="Z188" s="40"/>
    </row>
    <row r="189" spans="1:26" ht="14.25" customHeight="1">
      <c r="A189" s="40"/>
      <c r="B189" s="40"/>
      <c r="C189" s="40"/>
      <c r="D189" s="168"/>
      <c r="E189" s="167"/>
      <c r="F189" s="164"/>
      <c r="G189" s="164"/>
      <c r="H189" s="164"/>
      <c r="I189" s="23"/>
      <c r="J189" s="171"/>
      <c r="K189" s="171"/>
      <c r="L189" s="180">
        <f t="shared" si="0"/>
        <v>1</v>
      </c>
      <c r="M189" s="159">
        <f t="shared" si="1"/>
        <v>1900</v>
      </c>
      <c r="N189" s="159" t="str">
        <f t="shared" si="2"/>
        <v>Jan</v>
      </c>
      <c r="O189" s="160"/>
      <c r="P189" s="40"/>
      <c r="Q189" s="40"/>
      <c r="R189" s="40"/>
      <c r="S189" s="40"/>
      <c r="T189" s="40"/>
      <c r="U189" s="40"/>
      <c r="V189" s="40"/>
      <c r="W189" s="40"/>
      <c r="X189" s="40"/>
      <c r="Y189" s="40"/>
      <c r="Z189" s="40"/>
    </row>
    <row r="190" spans="1:26" ht="14.25" customHeight="1">
      <c r="A190" s="40"/>
      <c r="B190" s="40"/>
      <c r="C190" s="40"/>
      <c r="D190" s="168"/>
      <c r="E190" s="167"/>
      <c r="F190" s="164"/>
      <c r="G190" s="164"/>
      <c r="H190" s="164"/>
      <c r="I190" s="23"/>
      <c r="J190" s="171"/>
      <c r="K190" s="171"/>
      <c r="L190" s="180">
        <f t="shared" si="0"/>
        <v>1</v>
      </c>
      <c r="M190" s="159">
        <f t="shared" si="1"/>
        <v>1900</v>
      </c>
      <c r="N190" s="159" t="str">
        <f t="shared" si="2"/>
        <v>Jan</v>
      </c>
      <c r="O190" s="160"/>
      <c r="P190" s="40"/>
      <c r="Q190" s="40"/>
      <c r="R190" s="40"/>
      <c r="S190" s="40"/>
      <c r="T190" s="40"/>
      <c r="U190" s="40"/>
      <c r="V190" s="40"/>
      <c r="W190" s="40"/>
      <c r="X190" s="40"/>
      <c r="Y190" s="40"/>
      <c r="Z190" s="40"/>
    </row>
    <row r="191" spans="1:26" ht="14.25" customHeight="1">
      <c r="A191" s="40"/>
      <c r="B191" s="40"/>
      <c r="C191" s="40"/>
      <c r="D191" s="168"/>
      <c r="E191" s="167"/>
      <c r="F191" s="164"/>
      <c r="G191" s="164"/>
      <c r="H191" s="164"/>
      <c r="I191" s="23"/>
      <c r="J191" s="171"/>
      <c r="K191" s="171"/>
      <c r="L191" s="180">
        <f t="shared" si="0"/>
        <v>1</v>
      </c>
      <c r="M191" s="159">
        <f t="shared" si="1"/>
        <v>1900</v>
      </c>
      <c r="N191" s="159" t="str">
        <f t="shared" si="2"/>
        <v>Jan</v>
      </c>
      <c r="O191" s="160"/>
      <c r="P191" s="40"/>
      <c r="Q191" s="40"/>
      <c r="R191" s="40"/>
      <c r="S191" s="40"/>
      <c r="T191" s="40"/>
      <c r="U191" s="40"/>
      <c r="V191" s="40"/>
      <c r="W191" s="40"/>
      <c r="X191" s="40"/>
      <c r="Y191" s="40"/>
      <c r="Z191" s="40"/>
    </row>
    <row r="192" spans="1:26" ht="14.25" customHeight="1">
      <c r="A192" s="40"/>
      <c r="B192" s="40"/>
      <c r="C192" s="40"/>
      <c r="D192" s="168"/>
      <c r="E192" s="167"/>
      <c r="F192" s="164"/>
      <c r="G192" s="164"/>
      <c r="H192" s="164"/>
      <c r="I192" s="23"/>
      <c r="J192" s="171"/>
      <c r="K192" s="171"/>
      <c r="L192" s="180">
        <f t="shared" si="0"/>
        <v>1</v>
      </c>
      <c r="M192" s="159">
        <f t="shared" si="1"/>
        <v>1900</v>
      </c>
      <c r="N192" s="159" t="str">
        <f t="shared" si="2"/>
        <v>Jan</v>
      </c>
      <c r="O192" s="160"/>
      <c r="P192" s="40"/>
      <c r="Q192" s="40"/>
      <c r="R192" s="40"/>
      <c r="S192" s="40"/>
      <c r="T192" s="40"/>
      <c r="U192" s="40"/>
      <c r="V192" s="40"/>
      <c r="W192" s="40"/>
      <c r="X192" s="40"/>
      <c r="Y192" s="40"/>
      <c r="Z192" s="40"/>
    </row>
    <row r="193" spans="1:26" ht="14.25" customHeight="1">
      <c r="A193" s="40"/>
      <c r="B193" s="40"/>
      <c r="C193" s="40"/>
      <c r="D193" s="168"/>
      <c r="E193" s="167"/>
      <c r="F193" s="164"/>
      <c r="G193" s="164"/>
      <c r="H193" s="164"/>
      <c r="I193" s="23"/>
      <c r="J193" s="171"/>
      <c r="K193" s="171"/>
      <c r="L193" s="180">
        <f t="shared" si="0"/>
        <v>1</v>
      </c>
      <c r="M193" s="159">
        <f t="shared" si="1"/>
        <v>1900</v>
      </c>
      <c r="N193" s="159" t="str">
        <f t="shared" si="2"/>
        <v>Jan</v>
      </c>
      <c r="O193" s="160"/>
      <c r="P193" s="40"/>
      <c r="Q193" s="40"/>
      <c r="R193" s="40"/>
      <c r="S193" s="40"/>
      <c r="T193" s="40"/>
      <c r="U193" s="40"/>
      <c r="V193" s="40"/>
      <c r="W193" s="40"/>
      <c r="X193" s="40"/>
      <c r="Y193" s="40"/>
      <c r="Z193" s="40"/>
    </row>
    <row r="194" spans="1:26" ht="14.25" customHeight="1">
      <c r="A194" s="40"/>
      <c r="B194" s="40"/>
      <c r="C194" s="40"/>
      <c r="D194" s="168"/>
      <c r="E194" s="167"/>
      <c r="F194" s="164"/>
      <c r="G194" s="164"/>
      <c r="H194" s="164"/>
      <c r="I194" s="23"/>
      <c r="J194" s="171"/>
      <c r="K194" s="171"/>
      <c r="L194" s="180">
        <f t="shared" si="0"/>
        <v>1</v>
      </c>
      <c r="M194" s="159">
        <f t="shared" si="1"/>
        <v>1900</v>
      </c>
      <c r="N194" s="159" t="str">
        <f t="shared" si="2"/>
        <v>Jan</v>
      </c>
      <c r="O194" s="160"/>
      <c r="P194" s="40"/>
      <c r="Q194" s="40"/>
      <c r="R194" s="40"/>
      <c r="S194" s="40"/>
      <c r="T194" s="40"/>
      <c r="U194" s="40"/>
      <c r="V194" s="40"/>
      <c r="W194" s="40"/>
      <c r="X194" s="40"/>
      <c r="Y194" s="40"/>
      <c r="Z194" s="40"/>
    </row>
    <row r="195" spans="1:26" ht="14.25" customHeight="1">
      <c r="A195" s="40"/>
      <c r="B195" s="40"/>
      <c r="C195" s="40"/>
      <c r="D195" s="168"/>
      <c r="E195" s="167"/>
      <c r="F195" s="164"/>
      <c r="G195" s="164"/>
      <c r="H195" s="164"/>
      <c r="I195" s="23"/>
      <c r="J195" s="171"/>
      <c r="K195" s="171"/>
      <c r="L195" s="180">
        <f t="shared" si="0"/>
        <v>1</v>
      </c>
      <c r="M195" s="159">
        <f t="shared" si="1"/>
        <v>1900</v>
      </c>
      <c r="N195" s="159" t="str">
        <f t="shared" si="2"/>
        <v>Jan</v>
      </c>
      <c r="O195" s="160"/>
      <c r="P195" s="40"/>
      <c r="Q195" s="40"/>
      <c r="R195" s="40"/>
      <c r="S195" s="40"/>
      <c r="T195" s="40"/>
      <c r="U195" s="40"/>
      <c r="V195" s="40"/>
      <c r="W195" s="40"/>
      <c r="X195" s="40"/>
      <c r="Y195" s="40"/>
      <c r="Z195" s="40"/>
    </row>
    <row r="196" spans="1:26" ht="14.25" customHeight="1">
      <c r="A196" s="40"/>
      <c r="B196" s="40"/>
      <c r="C196" s="40"/>
      <c r="D196" s="168"/>
      <c r="E196" s="167"/>
      <c r="F196" s="164"/>
      <c r="G196" s="164"/>
      <c r="H196" s="164"/>
      <c r="I196" s="23"/>
      <c r="J196" s="171"/>
      <c r="K196" s="171"/>
      <c r="L196" s="180">
        <f t="shared" si="0"/>
        <v>1</v>
      </c>
      <c r="M196" s="159">
        <f t="shared" si="1"/>
        <v>1900</v>
      </c>
      <c r="N196" s="159" t="str">
        <f t="shared" si="2"/>
        <v>Jan</v>
      </c>
      <c r="O196" s="160"/>
      <c r="P196" s="40"/>
      <c r="Q196" s="40"/>
      <c r="R196" s="40"/>
      <c r="S196" s="40"/>
      <c r="T196" s="40"/>
      <c r="U196" s="40"/>
      <c r="V196" s="40"/>
      <c r="W196" s="40"/>
      <c r="X196" s="40"/>
      <c r="Y196" s="40"/>
      <c r="Z196" s="40"/>
    </row>
    <row r="197" spans="1:26" ht="14.25" customHeight="1">
      <c r="A197" s="40"/>
      <c r="B197" s="40"/>
      <c r="C197" s="40"/>
      <c r="D197" s="168"/>
      <c r="E197" s="167"/>
      <c r="F197" s="164"/>
      <c r="G197" s="164"/>
      <c r="H197" s="164"/>
      <c r="I197" s="23"/>
      <c r="J197" s="171"/>
      <c r="K197" s="171"/>
      <c r="L197" s="180">
        <f t="shared" si="0"/>
        <v>1</v>
      </c>
      <c r="M197" s="159">
        <f t="shared" si="1"/>
        <v>1900</v>
      </c>
      <c r="N197" s="159" t="str">
        <f t="shared" si="2"/>
        <v>Jan</v>
      </c>
      <c r="O197" s="160"/>
      <c r="P197" s="40"/>
      <c r="Q197" s="40"/>
      <c r="R197" s="40"/>
      <c r="S197" s="40"/>
      <c r="T197" s="40"/>
      <c r="U197" s="40"/>
      <c r="V197" s="40"/>
      <c r="W197" s="40"/>
      <c r="X197" s="40"/>
      <c r="Y197" s="40"/>
      <c r="Z197" s="40"/>
    </row>
    <row r="198" spans="1:26" ht="14.25" customHeight="1">
      <c r="A198" s="40"/>
      <c r="B198" s="40"/>
      <c r="C198" s="40"/>
      <c r="D198" s="162"/>
      <c r="E198" s="167"/>
      <c r="F198" s="164"/>
      <c r="G198" s="164"/>
      <c r="H198" s="40"/>
      <c r="I198" s="23"/>
      <c r="J198" s="165"/>
      <c r="K198" s="165"/>
      <c r="L198" s="180">
        <f t="shared" si="0"/>
        <v>1</v>
      </c>
      <c r="M198" s="159">
        <f t="shared" si="1"/>
        <v>1900</v>
      </c>
      <c r="N198" s="159" t="str">
        <f t="shared" si="2"/>
        <v>Jan</v>
      </c>
      <c r="O198" s="160"/>
      <c r="P198" s="40"/>
      <c r="Q198" s="40"/>
      <c r="R198" s="40"/>
      <c r="S198" s="40"/>
      <c r="T198" s="40"/>
      <c r="U198" s="40"/>
      <c r="V198" s="40"/>
      <c r="W198" s="40"/>
      <c r="X198" s="40"/>
      <c r="Y198" s="40"/>
      <c r="Z198" s="40"/>
    </row>
    <row r="199" spans="1:26" ht="14.25" customHeight="1">
      <c r="A199" s="40"/>
      <c r="B199" s="40"/>
      <c r="C199" s="40"/>
      <c r="D199" s="167"/>
      <c r="E199" s="167"/>
      <c r="F199" s="164"/>
      <c r="G199" s="164"/>
      <c r="H199" s="40"/>
      <c r="I199" s="23"/>
      <c r="J199" s="165"/>
      <c r="K199" s="165"/>
      <c r="L199" s="180">
        <f t="shared" si="0"/>
        <v>1</v>
      </c>
      <c r="M199" s="159">
        <f t="shared" si="1"/>
        <v>1900</v>
      </c>
      <c r="N199" s="159" t="str">
        <f t="shared" si="2"/>
        <v>Jan</v>
      </c>
      <c r="O199" s="160"/>
      <c r="P199" s="40"/>
      <c r="Q199" s="40"/>
      <c r="R199" s="40"/>
      <c r="S199" s="40"/>
      <c r="T199" s="40"/>
      <c r="U199" s="40"/>
      <c r="V199" s="40"/>
      <c r="W199" s="40"/>
      <c r="X199" s="40"/>
      <c r="Y199" s="40"/>
      <c r="Z199" s="40"/>
    </row>
    <row r="200" spans="1:26" ht="14.25" customHeight="1">
      <c r="A200" s="40"/>
      <c r="B200" s="40"/>
      <c r="C200" s="40"/>
      <c r="D200" s="162"/>
      <c r="E200" s="167"/>
      <c r="F200" s="164"/>
      <c r="G200" s="164"/>
      <c r="H200" s="40"/>
      <c r="I200" s="23"/>
      <c r="J200" s="165"/>
      <c r="K200" s="165"/>
      <c r="L200" s="180">
        <f t="shared" si="0"/>
        <v>1</v>
      </c>
      <c r="M200" s="159">
        <f t="shared" si="1"/>
        <v>1900</v>
      </c>
      <c r="N200" s="159" t="str">
        <f t="shared" si="2"/>
        <v>Jan</v>
      </c>
      <c r="O200" s="160"/>
      <c r="P200" s="40"/>
      <c r="Q200" s="40"/>
      <c r="R200" s="40"/>
      <c r="S200" s="40"/>
      <c r="T200" s="40"/>
      <c r="U200" s="40"/>
      <c r="V200" s="40"/>
      <c r="W200" s="40"/>
      <c r="X200" s="40"/>
      <c r="Y200" s="40"/>
      <c r="Z200" s="40"/>
    </row>
    <row r="201" spans="1:26" ht="14.25" customHeight="1">
      <c r="A201" s="40"/>
      <c r="B201" s="40"/>
      <c r="C201" s="40"/>
      <c r="D201" s="167"/>
      <c r="E201" s="167"/>
      <c r="F201" s="164"/>
      <c r="G201" s="164"/>
      <c r="H201" s="40"/>
      <c r="I201" s="23"/>
      <c r="J201" s="165"/>
      <c r="K201" s="165"/>
      <c r="L201" s="180">
        <f t="shared" si="0"/>
        <v>1</v>
      </c>
      <c r="M201" s="159">
        <f t="shared" si="1"/>
        <v>1900</v>
      </c>
      <c r="N201" s="159" t="str">
        <f t="shared" si="2"/>
        <v>Jan</v>
      </c>
      <c r="O201" s="160"/>
      <c r="P201" s="40"/>
      <c r="Q201" s="40"/>
      <c r="R201" s="40"/>
      <c r="S201" s="40"/>
      <c r="T201" s="40"/>
      <c r="U201" s="40"/>
      <c r="V201" s="40"/>
      <c r="W201" s="40"/>
      <c r="X201" s="40"/>
      <c r="Y201" s="40"/>
      <c r="Z201" s="40"/>
    </row>
    <row r="202" spans="1:26" ht="14.25" customHeight="1">
      <c r="A202" s="40"/>
      <c r="B202" s="40"/>
      <c r="C202" s="40"/>
      <c r="D202" s="167"/>
      <c r="E202" s="167"/>
      <c r="F202" s="164"/>
      <c r="G202" s="164"/>
      <c r="H202" s="40"/>
      <c r="I202" s="23"/>
      <c r="J202" s="165"/>
      <c r="K202" s="165"/>
      <c r="L202" s="180">
        <f t="shared" si="0"/>
        <v>1</v>
      </c>
      <c r="M202" s="159">
        <f t="shared" si="1"/>
        <v>1900</v>
      </c>
      <c r="N202" s="159" t="str">
        <f t="shared" si="2"/>
        <v>Jan</v>
      </c>
      <c r="O202" s="160"/>
      <c r="P202" s="40"/>
      <c r="Q202" s="40"/>
      <c r="R202" s="40"/>
      <c r="S202" s="40"/>
      <c r="T202" s="40"/>
      <c r="U202" s="40"/>
      <c r="V202" s="40"/>
      <c r="W202" s="40"/>
      <c r="X202" s="40"/>
      <c r="Y202" s="40"/>
      <c r="Z202" s="40"/>
    </row>
    <row r="203" spans="1:26" ht="14.25" customHeight="1">
      <c r="A203" s="40"/>
      <c r="B203" s="40"/>
      <c r="C203" s="40"/>
      <c r="D203" s="167"/>
      <c r="E203" s="167"/>
      <c r="F203" s="164"/>
      <c r="G203" s="164"/>
      <c r="H203" s="40"/>
      <c r="I203" s="23"/>
      <c r="J203" s="165"/>
      <c r="K203" s="165"/>
      <c r="L203" s="180">
        <f t="shared" si="0"/>
        <v>1</v>
      </c>
      <c r="M203" s="159">
        <f t="shared" si="1"/>
        <v>1900</v>
      </c>
      <c r="N203" s="159" t="str">
        <f t="shared" si="2"/>
        <v>Jan</v>
      </c>
      <c r="O203" s="160"/>
      <c r="P203" s="40"/>
      <c r="Q203" s="40"/>
      <c r="R203" s="40"/>
      <c r="S203" s="40"/>
      <c r="T203" s="40"/>
      <c r="U203" s="40"/>
      <c r="V203" s="40"/>
      <c r="W203" s="40"/>
      <c r="X203" s="40"/>
      <c r="Y203" s="40"/>
      <c r="Z203" s="40"/>
    </row>
    <row r="204" spans="1:26" ht="14.25" customHeight="1">
      <c r="A204" s="40"/>
      <c r="B204" s="40"/>
      <c r="C204" s="40"/>
      <c r="D204" s="167"/>
      <c r="E204" s="167"/>
      <c r="F204" s="164"/>
      <c r="G204" s="164"/>
      <c r="H204" s="40"/>
      <c r="I204" s="23"/>
      <c r="J204" s="165"/>
      <c r="K204" s="165"/>
      <c r="L204" s="180">
        <f t="shared" si="0"/>
        <v>1</v>
      </c>
      <c r="M204" s="159">
        <f t="shared" si="1"/>
        <v>1900</v>
      </c>
      <c r="N204" s="159" t="str">
        <f t="shared" si="2"/>
        <v>Jan</v>
      </c>
      <c r="O204" s="160"/>
      <c r="P204" s="40"/>
      <c r="Q204" s="40"/>
      <c r="R204" s="40"/>
      <c r="S204" s="40"/>
      <c r="T204" s="40"/>
      <c r="U204" s="40"/>
      <c r="V204" s="40"/>
      <c r="W204" s="40"/>
      <c r="X204" s="40"/>
      <c r="Y204" s="40"/>
      <c r="Z204" s="40"/>
    </row>
    <row r="205" spans="1:26" ht="14.25" customHeight="1">
      <c r="A205" s="40"/>
      <c r="B205" s="40"/>
      <c r="C205" s="40"/>
      <c r="D205" s="167"/>
      <c r="E205" s="167"/>
      <c r="F205" s="164"/>
      <c r="G205" s="164"/>
      <c r="H205" s="40"/>
      <c r="I205" s="23"/>
      <c r="J205" s="165"/>
      <c r="K205" s="165"/>
      <c r="L205" s="180">
        <f t="shared" si="0"/>
        <v>1</v>
      </c>
      <c r="M205" s="159">
        <f t="shared" si="1"/>
        <v>1900</v>
      </c>
      <c r="N205" s="159" t="str">
        <f t="shared" si="2"/>
        <v>Jan</v>
      </c>
      <c r="O205" s="160"/>
      <c r="P205" s="40"/>
      <c r="Q205" s="40"/>
      <c r="R205" s="40"/>
      <c r="S205" s="40"/>
      <c r="T205" s="40"/>
      <c r="U205" s="40"/>
      <c r="V205" s="40"/>
      <c r="W205" s="40"/>
      <c r="X205" s="40"/>
      <c r="Y205" s="40"/>
      <c r="Z205" s="40"/>
    </row>
    <row r="206" spans="1:26" ht="14.25" customHeight="1">
      <c r="A206" s="40"/>
      <c r="B206" s="40"/>
      <c r="C206" s="40"/>
      <c r="D206" s="167"/>
      <c r="E206" s="167"/>
      <c r="F206" s="164"/>
      <c r="G206" s="164"/>
      <c r="H206" s="40"/>
      <c r="I206" s="23"/>
      <c r="J206" s="165"/>
      <c r="K206" s="165"/>
      <c r="L206" s="180">
        <f t="shared" si="0"/>
        <v>1</v>
      </c>
      <c r="M206" s="159">
        <f t="shared" si="1"/>
        <v>1900</v>
      </c>
      <c r="N206" s="159" t="str">
        <f t="shared" si="2"/>
        <v>Jan</v>
      </c>
      <c r="O206" s="160"/>
      <c r="P206" s="40"/>
      <c r="Q206" s="40"/>
      <c r="R206" s="40"/>
      <c r="S206" s="40"/>
      <c r="T206" s="40"/>
      <c r="U206" s="40"/>
      <c r="V206" s="40"/>
      <c r="W206" s="40"/>
      <c r="X206" s="40"/>
      <c r="Y206" s="40"/>
      <c r="Z206" s="40"/>
    </row>
    <row r="207" spans="1:26" ht="14.25" customHeight="1">
      <c r="A207" s="40"/>
      <c r="B207" s="40"/>
      <c r="C207" s="40"/>
      <c r="D207" s="167"/>
      <c r="E207" s="167"/>
      <c r="F207" s="164"/>
      <c r="G207" s="164"/>
      <c r="H207" s="40"/>
      <c r="I207" s="23"/>
      <c r="J207" s="165"/>
      <c r="K207" s="165"/>
      <c r="L207" s="180">
        <f t="shared" si="0"/>
        <v>1</v>
      </c>
      <c r="M207" s="159">
        <f t="shared" si="1"/>
        <v>1900</v>
      </c>
      <c r="N207" s="159" t="str">
        <f t="shared" si="2"/>
        <v>Jan</v>
      </c>
      <c r="O207" s="160"/>
      <c r="P207" s="40"/>
      <c r="Q207" s="40"/>
      <c r="R207" s="40"/>
      <c r="S207" s="40"/>
      <c r="T207" s="40"/>
      <c r="U207" s="40"/>
      <c r="V207" s="40"/>
      <c r="W207" s="40"/>
      <c r="X207" s="40"/>
      <c r="Y207" s="40"/>
      <c r="Z207" s="40"/>
    </row>
    <row r="208" spans="1:26" ht="14.25" customHeight="1">
      <c r="A208" s="40"/>
      <c r="B208" s="40"/>
      <c r="C208" s="40"/>
      <c r="D208" s="167"/>
      <c r="E208" s="167"/>
      <c r="F208" s="164"/>
      <c r="G208" s="164"/>
      <c r="H208" s="40"/>
      <c r="I208" s="23"/>
      <c r="J208" s="165"/>
      <c r="K208" s="165"/>
      <c r="L208" s="180">
        <f t="shared" si="0"/>
        <v>1</v>
      </c>
      <c r="M208" s="159">
        <f t="shared" si="1"/>
        <v>1900</v>
      </c>
      <c r="N208" s="159" t="str">
        <f t="shared" si="2"/>
        <v>Jan</v>
      </c>
      <c r="O208" s="160"/>
      <c r="P208" s="40"/>
      <c r="Q208" s="40"/>
      <c r="R208" s="40"/>
      <c r="S208" s="40"/>
      <c r="T208" s="40"/>
      <c r="U208" s="40"/>
      <c r="V208" s="40"/>
      <c r="W208" s="40"/>
      <c r="X208" s="40"/>
      <c r="Y208" s="40"/>
      <c r="Z208" s="40"/>
    </row>
    <row r="209" spans="1:26" ht="14.25" customHeight="1">
      <c r="A209" s="40"/>
      <c r="B209" s="40"/>
      <c r="C209" s="40"/>
      <c r="D209" s="167"/>
      <c r="E209" s="167"/>
      <c r="F209" s="164"/>
      <c r="G209" s="164"/>
      <c r="H209" s="40"/>
      <c r="I209" s="23"/>
      <c r="J209" s="165"/>
      <c r="K209" s="165"/>
      <c r="L209" s="180">
        <f t="shared" si="0"/>
        <v>1</v>
      </c>
      <c r="M209" s="159">
        <f t="shared" si="1"/>
        <v>1900</v>
      </c>
      <c r="N209" s="159" t="str">
        <f t="shared" si="2"/>
        <v>Jan</v>
      </c>
      <c r="O209" s="160"/>
      <c r="P209" s="40"/>
      <c r="Q209" s="40"/>
      <c r="R209" s="40"/>
      <c r="S209" s="40"/>
      <c r="T209" s="40"/>
      <c r="U209" s="40"/>
      <c r="V209" s="40"/>
      <c r="W209" s="40"/>
      <c r="X209" s="40"/>
      <c r="Y209" s="40"/>
      <c r="Z209" s="40"/>
    </row>
    <row r="210" spans="1:26" ht="14.25" customHeight="1">
      <c r="A210" s="40"/>
      <c r="B210" s="40"/>
      <c r="C210" s="40"/>
      <c r="D210" s="167"/>
      <c r="E210" s="167"/>
      <c r="F210" s="164"/>
      <c r="G210" s="164"/>
      <c r="H210" s="40"/>
      <c r="I210" s="23"/>
      <c r="J210" s="165"/>
      <c r="K210" s="165"/>
      <c r="L210" s="180">
        <f t="shared" si="0"/>
        <v>1</v>
      </c>
      <c r="M210" s="159">
        <f t="shared" si="1"/>
        <v>1900</v>
      </c>
      <c r="N210" s="159" t="str">
        <f t="shared" si="2"/>
        <v>Jan</v>
      </c>
      <c r="O210" s="160"/>
      <c r="P210" s="40"/>
      <c r="Q210" s="40"/>
      <c r="R210" s="40"/>
      <c r="S210" s="40"/>
      <c r="T210" s="40"/>
      <c r="U210" s="40"/>
      <c r="V210" s="40"/>
      <c r="W210" s="40"/>
      <c r="X210" s="40"/>
      <c r="Y210" s="40"/>
      <c r="Z210" s="40"/>
    </row>
    <row r="211" spans="1:26" ht="14.25" customHeight="1">
      <c r="A211" s="40"/>
      <c r="B211" s="40"/>
      <c r="C211" s="40"/>
      <c r="D211" s="167"/>
      <c r="E211" s="167"/>
      <c r="F211" s="164"/>
      <c r="G211" s="164"/>
      <c r="H211" s="40"/>
      <c r="I211" s="23"/>
      <c r="J211" s="165"/>
      <c r="K211" s="165"/>
      <c r="L211" s="180">
        <f t="shared" si="0"/>
        <v>1</v>
      </c>
      <c r="M211" s="159">
        <f t="shared" si="1"/>
        <v>1900</v>
      </c>
      <c r="N211" s="159" t="str">
        <f t="shared" si="2"/>
        <v>Jan</v>
      </c>
      <c r="O211" s="160"/>
      <c r="P211" s="40"/>
      <c r="Q211" s="40"/>
      <c r="R211" s="40"/>
      <c r="S211" s="40"/>
      <c r="T211" s="40"/>
      <c r="U211" s="40"/>
      <c r="V211" s="40"/>
      <c r="W211" s="40"/>
      <c r="X211" s="40"/>
      <c r="Y211" s="40"/>
      <c r="Z211" s="40"/>
    </row>
    <row r="212" spans="1:26" ht="14.25" customHeight="1">
      <c r="A212" s="40"/>
      <c r="B212" s="40"/>
      <c r="C212" s="40"/>
      <c r="D212" s="167"/>
      <c r="E212" s="167"/>
      <c r="F212" s="164"/>
      <c r="G212" s="164"/>
      <c r="H212" s="40"/>
      <c r="I212" s="23"/>
      <c r="J212" s="165"/>
      <c r="K212" s="165"/>
      <c r="L212" s="180">
        <f t="shared" si="0"/>
        <v>1</v>
      </c>
      <c r="M212" s="159">
        <f t="shared" si="1"/>
        <v>1900</v>
      </c>
      <c r="N212" s="159" t="str">
        <f t="shared" si="2"/>
        <v>Jan</v>
      </c>
      <c r="O212" s="160"/>
      <c r="P212" s="40"/>
      <c r="Q212" s="40"/>
      <c r="R212" s="40"/>
      <c r="S212" s="40"/>
      <c r="T212" s="40"/>
      <c r="U212" s="40"/>
      <c r="V212" s="40"/>
      <c r="W212" s="40"/>
      <c r="X212" s="40"/>
      <c r="Y212" s="40"/>
      <c r="Z212" s="40"/>
    </row>
    <row r="213" spans="1:26" ht="14.25" customHeight="1">
      <c r="A213" s="40"/>
      <c r="B213" s="40"/>
      <c r="C213" s="40"/>
      <c r="D213" s="167"/>
      <c r="E213" s="167"/>
      <c r="F213" s="164"/>
      <c r="G213" s="164"/>
      <c r="H213" s="40"/>
      <c r="I213" s="23"/>
      <c r="J213" s="165"/>
      <c r="K213" s="165"/>
      <c r="L213" s="180">
        <f t="shared" si="0"/>
        <v>1</v>
      </c>
      <c r="M213" s="159">
        <f t="shared" si="1"/>
        <v>1900</v>
      </c>
      <c r="N213" s="159" t="str">
        <f t="shared" si="2"/>
        <v>Jan</v>
      </c>
      <c r="O213" s="160"/>
      <c r="P213" s="40"/>
      <c r="Q213" s="40"/>
      <c r="R213" s="40"/>
      <c r="S213" s="40"/>
      <c r="T213" s="40"/>
      <c r="U213" s="40"/>
      <c r="V213" s="40"/>
      <c r="W213" s="40"/>
      <c r="X213" s="40"/>
      <c r="Y213" s="40"/>
      <c r="Z213" s="40"/>
    </row>
    <row r="214" spans="1:26" ht="14.25" customHeight="1">
      <c r="A214" s="40"/>
      <c r="B214" s="40"/>
      <c r="C214" s="40"/>
      <c r="D214" s="167"/>
      <c r="E214" s="167"/>
      <c r="F214" s="164"/>
      <c r="G214" s="164"/>
      <c r="H214" s="40"/>
      <c r="I214" s="23"/>
      <c r="J214" s="165"/>
      <c r="K214" s="165"/>
      <c r="L214" s="180">
        <f t="shared" si="0"/>
        <v>1</v>
      </c>
      <c r="M214" s="159">
        <f t="shared" si="1"/>
        <v>1900</v>
      </c>
      <c r="N214" s="159" t="str">
        <f t="shared" si="2"/>
        <v>Jan</v>
      </c>
      <c r="O214" s="160"/>
      <c r="P214" s="40"/>
      <c r="Q214" s="40"/>
      <c r="R214" s="40"/>
      <c r="S214" s="40"/>
      <c r="T214" s="40"/>
      <c r="U214" s="40"/>
      <c r="V214" s="40"/>
      <c r="W214" s="40"/>
      <c r="X214" s="40"/>
      <c r="Y214" s="40"/>
      <c r="Z214" s="40"/>
    </row>
    <row r="215" spans="1:26" ht="14.25" customHeight="1">
      <c r="A215" s="40"/>
      <c r="B215" s="40"/>
      <c r="C215" s="40"/>
      <c r="D215" s="167"/>
      <c r="E215" s="167"/>
      <c r="F215" s="164"/>
      <c r="G215" s="164"/>
      <c r="H215" s="40"/>
      <c r="I215" s="23"/>
      <c r="J215" s="165"/>
      <c r="K215" s="165"/>
      <c r="L215" s="180">
        <f t="shared" si="0"/>
        <v>1</v>
      </c>
      <c r="M215" s="159">
        <f t="shared" si="1"/>
        <v>1900</v>
      </c>
      <c r="N215" s="159" t="str">
        <f t="shared" si="2"/>
        <v>Jan</v>
      </c>
      <c r="O215" s="160"/>
      <c r="P215" s="40"/>
      <c r="Q215" s="40"/>
      <c r="R215" s="40"/>
      <c r="S215" s="40"/>
      <c r="T215" s="40"/>
      <c r="U215" s="40"/>
      <c r="V215" s="40"/>
      <c r="W215" s="40"/>
      <c r="X215" s="40"/>
      <c r="Y215" s="40"/>
      <c r="Z215" s="40"/>
    </row>
    <row r="216" spans="1:26" ht="14.25" customHeight="1">
      <c r="A216" s="40"/>
      <c r="B216" s="40"/>
      <c r="C216" s="40"/>
      <c r="D216" s="167"/>
      <c r="E216" s="167"/>
      <c r="F216" s="164"/>
      <c r="G216" s="164"/>
      <c r="H216" s="40"/>
      <c r="I216" s="23"/>
      <c r="J216" s="165"/>
      <c r="K216" s="165"/>
      <c r="L216" s="180">
        <f t="shared" si="0"/>
        <v>1</v>
      </c>
      <c r="M216" s="159">
        <f t="shared" si="1"/>
        <v>1900</v>
      </c>
      <c r="N216" s="159" t="str">
        <f t="shared" si="2"/>
        <v>Jan</v>
      </c>
      <c r="O216" s="160"/>
      <c r="P216" s="40"/>
      <c r="Q216" s="40"/>
      <c r="R216" s="40"/>
      <c r="S216" s="40"/>
      <c r="T216" s="40"/>
      <c r="U216" s="40"/>
      <c r="V216" s="40"/>
      <c r="W216" s="40"/>
      <c r="X216" s="40"/>
      <c r="Y216" s="40"/>
      <c r="Z216" s="40"/>
    </row>
    <row r="217" spans="1:26" ht="14.25" customHeight="1">
      <c r="A217" s="40"/>
      <c r="B217" s="40"/>
      <c r="C217" s="40"/>
      <c r="D217" s="167"/>
      <c r="E217" s="167"/>
      <c r="F217" s="164"/>
      <c r="G217" s="164"/>
      <c r="H217" s="40"/>
      <c r="I217" s="23"/>
      <c r="J217" s="165"/>
      <c r="K217" s="165"/>
      <c r="L217" s="180">
        <f t="shared" si="0"/>
        <v>1</v>
      </c>
      <c r="M217" s="159">
        <f t="shared" si="1"/>
        <v>1900</v>
      </c>
      <c r="N217" s="159" t="str">
        <f t="shared" si="2"/>
        <v>Jan</v>
      </c>
      <c r="O217" s="160"/>
      <c r="P217" s="40"/>
      <c r="Q217" s="40"/>
      <c r="R217" s="40"/>
      <c r="S217" s="40"/>
      <c r="T217" s="40"/>
      <c r="U217" s="40"/>
      <c r="V217" s="40"/>
      <c r="W217" s="40"/>
      <c r="X217" s="40"/>
      <c r="Y217" s="40"/>
      <c r="Z217" s="40"/>
    </row>
    <row r="218" spans="1:26" ht="14.25" customHeight="1">
      <c r="A218" s="40"/>
      <c r="B218" s="40"/>
      <c r="C218" s="40"/>
      <c r="D218" s="167"/>
      <c r="E218" s="167"/>
      <c r="F218" s="164"/>
      <c r="G218" s="164"/>
      <c r="H218" s="40"/>
      <c r="I218" s="23"/>
      <c r="J218" s="165"/>
      <c r="K218" s="165"/>
      <c r="L218" s="180">
        <f t="shared" si="0"/>
        <v>1</v>
      </c>
      <c r="M218" s="159">
        <f t="shared" si="1"/>
        <v>1900</v>
      </c>
      <c r="N218" s="159" t="str">
        <f t="shared" si="2"/>
        <v>Jan</v>
      </c>
      <c r="O218" s="160"/>
      <c r="P218" s="40"/>
      <c r="Q218" s="40"/>
      <c r="R218" s="40"/>
      <c r="S218" s="40"/>
      <c r="T218" s="40"/>
      <c r="U218" s="40"/>
      <c r="V218" s="40"/>
      <c r="W218" s="40"/>
      <c r="X218" s="40"/>
      <c r="Y218" s="40"/>
      <c r="Z218" s="40"/>
    </row>
    <row r="219" spans="1:26" ht="14.25" customHeight="1">
      <c r="A219" s="40"/>
      <c r="B219" s="40"/>
      <c r="C219" s="40"/>
      <c r="D219" s="167"/>
      <c r="E219" s="167"/>
      <c r="F219" s="164"/>
      <c r="G219" s="164"/>
      <c r="H219" s="40"/>
      <c r="I219" s="23"/>
      <c r="J219" s="165"/>
      <c r="K219" s="165"/>
      <c r="L219" s="180">
        <f t="shared" si="0"/>
        <v>1</v>
      </c>
      <c r="M219" s="159">
        <f t="shared" si="1"/>
        <v>1900</v>
      </c>
      <c r="N219" s="159" t="str">
        <f t="shared" si="2"/>
        <v>Jan</v>
      </c>
      <c r="O219" s="160"/>
      <c r="P219" s="40"/>
      <c r="Q219" s="40"/>
      <c r="R219" s="40"/>
      <c r="S219" s="40"/>
      <c r="T219" s="40"/>
      <c r="U219" s="40"/>
      <c r="V219" s="40"/>
      <c r="W219" s="40"/>
      <c r="X219" s="40"/>
      <c r="Y219" s="40"/>
      <c r="Z219" s="40"/>
    </row>
    <row r="220" spans="1:26" ht="14.25" customHeight="1">
      <c r="A220" s="40"/>
      <c r="B220" s="40"/>
      <c r="C220" s="40"/>
      <c r="D220" s="167"/>
      <c r="E220" s="167"/>
      <c r="F220" s="164"/>
      <c r="G220" s="164"/>
      <c r="H220" s="40"/>
      <c r="I220" s="23"/>
      <c r="J220" s="165"/>
      <c r="K220" s="165"/>
      <c r="L220" s="180">
        <f t="shared" si="0"/>
        <v>1</v>
      </c>
      <c r="M220" s="159">
        <f t="shared" si="1"/>
        <v>1900</v>
      </c>
      <c r="N220" s="159" t="str">
        <f t="shared" si="2"/>
        <v>Jan</v>
      </c>
      <c r="O220" s="160"/>
      <c r="P220" s="40"/>
      <c r="Q220" s="40"/>
      <c r="R220" s="40"/>
      <c r="S220" s="40"/>
      <c r="T220" s="40"/>
      <c r="U220" s="40"/>
      <c r="V220" s="40"/>
      <c r="W220" s="40"/>
      <c r="X220" s="40"/>
      <c r="Y220" s="40"/>
      <c r="Z220" s="40"/>
    </row>
    <row r="221" spans="1:26" ht="14.25" customHeight="1">
      <c r="A221" s="40"/>
      <c r="B221" s="40"/>
      <c r="C221" s="40"/>
      <c r="D221" s="167"/>
      <c r="E221" s="167"/>
      <c r="F221" s="164"/>
      <c r="G221" s="164"/>
      <c r="H221" s="40"/>
      <c r="I221" s="23"/>
      <c r="J221" s="165"/>
      <c r="K221" s="165"/>
      <c r="L221" s="180">
        <f t="shared" si="0"/>
        <v>1</v>
      </c>
      <c r="M221" s="159">
        <f t="shared" si="1"/>
        <v>1900</v>
      </c>
      <c r="N221" s="159" t="str">
        <f t="shared" si="2"/>
        <v>Jan</v>
      </c>
      <c r="O221" s="160"/>
      <c r="P221" s="40"/>
      <c r="Q221" s="40"/>
      <c r="R221" s="40"/>
      <c r="S221" s="40"/>
      <c r="T221" s="40"/>
      <c r="U221" s="40"/>
      <c r="V221" s="40"/>
      <c r="W221" s="40"/>
      <c r="X221" s="40"/>
      <c r="Y221" s="40"/>
      <c r="Z221" s="40"/>
    </row>
    <row r="222" spans="1:26" ht="14.25" customHeight="1">
      <c r="A222" s="40"/>
      <c r="B222" s="40"/>
      <c r="C222" s="40"/>
      <c r="D222" s="162"/>
      <c r="E222" s="167"/>
      <c r="F222" s="164"/>
      <c r="G222" s="164"/>
      <c r="H222" s="40"/>
      <c r="I222" s="23"/>
      <c r="J222" s="165"/>
      <c r="K222" s="171"/>
      <c r="L222" s="180">
        <f t="shared" si="0"/>
        <v>1</v>
      </c>
      <c r="M222" s="159">
        <f t="shared" si="1"/>
        <v>1900</v>
      </c>
      <c r="N222" s="159" t="str">
        <f t="shared" si="2"/>
        <v>Jan</v>
      </c>
      <c r="O222" s="160"/>
      <c r="P222" s="40"/>
      <c r="Q222" s="40"/>
      <c r="R222" s="40"/>
      <c r="S222" s="40"/>
      <c r="T222" s="40"/>
      <c r="U222" s="40"/>
      <c r="V222" s="40"/>
      <c r="W222" s="40"/>
      <c r="X222" s="40"/>
      <c r="Y222" s="40"/>
      <c r="Z222" s="40"/>
    </row>
    <row r="223" spans="1:26" ht="14.25" customHeight="1">
      <c r="A223" s="40"/>
      <c r="B223" s="40"/>
      <c r="C223" s="40"/>
      <c r="D223" s="162"/>
      <c r="E223" s="167"/>
      <c r="F223" s="164"/>
      <c r="G223" s="164"/>
      <c r="H223" s="40"/>
      <c r="I223" s="23"/>
      <c r="J223" s="165"/>
      <c r="K223" s="171"/>
      <c r="L223" s="180">
        <f t="shared" si="0"/>
        <v>1</v>
      </c>
      <c r="M223" s="159">
        <f t="shared" si="1"/>
        <v>1900</v>
      </c>
      <c r="N223" s="159" t="str">
        <f t="shared" si="2"/>
        <v>Jan</v>
      </c>
      <c r="O223" s="160"/>
      <c r="P223" s="40"/>
      <c r="Q223" s="40"/>
      <c r="R223" s="40"/>
      <c r="S223" s="40"/>
      <c r="T223" s="40"/>
      <c r="U223" s="40"/>
      <c r="V223" s="40"/>
      <c r="W223" s="40"/>
      <c r="X223" s="40"/>
      <c r="Y223" s="40"/>
      <c r="Z223" s="40"/>
    </row>
    <row r="224" spans="1:26" ht="14.25" customHeight="1">
      <c r="A224" s="40"/>
      <c r="B224" s="40"/>
      <c r="C224" s="40"/>
      <c r="D224" s="162"/>
      <c r="E224" s="167"/>
      <c r="F224" s="164"/>
      <c r="G224" s="164"/>
      <c r="H224" s="40"/>
      <c r="I224" s="23"/>
      <c r="J224" s="165"/>
      <c r="K224" s="171"/>
      <c r="L224" s="180">
        <f t="shared" si="0"/>
        <v>1</v>
      </c>
      <c r="M224" s="159">
        <f t="shared" si="1"/>
        <v>1900</v>
      </c>
      <c r="N224" s="159" t="str">
        <f t="shared" si="2"/>
        <v>Jan</v>
      </c>
      <c r="O224" s="160"/>
      <c r="P224" s="40"/>
      <c r="Q224" s="40"/>
      <c r="R224" s="40"/>
      <c r="S224" s="40"/>
      <c r="T224" s="40"/>
      <c r="U224" s="40"/>
      <c r="V224" s="40"/>
      <c r="W224" s="40"/>
      <c r="X224" s="40"/>
      <c r="Y224" s="40"/>
      <c r="Z224" s="40"/>
    </row>
    <row r="225" spans="1:26" ht="14.25" customHeight="1">
      <c r="A225" s="40"/>
      <c r="B225" s="40"/>
      <c r="C225" s="40"/>
      <c r="D225" s="162"/>
      <c r="E225" s="167"/>
      <c r="F225" s="164"/>
      <c r="G225" s="164"/>
      <c r="H225" s="40"/>
      <c r="I225" s="23"/>
      <c r="J225" s="165"/>
      <c r="K225" s="171"/>
      <c r="L225" s="180">
        <f t="shared" si="0"/>
        <v>1</v>
      </c>
      <c r="M225" s="159">
        <f t="shared" si="1"/>
        <v>1900</v>
      </c>
      <c r="N225" s="159" t="str">
        <f t="shared" si="2"/>
        <v>Jan</v>
      </c>
      <c r="O225" s="160"/>
      <c r="P225" s="40"/>
      <c r="Q225" s="40"/>
      <c r="R225" s="40"/>
      <c r="S225" s="40"/>
      <c r="T225" s="40"/>
      <c r="U225" s="40"/>
      <c r="V225" s="40"/>
      <c r="W225" s="40"/>
      <c r="X225" s="40"/>
      <c r="Y225" s="40"/>
      <c r="Z225" s="40"/>
    </row>
    <row r="226" spans="1:26" ht="14.25" customHeight="1">
      <c r="A226" s="40"/>
      <c r="B226" s="40"/>
      <c r="C226" s="40"/>
      <c r="D226" s="162"/>
      <c r="E226" s="167"/>
      <c r="F226" s="164"/>
      <c r="G226" s="164"/>
      <c r="H226" s="40"/>
      <c r="I226" s="23"/>
      <c r="J226" s="165"/>
      <c r="K226" s="171"/>
      <c r="L226" s="180">
        <f t="shared" si="0"/>
        <v>1</v>
      </c>
      <c r="M226" s="159">
        <f t="shared" si="1"/>
        <v>1900</v>
      </c>
      <c r="N226" s="159" t="str">
        <f t="shared" si="2"/>
        <v>Jan</v>
      </c>
      <c r="O226" s="160"/>
      <c r="P226" s="40"/>
      <c r="Q226" s="40"/>
      <c r="R226" s="40"/>
      <c r="S226" s="40"/>
      <c r="T226" s="40"/>
      <c r="U226" s="40"/>
      <c r="V226" s="40"/>
      <c r="W226" s="40"/>
      <c r="X226" s="40"/>
      <c r="Y226" s="40"/>
      <c r="Z226" s="40"/>
    </row>
    <row r="227" spans="1:26" ht="14.25" customHeight="1">
      <c r="A227" s="40"/>
      <c r="B227" s="40"/>
      <c r="C227" s="40"/>
      <c r="D227" s="162"/>
      <c r="E227" s="167"/>
      <c r="F227" s="164"/>
      <c r="G227" s="164"/>
      <c r="H227" s="40"/>
      <c r="I227" s="23"/>
      <c r="J227" s="165"/>
      <c r="K227" s="171"/>
      <c r="L227" s="180">
        <f t="shared" si="0"/>
        <v>1</v>
      </c>
      <c r="M227" s="159">
        <f t="shared" si="1"/>
        <v>1900</v>
      </c>
      <c r="N227" s="159" t="str">
        <f t="shared" si="2"/>
        <v>Jan</v>
      </c>
      <c r="O227" s="160"/>
      <c r="P227" s="40"/>
      <c r="Q227" s="40"/>
      <c r="R227" s="40"/>
      <c r="S227" s="40"/>
      <c r="T227" s="40"/>
      <c r="U227" s="40"/>
      <c r="V227" s="40"/>
      <c r="W227" s="40"/>
      <c r="X227" s="40"/>
      <c r="Y227" s="40"/>
      <c r="Z227" s="40"/>
    </row>
    <row r="228" spans="1:26" ht="14.25" customHeight="1">
      <c r="A228" s="40"/>
      <c r="B228" s="40"/>
      <c r="C228" s="40"/>
      <c r="D228" s="162"/>
      <c r="E228" s="167"/>
      <c r="F228" s="164"/>
      <c r="G228" s="164"/>
      <c r="H228" s="40"/>
      <c r="I228" s="23"/>
      <c r="J228" s="165"/>
      <c r="K228" s="171"/>
      <c r="L228" s="180">
        <f t="shared" si="0"/>
        <v>1</v>
      </c>
      <c r="M228" s="159">
        <f t="shared" si="1"/>
        <v>1900</v>
      </c>
      <c r="N228" s="159" t="str">
        <f t="shared" si="2"/>
        <v>Jan</v>
      </c>
      <c r="O228" s="160"/>
      <c r="P228" s="40"/>
      <c r="Q228" s="40"/>
      <c r="R228" s="40"/>
      <c r="S228" s="40"/>
      <c r="T228" s="40"/>
      <c r="U228" s="40"/>
      <c r="V228" s="40"/>
      <c r="W228" s="40"/>
      <c r="X228" s="40"/>
      <c r="Y228" s="40"/>
      <c r="Z228" s="40"/>
    </row>
    <row r="229" spans="1:26" ht="14.25" customHeight="1">
      <c r="A229" s="40"/>
      <c r="B229" s="40"/>
      <c r="C229" s="40"/>
      <c r="D229" s="162"/>
      <c r="E229" s="167"/>
      <c r="F229" s="164"/>
      <c r="G229" s="164"/>
      <c r="H229" s="40"/>
      <c r="I229" s="23"/>
      <c r="J229" s="165"/>
      <c r="K229" s="171"/>
      <c r="L229" s="180">
        <f t="shared" si="0"/>
        <v>1</v>
      </c>
      <c r="M229" s="159">
        <f t="shared" si="1"/>
        <v>1900</v>
      </c>
      <c r="N229" s="159" t="str">
        <f t="shared" si="2"/>
        <v>Jan</v>
      </c>
      <c r="O229" s="160"/>
      <c r="P229" s="40"/>
      <c r="Q229" s="40"/>
      <c r="R229" s="40"/>
      <c r="S229" s="40"/>
      <c r="T229" s="40"/>
      <c r="U229" s="40"/>
      <c r="V229" s="40"/>
      <c r="W229" s="40"/>
      <c r="X229" s="40"/>
      <c r="Y229" s="40"/>
      <c r="Z229" s="40"/>
    </row>
    <row r="230" spans="1:26" ht="14.25" customHeight="1">
      <c r="A230" s="40"/>
      <c r="B230" s="40"/>
      <c r="C230" s="40"/>
      <c r="D230" s="162"/>
      <c r="E230" s="167"/>
      <c r="F230" s="164"/>
      <c r="G230" s="164"/>
      <c r="H230" s="40"/>
      <c r="I230" s="23"/>
      <c r="J230" s="165"/>
      <c r="K230" s="171"/>
      <c r="L230" s="180">
        <f t="shared" si="0"/>
        <v>1</v>
      </c>
      <c r="M230" s="159">
        <f t="shared" si="1"/>
        <v>1900</v>
      </c>
      <c r="N230" s="159" t="str">
        <f t="shared" si="2"/>
        <v>Jan</v>
      </c>
      <c r="O230" s="160"/>
      <c r="P230" s="40"/>
      <c r="Q230" s="40"/>
      <c r="R230" s="40"/>
      <c r="S230" s="40"/>
      <c r="T230" s="40"/>
      <c r="U230" s="40"/>
      <c r="V230" s="40"/>
      <c r="W230" s="40"/>
      <c r="X230" s="40"/>
      <c r="Y230" s="40"/>
      <c r="Z230" s="40"/>
    </row>
    <row r="231" spans="1:26" ht="14.25" customHeight="1">
      <c r="A231" s="40"/>
      <c r="B231" s="40"/>
      <c r="C231" s="40"/>
      <c r="D231" s="162"/>
      <c r="E231" s="167"/>
      <c r="F231" s="164"/>
      <c r="G231" s="164"/>
      <c r="H231" s="40"/>
      <c r="I231" s="23"/>
      <c r="J231" s="165"/>
      <c r="K231" s="171"/>
      <c r="L231" s="180">
        <f t="shared" si="0"/>
        <v>1</v>
      </c>
      <c r="M231" s="159">
        <f t="shared" si="1"/>
        <v>1900</v>
      </c>
      <c r="N231" s="159" t="str">
        <f t="shared" si="2"/>
        <v>Jan</v>
      </c>
      <c r="O231" s="160"/>
      <c r="P231" s="40"/>
      <c r="Q231" s="40"/>
      <c r="R231" s="40"/>
      <c r="S231" s="40"/>
      <c r="T231" s="40"/>
      <c r="U231" s="40"/>
      <c r="V231" s="40"/>
      <c r="W231" s="40"/>
      <c r="X231" s="40"/>
      <c r="Y231" s="40"/>
      <c r="Z231" s="40"/>
    </row>
    <row r="232" spans="1:26" ht="14.25" customHeight="1">
      <c r="A232" s="40"/>
      <c r="B232" s="40"/>
      <c r="C232" s="40"/>
      <c r="D232" s="162"/>
      <c r="E232" s="167"/>
      <c r="F232" s="164"/>
      <c r="G232" s="164"/>
      <c r="H232" s="40"/>
      <c r="I232" s="23"/>
      <c r="J232" s="165"/>
      <c r="K232" s="171"/>
      <c r="L232" s="180">
        <f t="shared" si="0"/>
        <v>1</v>
      </c>
      <c r="M232" s="159">
        <f t="shared" si="1"/>
        <v>1900</v>
      </c>
      <c r="N232" s="159" t="str">
        <f t="shared" si="2"/>
        <v>Jan</v>
      </c>
      <c r="O232" s="160"/>
      <c r="P232" s="40"/>
      <c r="Q232" s="40"/>
      <c r="R232" s="40"/>
      <c r="S232" s="40"/>
      <c r="T232" s="40"/>
      <c r="U232" s="40"/>
      <c r="V232" s="40"/>
      <c r="W232" s="40"/>
      <c r="X232" s="40"/>
      <c r="Y232" s="40"/>
      <c r="Z232" s="40"/>
    </row>
    <row r="233" spans="1:26" ht="14.25" customHeight="1">
      <c r="A233" s="40"/>
      <c r="B233" s="40"/>
      <c r="C233" s="40"/>
      <c r="D233" s="162"/>
      <c r="E233" s="167"/>
      <c r="F233" s="164"/>
      <c r="G233" s="164"/>
      <c r="H233" s="40"/>
      <c r="I233" s="23"/>
      <c r="J233" s="165"/>
      <c r="K233" s="171"/>
      <c r="L233" s="180">
        <f t="shared" si="0"/>
        <v>1</v>
      </c>
      <c r="M233" s="159">
        <f t="shared" si="1"/>
        <v>1900</v>
      </c>
      <c r="N233" s="159" t="str">
        <f t="shared" si="2"/>
        <v>Jan</v>
      </c>
      <c r="O233" s="160"/>
      <c r="P233" s="40"/>
      <c r="Q233" s="40"/>
      <c r="R233" s="40"/>
      <c r="S233" s="40"/>
      <c r="T233" s="40"/>
      <c r="U233" s="40"/>
      <c r="V233" s="40"/>
      <c r="W233" s="40"/>
      <c r="X233" s="40"/>
      <c r="Y233" s="40"/>
      <c r="Z233" s="40"/>
    </row>
    <row r="234" spans="1:26" ht="14.25" customHeight="1">
      <c r="A234" s="40"/>
      <c r="B234" s="40"/>
      <c r="C234" s="40"/>
      <c r="D234" s="162"/>
      <c r="E234" s="167"/>
      <c r="F234" s="164"/>
      <c r="G234" s="164"/>
      <c r="H234" s="40"/>
      <c r="I234" s="23"/>
      <c r="J234" s="165"/>
      <c r="K234" s="171"/>
      <c r="L234" s="180">
        <f t="shared" si="0"/>
        <v>1</v>
      </c>
      <c r="M234" s="159">
        <f t="shared" si="1"/>
        <v>1900</v>
      </c>
      <c r="N234" s="159" t="str">
        <f t="shared" si="2"/>
        <v>Jan</v>
      </c>
      <c r="O234" s="160"/>
      <c r="P234" s="40"/>
      <c r="Q234" s="40"/>
      <c r="R234" s="40"/>
      <c r="S234" s="40"/>
      <c r="T234" s="40"/>
      <c r="U234" s="40"/>
      <c r="V234" s="40"/>
      <c r="W234" s="40"/>
      <c r="X234" s="40"/>
      <c r="Y234" s="40"/>
      <c r="Z234" s="40"/>
    </row>
    <row r="235" spans="1:26" ht="14.25" customHeight="1">
      <c r="A235" s="40"/>
      <c r="B235" s="40"/>
      <c r="C235" s="40"/>
      <c r="D235" s="162"/>
      <c r="E235" s="167"/>
      <c r="F235" s="164"/>
      <c r="G235" s="164"/>
      <c r="H235" s="40"/>
      <c r="I235" s="23"/>
      <c r="J235" s="165"/>
      <c r="K235" s="171"/>
      <c r="L235" s="180">
        <f t="shared" si="0"/>
        <v>1</v>
      </c>
      <c r="M235" s="159">
        <f t="shared" si="1"/>
        <v>1900</v>
      </c>
      <c r="N235" s="159" t="str">
        <f t="shared" si="2"/>
        <v>Jan</v>
      </c>
      <c r="O235" s="160"/>
      <c r="P235" s="40"/>
      <c r="Q235" s="40"/>
      <c r="R235" s="40"/>
      <c r="S235" s="40"/>
      <c r="T235" s="40"/>
      <c r="U235" s="40"/>
      <c r="V235" s="40"/>
      <c r="W235" s="40"/>
      <c r="X235" s="40"/>
      <c r="Y235" s="40"/>
      <c r="Z235" s="40"/>
    </row>
    <row r="236" spans="1:26" ht="14.25" customHeight="1">
      <c r="A236" s="40"/>
      <c r="B236" s="40"/>
      <c r="C236" s="40"/>
      <c r="D236" s="162"/>
      <c r="E236" s="167"/>
      <c r="F236" s="164"/>
      <c r="G236" s="164"/>
      <c r="H236" s="40"/>
      <c r="I236" s="23"/>
      <c r="J236" s="165"/>
      <c r="K236" s="171"/>
      <c r="L236" s="180">
        <f t="shared" si="0"/>
        <v>1</v>
      </c>
      <c r="M236" s="159">
        <f t="shared" si="1"/>
        <v>1900</v>
      </c>
      <c r="N236" s="159" t="str">
        <f t="shared" si="2"/>
        <v>Jan</v>
      </c>
      <c r="O236" s="160"/>
      <c r="P236" s="40"/>
      <c r="Q236" s="40"/>
      <c r="R236" s="40"/>
      <c r="S236" s="40"/>
      <c r="T236" s="40"/>
      <c r="U236" s="40"/>
      <c r="V236" s="40"/>
      <c r="W236" s="40"/>
      <c r="X236" s="40"/>
      <c r="Y236" s="40"/>
      <c r="Z236" s="40"/>
    </row>
    <row r="237" spans="1:26" ht="14.25" customHeight="1">
      <c r="A237" s="40"/>
      <c r="B237" s="40"/>
      <c r="C237" s="40"/>
      <c r="D237" s="162"/>
      <c r="E237" s="167"/>
      <c r="F237" s="164"/>
      <c r="G237" s="164"/>
      <c r="H237" s="40"/>
      <c r="I237" s="23"/>
      <c r="J237" s="165"/>
      <c r="K237" s="171"/>
      <c r="L237" s="180">
        <f t="shared" si="0"/>
        <v>1</v>
      </c>
      <c r="M237" s="159">
        <f t="shared" si="1"/>
        <v>1900</v>
      </c>
      <c r="N237" s="159" t="str">
        <f t="shared" si="2"/>
        <v>Jan</v>
      </c>
      <c r="O237" s="160"/>
      <c r="P237" s="40"/>
      <c r="Q237" s="40"/>
      <c r="R237" s="40"/>
      <c r="S237" s="40"/>
      <c r="T237" s="40"/>
      <c r="U237" s="40"/>
      <c r="V237" s="40"/>
      <c r="W237" s="40"/>
      <c r="X237" s="40"/>
      <c r="Y237" s="40"/>
      <c r="Z237" s="40"/>
    </row>
    <row r="238" spans="1:26" ht="14.25" customHeight="1">
      <c r="A238" s="40"/>
      <c r="B238" s="40"/>
      <c r="C238" s="40"/>
      <c r="D238" s="162"/>
      <c r="E238" s="167"/>
      <c r="F238" s="164"/>
      <c r="G238" s="164"/>
      <c r="H238" s="40"/>
      <c r="I238" s="23"/>
      <c r="J238" s="165"/>
      <c r="K238" s="171"/>
      <c r="L238" s="180">
        <f t="shared" si="0"/>
        <v>1</v>
      </c>
      <c r="M238" s="159">
        <f t="shared" si="1"/>
        <v>1900</v>
      </c>
      <c r="N238" s="159" t="str">
        <f t="shared" si="2"/>
        <v>Jan</v>
      </c>
      <c r="O238" s="160"/>
      <c r="P238" s="40"/>
      <c r="Q238" s="40"/>
      <c r="R238" s="40"/>
      <c r="S238" s="40"/>
      <c r="T238" s="40"/>
      <c r="U238" s="40"/>
      <c r="V238" s="40"/>
      <c r="W238" s="40"/>
      <c r="X238" s="40"/>
      <c r="Y238" s="40"/>
      <c r="Z238" s="40"/>
    </row>
    <row r="239" spans="1:26" ht="14.25" customHeight="1">
      <c r="A239" s="40"/>
      <c r="B239" s="40"/>
      <c r="C239" s="40"/>
      <c r="D239" s="162"/>
      <c r="E239" s="167"/>
      <c r="F239" s="164"/>
      <c r="G239" s="164"/>
      <c r="H239" s="40"/>
      <c r="I239" s="23"/>
      <c r="J239" s="165"/>
      <c r="K239" s="171"/>
      <c r="L239" s="180">
        <f t="shared" si="0"/>
        <v>1</v>
      </c>
      <c r="M239" s="159">
        <f t="shared" si="1"/>
        <v>1900</v>
      </c>
      <c r="N239" s="159" t="str">
        <f t="shared" si="2"/>
        <v>Jan</v>
      </c>
      <c r="O239" s="160"/>
      <c r="P239" s="40"/>
      <c r="Q239" s="40"/>
      <c r="R239" s="40"/>
      <c r="S239" s="40"/>
      <c r="T239" s="40"/>
      <c r="U239" s="40"/>
      <c r="V239" s="40"/>
      <c r="W239" s="40"/>
      <c r="X239" s="40"/>
      <c r="Y239" s="40"/>
      <c r="Z239" s="40"/>
    </row>
    <row r="240" spans="1:26" ht="14.25" customHeight="1">
      <c r="A240" s="40"/>
      <c r="B240" s="40"/>
      <c r="C240" s="40"/>
      <c r="D240" s="162"/>
      <c r="E240" s="167"/>
      <c r="F240" s="164"/>
      <c r="G240" s="164"/>
      <c r="H240" s="40"/>
      <c r="I240" s="23"/>
      <c r="J240" s="165"/>
      <c r="K240" s="171"/>
      <c r="L240" s="180">
        <f t="shared" si="0"/>
        <v>1</v>
      </c>
      <c r="M240" s="159">
        <f t="shared" si="1"/>
        <v>1900</v>
      </c>
      <c r="N240" s="159" t="str">
        <f t="shared" si="2"/>
        <v>Jan</v>
      </c>
      <c r="O240" s="160"/>
      <c r="P240" s="40"/>
      <c r="Q240" s="40"/>
      <c r="R240" s="40"/>
      <c r="S240" s="40"/>
      <c r="T240" s="40"/>
      <c r="U240" s="40"/>
      <c r="V240" s="40"/>
      <c r="W240" s="40"/>
      <c r="X240" s="40"/>
      <c r="Y240" s="40"/>
      <c r="Z240" s="40"/>
    </row>
    <row r="241" spans="1:26" ht="14.25" customHeight="1">
      <c r="A241" s="40"/>
      <c r="B241" s="40"/>
      <c r="C241" s="40"/>
      <c r="D241" s="162"/>
      <c r="E241" s="167"/>
      <c r="F241" s="164"/>
      <c r="G241" s="164"/>
      <c r="H241" s="40"/>
      <c r="I241" s="23"/>
      <c r="J241" s="165"/>
      <c r="K241" s="171"/>
      <c r="L241" s="180">
        <f t="shared" si="0"/>
        <v>1</v>
      </c>
      <c r="M241" s="159">
        <f t="shared" si="1"/>
        <v>1900</v>
      </c>
      <c r="N241" s="159" t="str">
        <f t="shared" si="2"/>
        <v>Jan</v>
      </c>
      <c r="O241" s="160"/>
      <c r="P241" s="40"/>
      <c r="Q241" s="40"/>
      <c r="R241" s="40"/>
      <c r="S241" s="40"/>
      <c r="T241" s="40"/>
      <c r="U241" s="40"/>
      <c r="V241" s="40"/>
      <c r="W241" s="40"/>
      <c r="X241" s="40"/>
      <c r="Y241" s="40"/>
      <c r="Z241" s="40"/>
    </row>
    <row r="242" spans="1:26" ht="14.25" customHeight="1">
      <c r="A242" s="40"/>
      <c r="B242" s="40"/>
      <c r="C242" s="40"/>
      <c r="D242" s="162"/>
      <c r="E242" s="167"/>
      <c r="F242" s="164"/>
      <c r="G242" s="164"/>
      <c r="H242" s="40"/>
      <c r="I242" s="23"/>
      <c r="J242" s="165"/>
      <c r="K242" s="171"/>
      <c r="L242" s="180">
        <f t="shared" si="0"/>
        <v>1</v>
      </c>
      <c r="M242" s="159">
        <f t="shared" si="1"/>
        <v>1900</v>
      </c>
      <c r="N242" s="159" t="str">
        <f t="shared" si="2"/>
        <v>Jan</v>
      </c>
      <c r="O242" s="160"/>
      <c r="P242" s="40"/>
      <c r="Q242" s="40"/>
      <c r="R242" s="40"/>
      <c r="S242" s="40"/>
      <c r="T242" s="40"/>
      <c r="U242" s="40"/>
      <c r="V242" s="40"/>
      <c r="W242" s="40"/>
      <c r="X242" s="40"/>
      <c r="Y242" s="40"/>
      <c r="Z242" s="40"/>
    </row>
    <row r="243" spans="1:26" ht="14.25" customHeight="1">
      <c r="A243" s="40"/>
      <c r="B243" s="40"/>
      <c r="C243" s="40"/>
      <c r="D243" s="162"/>
      <c r="E243" s="167"/>
      <c r="F243" s="164"/>
      <c r="G243" s="164"/>
      <c r="H243" s="40"/>
      <c r="I243" s="23"/>
      <c r="J243" s="165"/>
      <c r="K243" s="171"/>
      <c r="L243" s="180">
        <f t="shared" si="0"/>
        <v>1</v>
      </c>
      <c r="M243" s="159">
        <f t="shared" si="1"/>
        <v>1900</v>
      </c>
      <c r="N243" s="159" t="str">
        <f t="shared" si="2"/>
        <v>Jan</v>
      </c>
      <c r="O243" s="160"/>
      <c r="P243" s="40"/>
      <c r="Q243" s="40"/>
      <c r="R243" s="40"/>
      <c r="S243" s="40"/>
      <c r="T243" s="40"/>
      <c r="U243" s="40"/>
      <c r="V243" s="40"/>
      <c r="W243" s="40"/>
      <c r="X243" s="40"/>
      <c r="Y243" s="40"/>
      <c r="Z243" s="40"/>
    </row>
    <row r="244" spans="1:26" ht="14.25" customHeight="1">
      <c r="A244" s="40"/>
      <c r="B244" s="40"/>
      <c r="C244" s="40"/>
      <c r="D244" s="162"/>
      <c r="E244" s="167"/>
      <c r="F244" s="164"/>
      <c r="G244" s="164"/>
      <c r="H244" s="40"/>
      <c r="I244" s="23"/>
      <c r="J244" s="165"/>
      <c r="K244" s="171"/>
      <c r="L244" s="180">
        <f t="shared" si="0"/>
        <v>1</v>
      </c>
      <c r="M244" s="159">
        <f t="shared" si="1"/>
        <v>1900</v>
      </c>
      <c r="N244" s="159" t="str">
        <f t="shared" si="2"/>
        <v>Jan</v>
      </c>
      <c r="O244" s="160"/>
      <c r="P244" s="40"/>
      <c r="Q244" s="40"/>
      <c r="R244" s="40"/>
      <c r="S244" s="40"/>
      <c r="T244" s="40"/>
      <c r="U244" s="40"/>
      <c r="V244" s="40"/>
      <c r="W244" s="40"/>
      <c r="X244" s="40"/>
      <c r="Y244" s="40"/>
      <c r="Z244" s="40"/>
    </row>
    <row r="245" spans="1:26" ht="14.25" customHeight="1">
      <c r="A245" s="40"/>
      <c r="B245" s="40"/>
      <c r="C245" s="40"/>
      <c r="D245" s="162"/>
      <c r="E245" s="167"/>
      <c r="F245" s="164"/>
      <c r="G245" s="164"/>
      <c r="H245" s="40"/>
      <c r="I245" s="23"/>
      <c r="J245" s="165"/>
      <c r="K245" s="171"/>
      <c r="L245" s="180">
        <f t="shared" si="0"/>
        <v>1</v>
      </c>
      <c r="M245" s="159">
        <f t="shared" si="1"/>
        <v>1900</v>
      </c>
      <c r="N245" s="159" t="str">
        <f t="shared" si="2"/>
        <v>Jan</v>
      </c>
      <c r="O245" s="160"/>
      <c r="P245" s="40"/>
      <c r="Q245" s="40"/>
      <c r="R245" s="40"/>
      <c r="S245" s="40"/>
      <c r="T245" s="40"/>
      <c r="U245" s="40"/>
      <c r="V245" s="40"/>
      <c r="W245" s="40"/>
      <c r="X245" s="40"/>
      <c r="Y245" s="40"/>
      <c r="Z245" s="40"/>
    </row>
    <row r="246" spans="1:26" ht="14.25" customHeight="1">
      <c r="A246" s="40"/>
      <c r="B246" s="40"/>
      <c r="C246" s="40"/>
      <c r="D246" s="162"/>
      <c r="E246" s="167"/>
      <c r="F246" s="164"/>
      <c r="G246" s="164"/>
      <c r="H246" s="40"/>
      <c r="I246" s="23"/>
      <c r="J246" s="165"/>
      <c r="K246" s="165"/>
      <c r="L246" s="180">
        <f t="shared" si="0"/>
        <v>1</v>
      </c>
      <c r="M246" s="159">
        <f t="shared" si="1"/>
        <v>1900</v>
      </c>
      <c r="N246" s="159" t="str">
        <f t="shared" si="2"/>
        <v>Jan</v>
      </c>
      <c r="O246" s="160"/>
      <c r="P246" s="40"/>
      <c r="Q246" s="40"/>
      <c r="R246" s="40"/>
      <c r="S246" s="40"/>
      <c r="T246" s="40"/>
      <c r="U246" s="40"/>
      <c r="V246" s="40"/>
      <c r="W246" s="40"/>
      <c r="X246" s="40"/>
      <c r="Y246" s="40"/>
      <c r="Z246" s="40"/>
    </row>
    <row r="247" spans="1:26" ht="14.25" customHeight="1">
      <c r="A247" s="40"/>
      <c r="B247" s="40"/>
      <c r="C247" s="40"/>
      <c r="D247" s="162"/>
      <c r="E247" s="167"/>
      <c r="F247" s="164"/>
      <c r="G247" s="164"/>
      <c r="H247" s="40"/>
      <c r="I247" s="23"/>
      <c r="J247" s="165"/>
      <c r="K247" s="165"/>
      <c r="L247" s="180">
        <f t="shared" si="0"/>
        <v>1</v>
      </c>
      <c r="M247" s="159">
        <f t="shared" si="1"/>
        <v>1900</v>
      </c>
      <c r="N247" s="159" t="str">
        <f t="shared" si="2"/>
        <v>Jan</v>
      </c>
      <c r="O247" s="160"/>
      <c r="P247" s="40"/>
      <c r="Q247" s="40"/>
      <c r="R247" s="40"/>
      <c r="S247" s="40"/>
      <c r="T247" s="40"/>
      <c r="U247" s="40"/>
      <c r="V247" s="40"/>
      <c r="W247" s="40"/>
      <c r="X247" s="40"/>
      <c r="Y247" s="40"/>
      <c r="Z247" s="40"/>
    </row>
    <row r="248" spans="1:26" ht="14.25" customHeight="1">
      <c r="A248" s="40"/>
      <c r="B248" s="40"/>
      <c r="C248" s="40"/>
      <c r="D248" s="162"/>
      <c r="E248" s="167"/>
      <c r="F248" s="164"/>
      <c r="G248" s="164"/>
      <c r="H248" s="40"/>
      <c r="I248" s="23"/>
      <c r="J248" s="165"/>
      <c r="K248" s="165"/>
      <c r="L248" s="180">
        <f t="shared" si="0"/>
        <v>1</v>
      </c>
      <c r="M248" s="159">
        <f t="shared" si="1"/>
        <v>1900</v>
      </c>
      <c r="N248" s="159" t="str">
        <f t="shared" si="2"/>
        <v>Jan</v>
      </c>
      <c r="O248" s="160"/>
      <c r="P248" s="40"/>
      <c r="Q248" s="40"/>
      <c r="R248" s="40"/>
      <c r="S248" s="40"/>
      <c r="T248" s="40"/>
      <c r="U248" s="40"/>
      <c r="V248" s="40"/>
      <c r="W248" s="40"/>
      <c r="X248" s="40"/>
      <c r="Y248" s="40"/>
      <c r="Z248" s="40"/>
    </row>
    <row r="249" spans="1:26" ht="14.25" customHeight="1">
      <c r="A249" s="40"/>
      <c r="B249" s="40"/>
      <c r="C249" s="40"/>
      <c r="D249" s="162"/>
      <c r="E249" s="167"/>
      <c r="F249" s="164"/>
      <c r="G249" s="164"/>
      <c r="H249" s="40"/>
      <c r="I249" s="23"/>
      <c r="J249" s="165"/>
      <c r="K249" s="165"/>
      <c r="L249" s="180">
        <f t="shared" si="0"/>
        <v>1</v>
      </c>
      <c r="M249" s="159">
        <f t="shared" si="1"/>
        <v>1900</v>
      </c>
      <c r="N249" s="159" t="str">
        <f t="shared" si="2"/>
        <v>Jan</v>
      </c>
      <c r="O249" s="160"/>
      <c r="P249" s="40"/>
      <c r="Q249" s="40"/>
      <c r="R249" s="40"/>
      <c r="S249" s="40"/>
      <c r="T249" s="40"/>
      <c r="U249" s="40"/>
      <c r="V249" s="40"/>
      <c r="W249" s="40"/>
      <c r="X249" s="40"/>
      <c r="Y249" s="40"/>
      <c r="Z249" s="40"/>
    </row>
    <row r="250" spans="1:26" ht="14.25" customHeight="1">
      <c r="A250" s="40"/>
      <c r="B250" s="40"/>
      <c r="C250" s="40"/>
      <c r="D250" s="162"/>
      <c r="E250" s="167"/>
      <c r="F250" s="164"/>
      <c r="G250" s="164"/>
      <c r="H250" s="40"/>
      <c r="I250" s="23"/>
      <c r="J250" s="165"/>
      <c r="K250" s="165"/>
      <c r="L250" s="180">
        <f t="shared" si="0"/>
        <v>1</v>
      </c>
      <c r="M250" s="159">
        <f t="shared" si="1"/>
        <v>1900</v>
      </c>
      <c r="N250" s="159" t="str">
        <f t="shared" si="2"/>
        <v>Jan</v>
      </c>
      <c r="O250" s="160"/>
      <c r="P250" s="40"/>
      <c r="Q250" s="40"/>
      <c r="R250" s="40"/>
      <c r="S250" s="40"/>
      <c r="T250" s="40"/>
      <c r="U250" s="40"/>
      <c r="V250" s="40"/>
      <c r="W250" s="40"/>
      <c r="X250" s="40"/>
      <c r="Y250" s="40"/>
      <c r="Z250" s="40"/>
    </row>
    <row r="251" spans="1:26" ht="14.25" customHeight="1">
      <c r="A251" s="40"/>
      <c r="B251" s="40"/>
      <c r="C251" s="40"/>
      <c r="D251" s="162"/>
      <c r="E251" s="167"/>
      <c r="F251" s="164"/>
      <c r="G251" s="164"/>
      <c r="H251" s="172"/>
      <c r="I251" s="23"/>
      <c r="J251" s="164"/>
      <c r="K251" s="171"/>
      <c r="L251" s="180">
        <f t="shared" si="0"/>
        <v>1</v>
      </c>
      <c r="M251" s="159">
        <f t="shared" si="1"/>
        <v>1900</v>
      </c>
      <c r="N251" s="159" t="str">
        <f t="shared" si="2"/>
        <v>Jan</v>
      </c>
      <c r="O251" s="160"/>
      <c r="P251" s="40"/>
      <c r="Q251" s="40"/>
      <c r="R251" s="40"/>
      <c r="S251" s="40"/>
      <c r="T251" s="40"/>
      <c r="U251" s="40"/>
      <c r="V251" s="40"/>
      <c r="W251" s="40"/>
      <c r="X251" s="40"/>
      <c r="Y251" s="40"/>
      <c r="Z251" s="40"/>
    </row>
    <row r="252" spans="1:26" ht="14.25" customHeight="1">
      <c r="A252" s="40"/>
      <c r="B252" s="40"/>
      <c r="C252" s="40"/>
      <c r="D252" s="162"/>
      <c r="E252" s="167"/>
      <c r="F252" s="164"/>
      <c r="G252" s="164"/>
      <c r="H252" s="172"/>
      <c r="I252" s="23"/>
      <c r="J252" s="164"/>
      <c r="K252" s="171"/>
      <c r="L252" s="180">
        <f t="shared" si="0"/>
        <v>1</v>
      </c>
      <c r="M252" s="159">
        <f t="shared" si="1"/>
        <v>1900</v>
      </c>
      <c r="N252" s="159" t="str">
        <f t="shared" si="2"/>
        <v>Jan</v>
      </c>
      <c r="O252" s="160"/>
      <c r="P252" s="40"/>
      <c r="Q252" s="40"/>
      <c r="R252" s="40"/>
      <c r="S252" s="40"/>
      <c r="T252" s="40"/>
      <c r="U252" s="40"/>
      <c r="V252" s="40"/>
      <c r="W252" s="40"/>
      <c r="X252" s="40"/>
      <c r="Y252" s="40"/>
      <c r="Z252" s="40"/>
    </row>
    <row r="253" spans="1:26" ht="14.25" customHeight="1">
      <c r="A253" s="40"/>
      <c r="B253" s="40"/>
      <c r="C253" s="40"/>
      <c r="D253" s="162"/>
      <c r="E253" s="167"/>
      <c r="F253" s="164"/>
      <c r="G253" s="164"/>
      <c r="H253" s="172"/>
      <c r="I253" s="23"/>
      <c r="J253" s="164"/>
      <c r="K253" s="171"/>
      <c r="L253" s="180">
        <f t="shared" si="0"/>
        <v>1</v>
      </c>
      <c r="M253" s="159">
        <f t="shared" si="1"/>
        <v>1900</v>
      </c>
      <c r="N253" s="159" t="str">
        <f t="shared" si="2"/>
        <v>Jan</v>
      </c>
      <c r="O253" s="160"/>
      <c r="P253" s="40"/>
      <c r="Q253" s="40"/>
      <c r="R253" s="40"/>
      <c r="S253" s="40"/>
      <c r="T253" s="40"/>
      <c r="U253" s="40"/>
      <c r="V253" s="40"/>
      <c r="W253" s="40"/>
      <c r="X253" s="40"/>
      <c r="Y253" s="40"/>
      <c r="Z253" s="40"/>
    </row>
    <row r="254" spans="1:26" ht="14.25" customHeight="1">
      <c r="A254" s="40"/>
      <c r="B254" s="40"/>
      <c r="C254" s="40"/>
      <c r="D254" s="162"/>
      <c r="E254" s="167"/>
      <c r="F254" s="164"/>
      <c r="G254" s="164"/>
      <c r="H254" s="172"/>
      <c r="I254" s="23"/>
      <c r="J254" s="164"/>
      <c r="K254" s="171"/>
      <c r="L254" s="180">
        <f t="shared" si="0"/>
        <v>1</v>
      </c>
      <c r="M254" s="159">
        <f t="shared" si="1"/>
        <v>1900</v>
      </c>
      <c r="N254" s="159" t="str">
        <f t="shared" si="2"/>
        <v>Jan</v>
      </c>
      <c r="O254" s="160"/>
      <c r="P254" s="40"/>
      <c r="Q254" s="40"/>
      <c r="R254" s="40"/>
      <c r="S254" s="40"/>
      <c r="T254" s="40"/>
      <c r="U254" s="40"/>
      <c r="V254" s="40"/>
      <c r="W254" s="40"/>
      <c r="X254" s="40"/>
      <c r="Y254" s="40"/>
      <c r="Z254" s="40"/>
    </row>
    <row r="255" spans="1:26" ht="14.25" customHeight="1">
      <c r="A255" s="40"/>
      <c r="B255" s="40"/>
      <c r="C255" s="40"/>
      <c r="D255" s="162"/>
      <c r="E255" s="167"/>
      <c r="F255" s="164"/>
      <c r="G255" s="164"/>
      <c r="H255" s="172"/>
      <c r="I255" s="23"/>
      <c r="J255" s="164"/>
      <c r="K255" s="171"/>
      <c r="L255" s="180">
        <f t="shared" si="0"/>
        <v>1</v>
      </c>
      <c r="M255" s="159">
        <f t="shared" si="1"/>
        <v>1900</v>
      </c>
      <c r="N255" s="159" t="str">
        <f t="shared" si="2"/>
        <v>Jan</v>
      </c>
      <c r="O255" s="160"/>
      <c r="P255" s="40"/>
      <c r="Q255" s="40"/>
      <c r="R255" s="40"/>
      <c r="S255" s="40"/>
      <c r="T255" s="40"/>
      <c r="U255" s="40"/>
      <c r="V255" s="40"/>
      <c r="W255" s="40"/>
      <c r="X255" s="40"/>
      <c r="Y255" s="40"/>
      <c r="Z255" s="40"/>
    </row>
    <row r="256" spans="1:26" ht="14.25" customHeight="1">
      <c r="A256" s="40"/>
      <c r="B256" s="40"/>
      <c r="C256" s="40"/>
      <c r="D256" s="162"/>
      <c r="E256" s="167"/>
      <c r="F256" s="164"/>
      <c r="G256" s="164"/>
      <c r="H256" s="172"/>
      <c r="I256" s="23"/>
      <c r="J256" s="164"/>
      <c r="K256" s="171"/>
      <c r="L256" s="180">
        <f t="shared" si="0"/>
        <v>1</v>
      </c>
      <c r="M256" s="159">
        <f t="shared" si="1"/>
        <v>1900</v>
      </c>
      <c r="N256" s="159" t="str">
        <f t="shared" si="2"/>
        <v>Jan</v>
      </c>
      <c r="O256" s="160"/>
      <c r="P256" s="40"/>
      <c r="Q256" s="40"/>
      <c r="R256" s="40"/>
      <c r="S256" s="40"/>
      <c r="T256" s="40"/>
      <c r="U256" s="40"/>
      <c r="V256" s="40"/>
      <c r="W256" s="40"/>
      <c r="X256" s="40"/>
      <c r="Y256" s="40"/>
      <c r="Z256" s="40"/>
    </row>
    <row r="257" spans="1:26" ht="14.25" customHeight="1">
      <c r="A257" s="40"/>
      <c r="B257" s="40"/>
      <c r="C257" s="40"/>
      <c r="D257" s="162"/>
      <c r="E257" s="167"/>
      <c r="F257" s="164"/>
      <c r="G257" s="164"/>
      <c r="H257" s="172"/>
      <c r="I257" s="23"/>
      <c r="J257" s="164"/>
      <c r="K257" s="171"/>
      <c r="L257" s="180">
        <f t="shared" ref="L257:L511" si="3">MONTH(E257)</f>
        <v>1</v>
      </c>
      <c r="M257" s="159">
        <f t="shared" ref="M257:M511" si="4">YEAR(E257)</f>
        <v>1900</v>
      </c>
      <c r="N257" s="159" t="str">
        <f t="shared" ref="N257:N511" si="5">CHOOSE(L257,"Jan","Feb","Mar","Apr","May","Jun","Jul","Aug","Sep","Oct","Nov","Dec")</f>
        <v>Jan</v>
      </c>
      <c r="O257" s="160"/>
      <c r="P257" s="40"/>
      <c r="Q257" s="40"/>
      <c r="R257" s="40"/>
      <c r="S257" s="40"/>
      <c r="T257" s="40"/>
      <c r="U257" s="40"/>
      <c r="V257" s="40"/>
      <c r="W257" s="40"/>
      <c r="X257" s="40"/>
      <c r="Y257" s="40"/>
      <c r="Z257" s="40"/>
    </row>
    <row r="258" spans="1:26" ht="14.25" customHeight="1">
      <c r="A258" s="40"/>
      <c r="B258" s="40"/>
      <c r="C258" s="40"/>
      <c r="D258" s="162"/>
      <c r="E258" s="167"/>
      <c r="F258" s="164"/>
      <c r="G258" s="164"/>
      <c r="H258" s="172"/>
      <c r="I258" s="23"/>
      <c r="J258" s="164"/>
      <c r="K258" s="171"/>
      <c r="L258" s="180">
        <f t="shared" si="3"/>
        <v>1</v>
      </c>
      <c r="M258" s="159">
        <f t="shared" si="4"/>
        <v>1900</v>
      </c>
      <c r="N258" s="159" t="str">
        <f t="shared" si="5"/>
        <v>Jan</v>
      </c>
      <c r="O258" s="160"/>
      <c r="P258" s="40"/>
      <c r="Q258" s="40"/>
      <c r="R258" s="40"/>
      <c r="S258" s="40"/>
      <c r="T258" s="40"/>
      <c r="U258" s="40"/>
      <c r="V258" s="40"/>
      <c r="W258" s="40"/>
      <c r="X258" s="40"/>
      <c r="Y258" s="40"/>
      <c r="Z258" s="40"/>
    </row>
    <row r="259" spans="1:26" ht="14.25" customHeight="1">
      <c r="A259" s="40"/>
      <c r="B259" s="40"/>
      <c r="C259" s="40"/>
      <c r="D259" s="162"/>
      <c r="E259" s="167"/>
      <c r="F259" s="164"/>
      <c r="G259" s="164"/>
      <c r="H259" s="172"/>
      <c r="I259" s="23"/>
      <c r="J259" s="164"/>
      <c r="K259" s="171"/>
      <c r="L259" s="180">
        <f t="shared" si="3"/>
        <v>1</v>
      </c>
      <c r="M259" s="159">
        <f t="shared" si="4"/>
        <v>1900</v>
      </c>
      <c r="N259" s="159" t="str">
        <f t="shared" si="5"/>
        <v>Jan</v>
      </c>
      <c r="O259" s="160"/>
      <c r="P259" s="40"/>
      <c r="Q259" s="40"/>
      <c r="R259" s="40"/>
      <c r="S259" s="40"/>
      <c r="T259" s="40"/>
      <c r="U259" s="40"/>
      <c r="V259" s="40"/>
      <c r="W259" s="40"/>
      <c r="X259" s="40"/>
      <c r="Y259" s="40"/>
      <c r="Z259" s="40"/>
    </row>
    <row r="260" spans="1:26" ht="14.25" customHeight="1">
      <c r="A260" s="40"/>
      <c r="B260" s="40"/>
      <c r="C260" s="40"/>
      <c r="D260" s="162"/>
      <c r="E260" s="167"/>
      <c r="F260" s="164"/>
      <c r="G260" s="164"/>
      <c r="H260" s="164"/>
      <c r="I260" s="23"/>
      <c r="J260" s="164"/>
      <c r="K260" s="171"/>
      <c r="L260" s="180">
        <f t="shared" si="3"/>
        <v>1</v>
      </c>
      <c r="M260" s="159">
        <f t="shared" si="4"/>
        <v>1900</v>
      </c>
      <c r="N260" s="159" t="str">
        <f t="shared" si="5"/>
        <v>Jan</v>
      </c>
      <c r="O260" s="160"/>
      <c r="P260" s="40"/>
      <c r="Q260" s="40"/>
      <c r="R260" s="40"/>
      <c r="S260" s="40"/>
      <c r="T260" s="40"/>
      <c r="U260" s="40"/>
      <c r="V260" s="40"/>
      <c r="W260" s="40"/>
      <c r="X260" s="40"/>
      <c r="Y260" s="40"/>
      <c r="Z260" s="40"/>
    </row>
    <row r="261" spans="1:26" ht="14.25" customHeight="1">
      <c r="A261" s="40"/>
      <c r="B261" s="40"/>
      <c r="C261" s="40"/>
      <c r="D261" s="162"/>
      <c r="E261" s="167"/>
      <c r="F261" s="164"/>
      <c r="G261" s="164"/>
      <c r="H261" s="164"/>
      <c r="I261" s="23"/>
      <c r="J261" s="164"/>
      <c r="K261" s="171"/>
      <c r="L261" s="180">
        <f t="shared" si="3"/>
        <v>1</v>
      </c>
      <c r="M261" s="159">
        <f t="shared" si="4"/>
        <v>1900</v>
      </c>
      <c r="N261" s="159" t="str">
        <f t="shared" si="5"/>
        <v>Jan</v>
      </c>
      <c r="O261" s="160"/>
      <c r="P261" s="40"/>
      <c r="Q261" s="40"/>
      <c r="R261" s="40"/>
      <c r="S261" s="40"/>
      <c r="T261" s="40"/>
      <c r="U261" s="40"/>
      <c r="V261" s="40"/>
      <c r="W261" s="40"/>
      <c r="X261" s="40"/>
      <c r="Y261" s="40"/>
      <c r="Z261" s="40"/>
    </row>
    <row r="262" spans="1:26" ht="14.25" customHeight="1">
      <c r="A262" s="40"/>
      <c r="B262" s="40"/>
      <c r="C262" s="40"/>
      <c r="D262" s="162"/>
      <c r="E262" s="167"/>
      <c r="F262" s="164"/>
      <c r="G262" s="164"/>
      <c r="H262" s="172"/>
      <c r="I262" s="23"/>
      <c r="J262" s="164"/>
      <c r="K262" s="171"/>
      <c r="L262" s="180">
        <f t="shared" si="3"/>
        <v>1</v>
      </c>
      <c r="M262" s="159">
        <f t="shared" si="4"/>
        <v>1900</v>
      </c>
      <c r="N262" s="159" t="str">
        <f t="shared" si="5"/>
        <v>Jan</v>
      </c>
      <c r="O262" s="160"/>
      <c r="P262" s="40"/>
      <c r="Q262" s="40"/>
      <c r="R262" s="40"/>
      <c r="S262" s="40"/>
      <c r="T262" s="40"/>
      <c r="U262" s="40"/>
      <c r="V262" s="40"/>
      <c r="W262" s="40"/>
      <c r="X262" s="40"/>
      <c r="Y262" s="40"/>
      <c r="Z262" s="40"/>
    </row>
    <row r="263" spans="1:26" ht="14.25" customHeight="1">
      <c r="A263" s="40"/>
      <c r="B263" s="40"/>
      <c r="C263" s="40"/>
      <c r="D263" s="162"/>
      <c r="E263" s="167"/>
      <c r="F263" s="164"/>
      <c r="G263" s="164"/>
      <c r="H263" s="172"/>
      <c r="I263" s="23"/>
      <c r="J263" s="164"/>
      <c r="K263" s="171"/>
      <c r="L263" s="180">
        <f t="shared" si="3"/>
        <v>1</v>
      </c>
      <c r="M263" s="159">
        <f t="shared" si="4"/>
        <v>1900</v>
      </c>
      <c r="N263" s="159" t="str">
        <f t="shared" si="5"/>
        <v>Jan</v>
      </c>
      <c r="O263" s="160"/>
      <c r="P263" s="40"/>
      <c r="Q263" s="40"/>
      <c r="R263" s="40"/>
      <c r="S263" s="40"/>
      <c r="T263" s="40"/>
      <c r="U263" s="40"/>
      <c r="V263" s="40"/>
      <c r="W263" s="40"/>
      <c r="X263" s="40"/>
      <c r="Y263" s="40"/>
      <c r="Z263" s="40"/>
    </row>
    <row r="264" spans="1:26" ht="14.25" customHeight="1">
      <c r="A264" s="40"/>
      <c r="B264" s="40"/>
      <c r="C264" s="40"/>
      <c r="D264" s="162"/>
      <c r="E264" s="167"/>
      <c r="F264" s="164"/>
      <c r="G264" s="164"/>
      <c r="H264" s="172"/>
      <c r="I264" s="23"/>
      <c r="J264" s="164"/>
      <c r="K264" s="171"/>
      <c r="L264" s="180">
        <f t="shared" si="3"/>
        <v>1</v>
      </c>
      <c r="M264" s="159">
        <f t="shared" si="4"/>
        <v>1900</v>
      </c>
      <c r="N264" s="159" t="str">
        <f t="shared" si="5"/>
        <v>Jan</v>
      </c>
      <c r="O264" s="160"/>
      <c r="P264" s="40"/>
      <c r="Q264" s="40"/>
      <c r="R264" s="40"/>
      <c r="S264" s="40"/>
      <c r="T264" s="40"/>
      <c r="U264" s="40"/>
      <c r="V264" s="40"/>
      <c r="W264" s="40"/>
      <c r="X264" s="40"/>
      <c r="Y264" s="40"/>
      <c r="Z264" s="40"/>
    </row>
    <row r="265" spans="1:26" ht="14.25" customHeight="1">
      <c r="A265" s="40"/>
      <c r="B265" s="40"/>
      <c r="C265" s="40"/>
      <c r="D265" s="162"/>
      <c r="E265" s="167"/>
      <c r="F265" s="164"/>
      <c r="G265" s="164"/>
      <c r="H265" s="172"/>
      <c r="I265" s="23"/>
      <c r="J265" s="164"/>
      <c r="K265" s="171"/>
      <c r="L265" s="180">
        <f t="shared" si="3"/>
        <v>1</v>
      </c>
      <c r="M265" s="159">
        <f t="shared" si="4"/>
        <v>1900</v>
      </c>
      <c r="N265" s="159" t="str">
        <f t="shared" si="5"/>
        <v>Jan</v>
      </c>
      <c r="O265" s="160"/>
      <c r="P265" s="40"/>
      <c r="Q265" s="40"/>
      <c r="R265" s="40"/>
      <c r="S265" s="40"/>
      <c r="T265" s="40"/>
      <c r="U265" s="40"/>
      <c r="V265" s="40"/>
      <c r="W265" s="40"/>
      <c r="X265" s="40"/>
      <c r="Y265" s="40"/>
      <c r="Z265" s="40"/>
    </row>
    <row r="266" spans="1:26" ht="14.25" customHeight="1">
      <c r="A266" s="40"/>
      <c r="B266" s="40"/>
      <c r="C266" s="40"/>
      <c r="D266" s="162"/>
      <c r="E266" s="167"/>
      <c r="F266" s="164"/>
      <c r="G266" s="164"/>
      <c r="H266" s="172"/>
      <c r="I266" s="23"/>
      <c r="J266" s="164"/>
      <c r="K266" s="171"/>
      <c r="L266" s="180">
        <f t="shared" si="3"/>
        <v>1</v>
      </c>
      <c r="M266" s="159">
        <f t="shared" si="4"/>
        <v>1900</v>
      </c>
      <c r="N266" s="159" t="str">
        <f t="shared" si="5"/>
        <v>Jan</v>
      </c>
      <c r="O266" s="160"/>
      <c r="P266" s="40"/>
      <c r="Q266" s="40"/>
      <c r="R266" s="40"/>
      <c r="S266" s="40"/>
      <c r="T266" s="40"/>
      <c r="U266" s="40"/>
      <c r="V266" s="40"/>
      <c r="W266" s="40"/>
      <c r="X266" s="40"/>
      <c r="Y266" s="40"/>
      <c r="Z266" s="40"/>
    </row>
    <row r="267" spans="1:26" ht="14.25" customHeight="1">
      <c r="A267" s="40"/>
      <c r="B267" s="40"/>
      <c r="C267" s="40"/>
      <c r="D267" s="162"/>
      <c r="E267" s="167"/>
      <c r="F267" s="164"/>
      <c r="G267" s="164"/>
      <c r="H267" s="172"/>
      <c r="I267" s="23"/>
      <c r="J267" s="164"/>
      <c r="K267" s="171"/>
      <c r="L267" s="180">
        <f t="shared" si="3"/>
        <v>1</v>
      </c>
      <c r="M267" s="159">
        <f t="shared" si="4"/>
        <v>1900</v>
      </c>
      <c r="N267" s="159" t="str">
        <f t="shared" si="5"/>
        <v>Jan</v>
      </c>
      <c r="O267" s="160"/>
      <c r="P267" s="40"/>
      <c r="Q267" s="40"/>
      <c r="R267" s="40"/>
      <c r="S267" s="40"/>
      <c r="T267" s="40"/>
      <c r="U267" s="40"/>
      <c r="V267" s="40"/>
      <c r="W267" s="40"/>
      <c r="X267" s="40"/>
      <c r="Y267" s="40"/>
      <c r="Z267" s="40"/>
    </row>
    <row r="268" spans="1:26" ht="14.25" customHeight="1">
      <c r="A268" s="40"/>
      <c r="B268" s="40"/>
      <c r="C268" s="40"/>
      <c r="D268" s="162"/>
      <c r="E268" s="167"/>
      <c r="F268" s="164"/>
      <c r="G268" s="164"/>
      <c r="H268" s="164"/>
      <c r="I268" s="23"/>
      <c r="J268" s="164"/>
      <c r="K268" s="171"/>
      <c r="L268" s="180">
        <f t="shared" si="3"/>
        <v>1</v>
      </c>
      <c r="M268" s="159">
        <f t="shared" si="4"/>
        <v>1900</v>
      </c>
      <c r="N268" s="159" t="str">
        <f t="shared" si="5"/>
        <v>Jan</v>
      </c>
      <c r="O268" s="160"/>
      <c r="P268" s="40"/>
      <c r="Q268" s="40"/>
      <c r="R268" s="40"/>
      <c r="S268" s="40"/>
      <c r="T268" s="40"/>
      <c r="U268" s="40"/>
      <c r="V268" s="40"/>
      <c r="W268" s="40"/>
      <c r="X268" s="40"/>
      <c r="Y268" s="40"/>
      <c r="Z268" s="40"/>
    </row>
    <row r="269" spans="1:26" ht="14.25" customHeight="1">
      <c r="A269" s="40"/>
      <c r="B269" s="40"/>
      <c r="C269" s="40"/>
      <c r="D269" s="162"/>
      <c r="E269" s="167"/>
      <c r="F269" s="164"/>
      <c r="G269" s="164"/>
      <c r="H269" s="172"/>
      <c r="I269" s="23"/>
      <c r="J269" s="164"/>
      <c r="K269" s="171"/>
      <c r="L269" s="180">
        <f t="shared" si="3"/>
        <v>1</v>
      </c>
      <c r="M269" s="159">
        <f t="shared" si="4"/>
        <v>1900</v>
      </c>
      <c r="N269" s="159" t="str">
        <f t="shared" si="5"/>
        <v>Jan</v>
      </c>
      <c r="O269" s="160"/>
      <c r="P269" s="40"/>
      <c r="Q269" s="40"/>
      <c r="R269" s="40"/>
      <c r="S269" s="40"/>
      <c r="T269" s="40"/>
      <c r="U269" s="40"/>
      <c r="V269" s="40"/>
      <c r="W269" s="40"/>
      <c r="X269" s="40"/>
      <c r="Y269" s="40"/>
      <c r="Z269" s="40"/>
    </row>
    <row r="270" spans="1:26" ht="14.25" customHeight="1">
      <c r="A270" s="40"/>
      <c r="B270" s="40"/>
      <c r="C270" s="40"/>
      <c r="D270" s="162"/>
      <c r="E270" s="167"/>
      <c r="F270" s="164"/>
      <c r="G270" s="164"/>
      <c r="H270" s="40"/>
      <c r="I270" s="23"/>
      <c r="J270" s="165"/>
      <c r="K270" s="165"/>
      <c r="L270" s="180">
        <f t="shared" si="3"/>
        <v>1</v>
      </c>
      <c r="M270" s="159">
        <f t="shared" si="4"/>
        <v>1900</v>
      </c>
      <c r="N270" s="159" t="str">
        <f t="shared" si="5"/>
        <v>Jan</v>
      </c>
      <c r="O270" s="160"/>
      <c r="P270" s="40"/>
      <c r="Q270" s="40"/>
      <c r="R270" s="40"/>
      <c r="S270" s="40"/>
      <c r="T270" s="40"/>
      <c r="U270" s="40"/>
      <c r="V270" s="40"/>
      <c r="W270" s="40"/>
      <c r="X270" s="40"/>
      <c r="Y270" s="40"/>
      <c r="Z270" s="40"/>
    </row>
    <row r="271" spans="1:26" ht="14.25" customHeight="1">
      <c r="A271" s="40"/>
      <c r="B271" s="40"/>
      <c r="C271" s="40"/>
      <c r="D271" s="162"/>
      <c r="E271" s="167"/>
      <c r="F271" s="164"/>
      <c r="G271" s="164"/>
      <c r="H271" s="40"/>
      <c r="I271" s="23"/>
      <c r="J271" s="165"/>
      <c r="K271" s="165"/>
      <c r="L271" s="180">
        <f t="shared" si="3"/>
        <v>1</v>
      </c>
      <c r="M271" s="159">
        <f t="shared" si="4"/>
        <v>1900</v>
      </c>
      <c r="N271" s="159" t="str">
        <f t="shared" si="5"/>
        <v>Jan</v>
      </c>
      <c r="O271" s="160"/>
      <c r="P271" s="40"/>
      <c r="Q271" s="40"/>
      <c r="R271" s="40"/>
      <c r="S271" s="40"/>
      <c r="T271" s="40"/>
      <c r="U271" s="40"/>
      <c r="V271" s="40"/>
      <c r="W271" s="40"/>
      <c r="X271" s="40"/>
      <c r="Y271" s="40"/>
      <c r="Z271" s="40"/>
    </row>
    <row r="272" spans="1:26" ht="14.25" customHeight="1">
      <c r="A272" s="40"/>
      <c r="B272" s="40"/>
      <c r="C272" s="40"/>
      <c r="D272" s="162"/>
      <c r="E272" s="167"/>
      <c r="F272" s="164"/>
      <c r="G272" s="164"/>
      <c r="H272" s="40"/>
      <c r="I272" s="23"/>
      <c r="J272" s="165"/>
      <c r="K272" s="165"/>
      <c r="L272" s="180">
        <f t="shared" si="3"/>
        <v>1</v>
      </c>
      <c r="M272" s="159">
        <f t="shared" si="4"/>
        <v>1900</v>
      </c>
      <c r="N272" s="159" t="str">
        <f t="shared" si="5"/>
        <v>Jan</v>
      </c>
      <c r="O272" s="160"/>
      <c r="P272" s="40"/>
      <c r="Q272" s="40"/>
      <c r="R272" s="40"/>
      <c r="S272" s="40"/>
      <c r="T272" s="40"/>
      <c r="U272" s="40"/>
      <c r="V272" s="40"/>
      <c r="W272" s="40"/>
      <c r="X272" s="40"/>
      <c r="Y272" s="40"/>
      <c r="Z272" s="40"/>
    </row>
    <row r="273" spans="1:26" ht="14.25" customHeight="1">
      <c r="A273" s="40"/>
      <c r="B273" s="40"/>
      <c r="C273" s="40"/>
      <c r="D273" s="167"/>
      <c r="E273" s="167"/>
      <c r="F273" s="164"/>
      <c r="G273" s="164"/>
      <c r="H273" s="40"/>
      <c r="I273" s="23"/>
      <c r="J273" s="165"/>
      <c r="K273" s="165"/>
      <c r="L273" s="180">
        <f t="shared" si="3"/>
        <v>1</v>
      </c>
      <c r="M273" s="159">
        <f t="shared" si="4"/>
        <v>1900</v>
      </c>
      <c r="N273" s="159" t="str">
        <f t="shared" si="5"/>
        <v>Jan</v>
      </c>
      <c r="O273" s="160"/>
      <c r="P273" s="40"/>
      <c r="Q273" s="40"/>
      <c r="R273" s="40"/>
      <c r="S273" s="40"/>
      <c r="T273" s="40"/>
      <c r="U273" s="40"/>
      <c r="V273" s="40"/>
      <c r="W273" s="40"/>
      <c r="X273" s="40"/>
      <c r="Y273" s="40"/>
      <c r="Z273" s="40"/>
    </row>
    <row r="274" spans="1:26" ht="14.25" customHeight="1">
      <c r="A274" s="40"/>
      <c r="B274" s="40"/>
      <c r="C274" s="40"/>
      <c r="D274" s="162"/>
      <c r="E274" s="167"/>
      <c r="F274" s="164"/>
      <c r="G274" s="164"/>
      <c r="H274" s="40"/>
      <c r="I274" s="23"/>
      <c r="J274" s="165"/>
      <c r="K274" s="165"/>
      <c r="L274" s="180">
        <f t="shared" si="3"/>
        <v>1</v>
      </c>
      <c r="M274" s="159">
        <f t="shared" si="4"/>
        <v>1900</v>
      </c>
      <c r="N274" s="159" t="str">
        <f t="shared" si="5"/>
        <v>Jan</v>
      </c>
      <c r="O274" s="160"/>
      <c r="P274" s="40"/>
      <c r="Q274" s="40"/>
      <c r="R274" s="40"/>
      <c r="S274" s="40"/>
      <c r="T274" s="40"/>
      <c r="U274" s="40"/>
      <c r="V274" s="40"/>
      <c r="W274" s="40"/>
      <c r="X274" s="40"/>
      <c r="Y274" s="40"/>
      <c r="Z274" s="40"/>
    </row>
    <row r="275" spans="1:26" ht="14.25" customHeight="1">
      <c r="A275" s="40"/>
      <c r="B275" s="40"/>
      <c r="C275" s="40"/>
      <c r="D275" s="167"/>
      <c r="E275" s="167"/>
      <c r="F275" s="164"/>
      <c r="G275" s="164"/>
      <c r="H275" s="172"/>
      <c r="I275" s="23"/>
      <c r="J275" s="171"/>
      <c r="K275" s="171"/>
      <c r="L275" s="180">
        <f t="shared" si="3"/>
        <v>1</v>
      </c>
      <c r="M275" s="159">
        <f t="shared" si="4"/>
        <v>1900</v>
      </c>
      <c r="N275" s="159" t="str">
        <f t="shared" si="5"/>
        <v>Jan</v>
      </c>
      <c r="O275" s="160"/>
      <c r="P275" s="40"/>
      <c r="Q275" s="40"/>
      <c r="R275" s="40"/>
      <c r="S275" s="40"/>
      <c r="T275" s="40"/>
      <c r="U275" s="40"/>
      <c r="V275" s="40"/>
      <c r="W275" s="40"/>
      <c r="X275" s="40"/>
      <c r="Y275" s="40"/>
      <c r="Z275" s="40"/>
    </row>
    <row r="276" spans="1:26" ht="14.25" customHeight="1">
      <c r="A276" s="40"/>
      <c r="B276" s="40"/>
      <c r="C276" s="40"/>
      <c r="D276" s="167"/>
      <c r="E276" s="167"/>
      <c r="F276" s="164"/>
      <c r="G276" s="164"/>
      <c r="H276" s="172"/>
      <c r="I276" s="23"/>
      <c r="J276" s="171"/>
      <c r="K276" s="171"/>
      <c r="L276" s="180">
        <f t="shared" si="3"/>
        <v>1</v>
      </c>
      <c r="M276" s="159">
        <f t="shared" si="4"/>
        <v>1900</v>
      </c>
      <c r="N276" s="159" t="str">
        <f t="shared" si="5"/>
        <v>Jan</v>
      </c>
      <c r="O276" s="160"/>
      <c r="P276" s="40"/>
      <c r="Q276" s="40"/>
      <c r="R276" s="40"/>
      <c r="S276" s="40"/>
      <c r="T276" s="40"/>
      <c r="U276" s="40"/>
      <c r="V276" s="40"/>
      <c r="W276" s="40"/>
      <c r="X276" s="40"/>
      <c r="Y276" s="40"/>
      <c r="Z276" s="40"/>
    </row>
    <row r="277" spans="1:26" ht="14.25" customHeight="1">
      <c r="A277" s="40"/>
      <c r="B277" s="40"/>
      <c r="C277" s="40"/>
      <c r="D277" s="167"/>
      <c r="E277" s="167"/>
      <c r="F277" s="164"/>
      <c r="G277" s="164"/>
      <c r="H277" s="172"/>
      <c r="I277" s="23"/>
      <c r="J277" s="171"/>
      <c r="K277" s="171"/>
      <c r="L277" s="180">
        <f t="shared" si="3"/>
        <v>1</v>
      </c>
      <c r="M277" s="159">
        <f t="shared" si="4"/>
        <v>1900</v>
      </c>
      <c r="N277" s="159" t="str">
        <f t="shared" si="5"/>
        <v>Jan</v>
      </c>
      <c r="O277" s="160"/>
      <c r="P277" s="40"/>
      <c r="Q277" s="40"/>
      <c r="R277" s="40"/>
      <c r="S277" s="40"/>
      <c r="T277" s="40"/>
      <c r="U277" s="40"/>
      <c r="V277" s="40"/>
      <c r="W277" s="40"/>
      <c r="X277" s="40"/>
      <c r="Y277" s="40"/>
      <c r="Z277" s="40"/>
    </row>
    <row r="278" spans="1:26" ht="14.25" customHeight="1">
      <c r="A278" s="40"/>
      <c r="B278" s="40"/>
      <c r="C278" s="40"/>
      <c r="D278" s="167"/>
      <c r="E278" s="167"/>
      <c r="F278" s="164"/>
      <c r="G278" s="164"/>
      <c r="H278" s="172"/>
      <c r="I278" s="23"/>
      <c r="J278" s="171"/>
      <c r="K278" s="171"/>
      <c r="L278" s="180">
        <f t="shared" si="3"/>
        <v>1</v>
      </c>
      <c r="M278" s="159">
        <f t="shared" si="4"/>
        <v>1900</v>
      </c>
      <c r="N278" s="159" t="str">
        <f t="shared" si="5"/>
        <v>Jan</v>
      </c>
      <c r="O278" s="160"/>
      <c r="P278" s="40"/>
      <c r="Q278" s="40"/>
      <c r="R278" s="40"/>
      <c r="S278" s="40"/>
      <c r="T278" s="40"/>
      <c r="U278" s="40"/>
      <c r="V278" s="40"/>
      <c r="W278" s="40"/>
      <c r="X278" s="40"/>
      <c r="Y278" s="40"/>
      <c r="Z278" s="40"/>
    </row>
    <row r="279" spans="1:26" ht="14.25" customHeight="1">
      <c r="A279" s="40"/>
      <c r="B279" s="40"/>
      <c r="C279" s="40"/>
      <c r="D279" s="167"/>
      <c r="E279" s="167"/>
      <c r="F279" s="164"/>
      <c r="G279" s="164"/>
      <c r="H279" s="172"/>
      <c r="I279" s="23"/>
      <c r="J279" s="171"/>
      <c r="K279" s="171"/>
      <c r="L279" s="180">
        <f t="shared" si="3"/>
        <v>1</v>
      </c>
      <c r="M279" s="159">
        <f t="shared" si="4"/>
        <v>1900</v>
      </c>
      <c r="N279" s="159" t="str">
        <f t="shared" si="5"/>
        <v>Jan</v>
      </c>
      <c r="O279" s="160"/>
      <c r="P279" s="40"/>
      <c r="Q279" s="40"/>
      <c r="R279" s="40"/>
      <c r="S279" s="40"/>
      <c r="T279" s="40"/>
      <c r="U279" s="40"/>
      <c r="V279" s="40"/>
      <c r="W279" s="40"/>
      <c r="X279" s="40"/>
      <c r="Y279" s="40"/>
      <c r="Z279" s="40"/>
    </row>
    <row r="280" spans="1:26" ht="14.25" customHeight="1">
      <c r="A280" s="40"/>
      <c r="B280" s="40"/>
      <c r="C280" s="40"/>
      <c r="D280" s="167"/>
      <c r="E280" s="167"/>
      <c r="F280" s="164"/>
      <c r="G280" s="164"/>
      <c r="H280" s="172"/>
      <c r="I280" s="23"/>
      <c r="J280" s="171"/>
      <c r="K280" s="171"/>
      <c r="L280" s="180">
        <f t="shared" si="3"/>
        <v>1</v>
      </c>
      <c r="M280" s="159">
        <f t="shared" si="4"/>
        <v>1900</v>
      </c>
      <c r="N280" s="159" t="str">
        <f t="shared" si="5"/>
        <v>Jan</v>
      </c>
      <c r="O280" s="160"/>
      <c r="P280" s="40"/>
      <c r="Q280" s="40"/>
      <c r="R280" s="40"/>
      <c r="S280" s="40"/>
      <c r="T280" s="40"/>
      <c r="U280" s="40"/>
      <c r="V280" s="40"/>
      <c r="W280" s="40"/>
      <c r="X280" s="40"/>
      <c r="Y280" s="40"/>
      <c r="Z280" s="40"/>
    </row>
    <row r="281" spans="1:26" ht="14.25" customHeight="1">
      <c r="A281" s="40"/>
      <c r="B281" s="40"/>
      <c r="C281" s="40"/>
      <c r="D281" s="167"/>
      <c r="E281" s="167"/>
      <c r="F281" s="164"/>
      <c r="G281" s="164"/>
      <c r="H281" s="172"/>
      <c r="I281" s="23"/>
      <c r="J281" s="171"/>
      <c r="K281" s="171"/>
      <c r="L281" s="180">
        <f t="shared" si="3"/>
        <v>1</v>
      </c>
      <c r="M281" s="159">
        <f t="shared" si="4"/>
        <v>1900</v>
      </c>
      <c r="N281" s="159" t="str">
        <f t="shared" si="5"/>
        <v>Jan</v>
      </c>
      <c r="O281" s="160"/>
      <c r="P281" s="40"/>
      <c r="Q281" s="40"/>
      <c r="R281" s="40"/>
      <c r="S281" s="40"/>
      <c r="T281" s="40"/>
      <c r="U281" s="40"/>
      <c r="V281" s="40"/>
      <c r="W281" s="40"/>
      <c r="X281" s="40"/>
      <c r="Y281" s="40"/>
      <c r="Z281" s="40"/>
    </row>
    <row r="282" spans="1:26" ht="14.25" customHeight="1">
      <c r="A282" s="40"/>
      <c r="B282" s="40"/>
      <c r="C282" s="40"/>
      <c r="D282" s="167"/>
      <c r="E282" s="167"/>
      <c r="F282" s="164"/>
      <c r="G282" s="164"/>
      <c r="H282" s="172"/>
      <c r="I282" s="23"/>
      <c r="J282" s="171"/>
      <c r="K282" s="171"/>
      <c r="L282" s="180">
        <f t="shared" si="3"/>
        <v>1</v>
      </c>
      <c r="M282" s="159">
        <f t="shared" si="4"/>
        <v>1900</v>
      </c>
      <c r="N282" s="159" t="str">
        <f t="shared" si="5"/>
        <v>Jan</v>
      </c>
      <c r="O282" s="160"/>
      <c r="P282" s="40"/>
      <c r="Q282" s="40"/>
      <c r="R282" s="40"/>
      <c r="S282" s="40"/>
      <c r="T282" s="40"/>
      <c r="U282" s="40"/>
      <c r="V282" s="40"/>
      <c r="W282" s="40"/>
      <c r="X282" s="40"/>
      <c r="Y282" s="40"/>
      <c r="Z282" s="40"/>
    </row>
    <row r="283" spans="1:26" ht="14.25" customHeight="1">
      <c r="A283" s="40"/>
      <c r="B283" s="40"/>
      <c r="C283" s="40"/>
      <c r="D283" s="167"/>
      <c r="E283" s="167"/>
      <c r="F283" s="164"/>
      <c r="G283" s="164"/>
      <c r="H283" s="172"/>
      <c r="I283" s="23"/>
      <c r="J283" s="171"/>
      <c r="K283" s="171"/>
      <c r="L283" s="180">
        <f t="shared" si="3"/>
        <v>1</v>
      </c>
      <c r="M283" s="159">
        <f t="shared" si="4"/>
        <v>1900</v>
      </c>
      <c r="N283" s="159" t="str">
        <f t="shared" si="5"/>
        <v>Jan</v>
      </c>
      <c r="O283" s="160"/>
      <c r="P283" s="40"/>
      <c r="Q283" s="40"/>
      <c r="R283" s="40"/>
      <c r="S283" s="40"/>
      <c r="T283" s="40"/>
      <c r="U283" s="40"/>
      <c r="V283" s="40"/>
      <c r="W283" s="40"/>
      <c r="X283" s="40"/>
      <c r="Y283" s="40"/>
      <c r="Z283" s="40"/>
    </row>
    <row r="284" spans="1:26" ht="14.25" customHeight="1">
      <c r="A284" s="40"/>
      <c r="B284" s="40"/>
      <c r="C284" s="40"/>
      <c r="D284" s="167"/>
      <c r="E284" s="167"/>
      <c r="F284" s="164"/>
      <c r="G284" s="164"/>
      <c r="H284" s="172"/>
      <c r="I284" s="23"/>
      <c r="J284" s="171"/>
      <c r="K284" s="171"/>
      <c r="L284" s="180">
        <f t="shared" si="3"/>
        <v>1</v>
      </c>
      <c r="M284" s="159">
        <f t="shared" si="4"/>
        <v>1900</v>
      </c>
      <c r="N284" s="159" t="str">
        <f t="shared" si="5"/>
        <v>Jan</v>
      </c>
      <c r="O284" s="160"/>
      <c r="P284" s="40"/>
      <c r="Q284" s="40"/>
      <c r="R284" s="40"/>
      <c r="S284" s="40"/>
      <c r="T284" s="40"/>
      <c r="U284" s="40"/>
      <c r="V284" s="40"/>
      <c r="W284" s="40"/>
      <c r="X284" s="40"/>
      <c r="Y284" s="40"/>
      <c r="Z284" s="40"/>
    </row>
    <row r="285" spans="1:26" ht="14.25" customHeight="1">
      <c r="A285" s="40"/>
      <c r="B285" s="40"/>
      <c r="C285" s="40"/>
      <c r="D285" s="167"/>
      <c r="E285" s="167"/>
      <c r="F285" s="164"/>
      <c r="G285" s="164"/>
      <c r="H285" s="172"/>
      <c r="I285" s="23"/>
      <c r="J285" s="171"/>
      <c r="K285" s="171"/>
      <c r="L285" s="180">
        <f t="shared" si="3"/>
        <v>1</v>
      </c>
      <c r="M285" s="159">
        <f t="shared" si="4"/>
        <v>1900</v>
      </c>
      <c r="N285" s="159" t="str">
        <f t="shared" si="5"/>
        <v>Jan</v>
      </c>
      <c r="O285" s="160"/>
      <c r="P285" s="40"/>
      <c r="Q285" s="40"/>
      <c r="R285" s="40"/>
      <c r="S285" s="40"/>
      <c r="T285" s="40"/>
      <c r="U285" s="40"/>
      <c r="V285" s="40"/>
      <c r="W285" s="40"/>
      <c r="X285" s="40"/>
      <c r="Y285" s="40"/>
      <c r="Z285" s="40"/>
    </row>
    <row r="286" spans="1:26" ht="14.25" customHeight="1">
      <c r="A286" s="40"/>
      <c r="B286" s="40"/>
      <c r="C286" s="40"/>
      <c r="D286" s="167"/>
      <c r="E286" s="167"/>
      <c r="F286" s="164"/>
      <c r="G286" s="164"/>
      <c r="H286" s="172"/>
      <c r="I286" s="23"/>
      <c r="J286" s="171"/>
      <c r="K286" s="171"/>
      <c r="L286" s="180">
        <f t="shared" si="3"/>
        <v>1</v>
      </c>
      <c r="M286" s="159">
        <f t="shared" si="4"/>
        <v>1900</v>
      </c>
      <c r="N286" s="159" t="str">
        <f t="shared" si="5"/>
        <v>Jan</v>
      </c>
      <c r="O286" s="160"/>
      <c r="P286" s="40"/>
      <c r="Q286" s="40"/>
      <c r="R286" s="40"/>
      <c r="S286" s="40"/>
      <c r="T286" s="40"/>
      <c r="U286" s="40"/>
      <c r="V286" s="40"/>
      <c r="W286" s="40"/>
      <c r="X286" s="40"/>
      <c r="Y286" s="40"/>
      <c r="Z286" s="40"/>
    </row>
    <row r="287" spans="1:26" ht="14.25" customHeight="1">
      <c r="A287" s="40"/>
      <c r="B287" s="40"/>
      <c r="C287" s="40"/>
      <c r="D287" s="167"/>
      <c r="E287" s="167"/>
      <c r="F287" s="164"/>
      <c r="G287" s="164"/>
      <c r="H287" s="172"/>
      <c r="I287" s="23"/>
      <c r="J287" s="171"/>
      <c r="K287" s="171"/>
      <c r="L287" s="180">
        <f t="shared" si="3"/>
        <v>1</v>
      </c>
      <c r="M287" s="159">
        <f t="shared" si="4"/>
        <v>1900</v>
      </c>
      <c r="N287" s="159" t="str">
        <f t="shared" si="5"/>
        <v>Jan</v>
      </c>
      <c r="O287" s="160"/>
      <c r="P287" s="40"/>
      <c r="Q287" s="40"/>
      <c r="R287" s="40"/>
      <c r="S287" s="40"/>
      <c r="T287" s="40"/>
      <c r="U287" s="40"/>
      <c r="V287" s="40"/>
      <c r="W287" s="40"/>
      <c r="X287" s="40"/>
      <c r="Y287" s="40"/>
      <c r="Z287" s="40"/>
    </row>
    <row r="288" spans="1:26" ht="14.25" customHeight="1">
      <c r="A288" s="40"/>
      <c r="B288" s="40"/>
      <c r="C288" s="40"/>
      <c r="D288" s="167"/>
      <c r="E288" s="167"/>
      <c r="F288" s="164"/>
      <c r="G288" s="164"/>
      <c r="H288" s="172"/>
      <c r="I288" s="23"/>
      <c r="J288" s="171"/>
      <c r="K288" s="171"/>
      <c r="L288" s="180">
        <f t="shared" si="3"/>
        <v>1</v>
      </c>
      <c r="M288" s="159">
        <f t="shared" si="4"/>
        <v>1900</v>
      </c>
      <c r="N288" s="159" t="str">
        <f t="shared" si="5"/>
        <v>Jan</v>
      </c>
      <c r="O288" s="160"/>
      <c r="P288" s="40"/>
      <c r="Q288" s="40"/>
      <c r="R288" s="40"/>
      <c r="S288" s="40"/>
      <c r="T288" s="40"/>
      <c r="U288" s="40"/>
      <c r="V288" s="40"/>
      <c r="W288" s="40"/>
      <c r="X288" s="40"/>
      <c r="Y288" s="40"/>
      <c r="Z288" s="40"/>
    </row>
    <row r="289" spans="1:26" ht="14.25" customHeight="1">
      <c r="A289" s="40"/>
      <c r="B289" s="40"/>
      <c r="C289" s="40"/>
      <c r="D289" s="167"/>
      <c r="E289" s="167"/>
      <c r="F289" s="164"/>
      <c r="G289" s="164"/>
      <c r="H289" s="172"/>
      <c r="I289" s="23"/>
      <c r="J289" s="171"/>
      <c r="K289" s="171"/>
      <c r="L289" s="180">
        <f t="shared" si="3"/>
        <v>1</v>
      </c>
      <c r="M289" s="159">
        <f t="shared" si="4"/>
        <v>1900</v>
      </c>
      <c r="N289" s="159" t="str">
        <f t="shared" si="5"/>
        <v>Jan</v>
      </c>
      <c r="O289" s="160"/>
      <c r="P289" s="40"/>
      <c r="Q289" s="40"/>
      <c r="R289" s="40"/>
      <c r="S289" s="40"/>
      <c r="T289" s="40"/>
      <c r="U289" s="40"/>
      <c r="V289" s="40"/>
      <c r="W289" s="40"/>
      <c r="X289" s="40"/>
      <c r="Y289" s="40"/>
      <c r="Z289" s="40"/>
    </row>
    <row r="290" spans="1:26" ht="14.25" customHeight="1">
      <c r="A290" s="40"/>
      <c r="B290" s="40"/>
      <c r="C290" s="40"/>
      <c r="D290" s="167"/>
      <c r="E290" s="167"/>
      <c r="F290" s="164"/>
      <c r="G290" s="164"/>
      <c r="H290" s="172"/>
      <c r="I290" s="23"/>
      <c r="J290" s="171"/>
      <c r="K290" s="171"/>
      <c r="L290" s="180">
        <f t="shared" si="3"/>
        <v>1</v>
      </c>
      <c r="M290" s="159">
        <f t="shared" si="4"/>
        <v>1900</v>
      </c>
      <c r="N290" s="159" t="str">
        <f t="shared" si="5"/>
        <v>Jan</v>
      </c>
      <c r="O290" s="160"/>
      <c r="P290" s="40"/>
      <c r="Q290" s="40"/>
      <c r="R290" s="40"/>
      <c r="S290" s="40"/>
      <c r="T290" s="40"/>
      <c r="U290" s="40"/>
      <c r="V290" s="40"/>
      <c r="W290" s="40"/>
      <c r="X290" s="40"/>
      <c r="Y290" s="40"/>
      <c r="Z290" s="40"/>
    </row>
    <row r="291" spans="1:26" ht="14.25" customHeight="1">
      <c r="A291" s="40"/>
      <c r="B291" s="40"/>
      <c r="C291" s="40"/>
      <c r="D291" s="167"/>
      <c r="E291" s="167"/>
      <c r="F291" s="164"/>
      <c r="G291" s="164"/>
      <c r="H291" s="172"/>
      <c r="I291" s="23"/>
      <c r="J291" s="171"/>
      <c r="K291" s="171"/>
      <c r="L291" s="180">
        <f t="shared" si="3"/>
        <v>1</v>
      </c>
      <c r="M291" s="159">
        <f t="shared" si="4"/>
        <v>1900</v>
      </c>
      <c r="N291" s="159" t="str">
        <f t="shared" si="5"/>
        <v>Jan</v>
      </c>
      <c r="O291" s="160"/>
      <c r="P291" s="40"/>
      <c r="Q291" s="40"/>
      <c r="R291" s="40"/>
      <c r="S291" s="40"/>
      <c r="T291" s="40"/>
      <c r="U291" s="40"/>
      <c r="V291" s="40"/>
      <c r="W291" s="40"/>
      <c r="X291" s="40"/>
      <c r="Y291" s="40"/>
      <c r="Z291" s="40"/>
    </row>
    <row r="292" spans="1:26" ht="14.25" customHeight="1">
      <c r="A292" s="40"/>
      <c r="B292" s="40"/>
      <c r="C292" s="40"/>
      <c r="D292" s="167"/>
      <c r="E292" s="167"/>
      <c r="F292" s="164"/>
      <c r="G292" s="164"/>
      <c r="H292" s="172"/>
      <c r="I292" s="23"/>
      <c r="J292" s="171"/>
      <c r="K292" s="171"/>
      <c r="L292" s="180">
        <f t="shared" si="3"/>
        <v>1</v>
      </c>
      <c r="M292" s="159">
        <f t="shared" si="4"/>
        <v>1900</v>
      </c>
      <c r="N292" s="159" t="str">
        <f t="shared" si="5"/>
        <v>Jan</v>
      </c>
      <c r="O292" s="160"/>
      <c r="P292" s="40"/>
      <c r="Q292" s="40"/>
      <c r="R292" s="40"/>
      <c r="S292" s="40"/>
      <c r="T292" s="40"/>
      <c r="U292" s="40"/>
      <c r="V292" s="40"/>
      <c r="W292" s="40"/>
      <c r="X292" s="40"/>
      <c r="Y292" s="40"/>
      <c r="Z292" s="40"/>
    </row>
    <row r="293" spans="1:26" ht="14.25" customHeight="1">
      <c r="A293" s="40"/>
      <c r="B293" s="40"/>
      <c r="C293" s="40"/>
      <c r="D293" s="167"/>
      <c r="E293" s="167"/>
      <c r="F293" s="164"/>
      <c r="G293" s="164"/>
      <c r="H293" s="172"/>
      <c r="I293" s="23"/>
      <c r="J293" s="171"/>
      <c r="K293" s="171"/>
      <c r="L293" s="180">
        <f t="shared" si="3"/>
        <v>1</v>
      </c>
      <c r="M293" s="159">
        <f t="shared" si="4"/>
        <v>1900</v>
      </c>
      <c r="N293" s="159" t="str">
        <f t="shared" si="5"/>
        <v>Jan</v>
      </c>
      <c r="O293" s="160"/>
      <c r="P293" s="40"/>
      <c r="Q293" s="40"/>
      <c r="R293" s="40"/>
      <c r="S293" s="40"/>
      <c r="T293" s="40"/>
      <c r="U293" s="40"/>
      <c r="V293" s="40"/>
      <c r="W293" s="40"/>
      <c r="X293" s="40"/>
      <c r="Y293" s="40"/>
      <c r="Z293" s="40"/>
    </row>
    <row r="294" spans="1:26" ht="14.25" customHeight="1">
      <c r="A294" s="40"/>
      <c r="B294" s="40"/>
      <c r="C294" s="40"/>
      <c r="D294" s="162"/>
      <c r="E294" s="167"/>
      <c r="F294" s="164"/>
      <c r="G294" s="164"/>
      <c r="H294" s="40"/>
      <c r="I294" s="23"/>
      <c r="J294" s="165"/>
      <c r="K294" s="165"/>
      <c r="L294" s="180">
        <f t="shared" si="3"/>
        <v>1</v>
      </c>
      <c r="M294" s="159">
        <f t="shared" si="4"/>
        <v>1900</v>
      </c>
      <c r="N294" s="159" t="str">
        <f t="shared" si="5"/>
        <v>Jan</v>
      </c>
      <c r="O294" s="160"/>
      <c r="P294" s="40"/>
      <c r="Q294" s="40"/>
      <c r="R294" s="40"/>
      <c r="S294" s="40"/>
      <c r="T294" s="40"/>
      <c r="U294" s="40"/>
      <c r="V294" s="40"/>
      <c r="W294" s="40"/>
      <c r="X294" s="40"/>
      <c r="Y294" s="40"/>
      <c r="Z294" s="40"/>
    </row>
    <row r="295" spans="1:26" ht="14.25" customHeight="1">
      <c r="A295" s="40"/>
      <c r="B295" s="40"/>
      <c r="C295" s="40"/>
      <c r="D295" s="167"/>
      <c r="E295" s="167"/>
      <c r="F295" s="164"/>
      <c r="G295" s="164"/>
      <c r="H295" s="40"/>
      <c r="I295" s="23"/>
      <c r="J295" s="165"/>
      <c r="K295" s="165"/>
      <c r="L295" s="180">
        <f t="shared" si="3"/>
        <v>1</v>
      </c>
      <c r="M295" s="159">
        <f t="shared" si="4"/>
        <v>1900</v>
      </c>
      <c r="N295" s="159" t="str">
        <f t="shared" si="5"/>
        <v>Jan</v>
      </c>
      <c r="O295" s="160"/>
      <c r="P295" s="40"/>
      <c r="Q295" s="40"/>
      <c r="R295" s="40"/>
      <c r="S295" s="40"/>
      <c r="T295" s="40"/>
      <c r="U295" s="40"/>
      <c r="V295" s="40"/>
      <c r="W295" s="40"/>
      <c r="X295" s="40"/>
      <c r="Y295" s="40"/>
      <c r="Z295" s="40"/>
    </row>
    <row r="296" spans="1:26" ht="14.25" customHeight="1">
      <c r="A296" s="40"/>
      <c r="B296" s="40"/>
      <c r="C296" s="40"/>
      <c r="D296" s="162"/>
      <c r="E296" s="167"/>
      <c r="F296" s="164"/>
      <c r="G296" s="164"/>
      <c r="H296" s="40"/>
      <c r="I296" s="23"/>
      <c r="J296" s="165"/>
      <c r="K296" s="165"/>
      <c r="L296" s="180">
        <f t="shared" si="3"/>
        <v>1</v>
      </c>
      <c r="M296" s="159">
        <f t="shared" si="4"/>
        <v>1900</v>
      </c>
      <c r="N296" s="159" t="str">
        <f t="shared" si="5"/>
        <v>Jan</v>
      </c>
      <c r="O296" s="160"/>
      <c r="P296" s="40"/>
      <c r="Q296" s="40"/>
      <c r="R296" s="40"/>
      <c r="S296" s="40"/>
      <c r="T296" s="40"/>
      <c r="U296" s="40"/>
      <c r="V296" s="40"/>
      <c r="W296" s="40"/>
      <c r="X296" s="40"/>
      <c r="Y296" s="40"/>
      <c r="Z296" s="40"/>
    </row>
    <row r="297" spans="1:26" ht="14.25" customHeight="1">
      <c r="A297" s="40"/>
      <c r="B297" s="40"/>
      <c r="C297" s="40"/>
      <c r="D297" s="167"/>
      <c r="E297" s="167"/>
      <c r="F297" s="164"/>
      <c r="G297" s="164"/>
      <c r="H297" s="40"/>
      <c r="I297" s="23"/>
      <c r="J297" s="165"/>
      <c r="K297" s="165"/>
      <c r="L297" s="180">
        <f t="shared" si="3"/>
        <v>1</v>
      </c>
      <c r="M297" s="159">
        <f t="shared" si="4"/>
        <v>1900</v>
      </c>
      <c r="N297" s="159" t="str">
        <f t="shared" si="5"/>
        <v>Jan</v>
      </c>
      <c r="O297" s="160"/>
      <c r="P297" s="40"/>
      <c r="Q297" s="40"/>
      <c r="R297" s="40"/>
      <c r="S297" s="40"/>
      <c r="T297" s="40"/>
      <c r="U297" s="40"/>
      <c r="V297" s="40"/>
      <c r="W297" s="40"/>
      <c r="X297" s="40"/>
      <c r="Y297" s="40"/>
      <c r="Z297" s="40"/>
    </row>
    <row r="298" spans="1:26" ht="14.25" customHeight="1">
      <c r="A298" s="40"/>
      <c r="B298" s="40"/>
      <c r="C298" s="40"/>
      <c r="D298" s="167"/>
      <c r="E298" s="167"/>
      <c r="F298" s="164"/>
      <c r="G298" s="164"/>
      <c r="H298" s="40"/>
      <c r="I298" s="23"/>
      <c r="J298" s="165"/>
      <c r="K298" s="165"/>
      <c r="L298" s="180">
        <f t="shared" si="3"/>
        <v>1</v>
      </c>
      <c r="M298" s="159">
        <f t="shared" si="4"/>
        <v>1900</v>
      </c>
      <c r="N298" s="159" t="str">
        <f t="shared" si="5"/>
        <v>Jan</v>
      </c>
      <c r="O298" s="160"/>
      <c r="P298" s="40"/>
      <c r="Q298" s="40"/>
      <c r="R298" s="40"/>
      <c r="S298" s="40"/>
      <c r="T298" s="40"/>
      <c r="U298" s="40"/>
      <c r="V298" s="40"/>
      <c r="W298" s="40"/>
      <c r="X298" s="40"/>
      <c r="Y298" s="40"/>
      <c r="Z298" s="40"/>
    </row>
    <row r="299" spans="1:26" ht="14.25" customHeight="1">
      <c r="A299" s="40"/>
      <c r="B299" s="40"/>
      <c r="C299" s="40"/>
      <c r="D299" s="162"/>
      <c r="E299" s="167"/>
      <c r="F299" s="164"/>
      <c r="G299" s="164"/>
      <c r="H299" s="40"/>
      <c r="I299" s="23"/>
      <c r="J299" s="165"/>
      <c r="K299" s="171"/>
      <c r="L299" s="180">
        <f t="shared" si="3"/>
        <v>1</v>
      </c>
      <c r="M299" s="159">
        <f t="shared" si="4"/>
        <v>1900</v>
      </c>
      <c r="N299" s="159" t="str">
        <f t="shared" si="5"/>
        <v>Jan</v>
      </c>
      <c r="O299" s="160"/>
      <c r="P299" s="40"/>
      <c r="Q299" s="40"/>
      <c r="R299" s="40"/>
      <c r="S299" s="40"/>
      <c r="T299" s="40"/>
      <c r="U299" s="40"/>
      <c r="V299" s="40"/>
      <c r="W299" s="40"/>
      <c r="X299" s="40"/>
      <c r="Y299" s="40"/>
      <c r="Z299" s="40"/>
    </row>
    <row r="300" spans="1:26" ht="14.25" customHeight="1">
      <c r="A300" s="40"/>
      <c r="B300" s="40"/>
      <c r="C300" s="40"/>
      <c r="D300" s="162"/>
      <c r="E300" s="167"/>
      <c r="F300" s="164"/>
      <c r="G300" s="164"/>
      <c r="H300" s="40"/>
      <c r="I300" s="23"/>
      <c r="J300" s="165"/>
      <c r="K300" s="171"/>
      <c r="L300" s="180">
        <f t="shared" si="3"/>
        <v>1</v>
      </c>
      <c r="M300" s="159">
        <f t="shared" si="4"/>
        <v>1900</v>
      </c>
      <c r="N300" s="159" t="str">
        <f t="shared" si="5"/>
        <v>Jan</v>
      </c>
      <c r="O300" s="160"/>
      <c r="P300" s="40"/>
      <c r="Q300" s="40"/>
      <c r="R300" s="40"/>
      <c r="S300" s="40"/>
      <c r="T300" s="40"/>
      <c r="U300" s="40"/>
      <c r="V300" s="40"/>
      <c r="W300" s="40"/>
      <c r="X300" s="40"/>
      <c r="Y300" s="40"/>
      <c r="Z300" s="40"/>
    </row>
    <row r="301" spans="1:26" ht="14.25" customHeight="1">
      <c r="A301" s="40"/>
      <c r="B301" s="40"/>
      <c r="C301" s="40"/>
      <c r="D301" s="162"/>
      <c r="E301" s="167"/>
      <c r="F301" s="164"/>
      <c r="G301" s="164"/>
      <c r="H301" s="40"/>
      <c r="I301" s="23"/>
      <c r="J301" s="165"/>
      <c r="K301" s="171"/>
      <c r="L301" s="180">
        <f t="shared" si="3"/>
        <v>1</v>
      </c>
      <c r="M301" s="159">
        <f t="shared" si="4"/>
        <v>1900</v>
      </c>
      <c r="N301" s="159" t="str">
        <f t="shared" si="5"/>
        <v>Jan</v>
      </c>
      <c r="O301" s="160"/>
      <c r="P301" s="40"/>
      <c r="Q301" s="40"/>
      <c r="R301" s="40"/>
      <c r="S301" s="40"/>
      <c r="T301" s="40"/>
      <c r="U301" s="40"/>
      <c r="V301" s="40"/>
      <c r="W301" s="40"/>
      <c r="X301" s="40"/>
      <c r="Y301" s="40"/>
      <c r="Z301" s="40"/>
    </row>
    <row r="302" spans="1:26" ht="14.25" customHeight="1">
      <c r="A302" s="40"/>
      <c r="B302" s="40"/>
      <c r="C302" s="40"/>
      <c r="D302" s="162"/>
      <c r="E302" s="167"/>
      <c r="F302" s="164"/>
      <c r="G302" s="164"/>
      <c r="H302" s="40"/>
      <c r="I302" s="23"/>
      <c r="J302" s="165"/>
      <c r="K302" s="171"/>
      <c r="L302" s="180">
        <f t="shared" si="3"/>
        <v>1</v>
      </c>
      <c r="M302" s="159">
        <f t="shared" si="4"/>
        <v>1900</v>
      </c>
      <c r="N302" s="159" t="str">
        <f t="shared" si="5"/>
        <v>Jan</v>
      </c>
      <c r="O302" s="160"/>
      <c r="P302" s="40"/>
      <c r="Q302" s="40"/>
      <c r="R302" s="40"/>
      <c r="S302" s="40"/>
      <c r="T302" s="40"/>
      <c r="U302" s="40"/>
      <c r="V302" s="40"/>
      <c r="W302" s="40"/>
      <c r="X302" s="40"/>
      <c r="Y302" s="40"/>
      <c r="Z302" s="40"/>
    </row>
    <row r="303" spans="1:26" ht="14.25" customHeight="1">
      <c r="A303" s="40"/>
      <c r="B303" s="40"/>
      <c r="C303" s="40"/>
      <c r="D303" s="162"/>
      <c r="E303" s="167"/>
      <c r="F303" s="164"/>
      <c r="G303" s="164"/>
      <c r="H303" s="40"/>
      <c r="I303" s="23"/>
      <c r="J303" s="165"/>
      <c r="K303" s="171"/>
      <c r="L303" s="180">
        <f t="shared" si="3"/>
        <v>1</v>
      </c>
      <c r="M303" s="159">
        <f t="shared" si="4"/>
        <v>1900</v>
      </c>
      <c r="N303" s="159" t="str">
        <f t="shared" si="5"/>
        <v>Jan</v>
      </c>
      <c r="O303" s="160"/>
      <c r="P303" s="40"/>
      <c r="Q303" s="40"/>
      <c r="R303" s="40"/>
      <c r="S303" s="40"/>
      <c r="T303" s="40"/>
      <c r="U303" s="40"/>
      <c r="V303" s="40"/>
      <c r="W303" s="40"/>
      <c r="X303" s="40"/>
      <c r="Y303" s="40"/>
      <c r="Z303" s="40"/>
    </row>
    <row r="304" spans="1:26" ht="14.25" customHeight="1">
      <c r="A304" s="40"/>
      <c r="B304" s="40"/>
      <c r="C304" s="40"/>
      <c r="D304" s="162"/>
      <c r="E304" s="167"/>
      <c r="F304" s="164"/>
      <c r="G304" s="164"/>
      <c r="H304" s="40"/>
      <c r="I304" s="23"/>
      <c r="J304" s="165"/>
      <c r="K304" s="171"/>
      <c r="L304" s="180">
        <f t="shared" si="3"/>
        <v>1</v>
      </c>
      <c r="M304" s="159">
        <f t="shared" si="4"/>
        <v>1900</v>
      </c>
      <c r="N304" s="159" t="str">
        <f t="shared" si="5"/>
        <v>Jan</v>
      </c>
      <c r="O304" s="160"/>
      <c r="P304" s="40"/>
      <c r="Q304" s="40"/>
      <c r="R304" s="40"/>
      <c r="S304" s="40"/>
      <c r="T304" s="40"/>
      <c r="U304" s="40"/>
      <c r="V304" s="40"/>
      <c r="W304" s="40"/>
      <c r="X304" s="40"/>
      <c r="Y304" s="40"/>
      <c r="Z304" s="40"/>
    </row>
    <row r="305" spans="1:26" ht="14.25" customHeight="1">
      <c r="A305" s="40"/>
      <c r="B305" s="40"/>
      <c r="C305" s="40"/>
      <c r="D305" s="162"/>
      <c r="E305" s="167"/>
      <c r="F305" s="164"/>
      <c r="G305" s="164"/>
      <c r="H305" s="40"/>
      <c r="I305" s="23"/>
      <c r="J305" s="165"/>
      <c r="K305" s="171"/>
      <c r="L305" s="180">
        <f t="shared" si="3"/>
        <v>1</v>
      </c>
      <c r="M305" s="159">
        <f t="shared" si="4"/>
        <v>1900</v>
      </c>
      <c r="N305" s="159" t="str">
        <f t="shared" si="5"/>
        <v>Jan</v>
      </c>
      <c r="O305" s="160"/>
      <c r="P305" s="40"/>
      <c r="Q305" s="40"/>
      <c r="R305" s="40"/>
      <c r="S305" s="40"/>
      <c r="T305" s="40"/>
      <c r="U305" s="40"/>
      <c r="V305" s="40"/>
      <c r="W305" s="40"/>
      <c r="X305" s="40"/>
      <c r="Y305" s="40"/>
      <c r="Z305" s="40"/>
    </row>
    <row r="306" spans="1:26" ht="14.25" customHeight="1">
      <c r="A306" s="40"/>
      <c r="B306" s="40"/>
      <c r="C306" s="40"/>
      <c r="D306" s="162"/>
      <c r="E306" s="167"/>
      <c r="F306" s="164"/>
      <c r="G306" s="164"/>
      <c r="H306" s="40"/>
      <c r="I306" s="23"/>
      <c r="J306" s="165"/>
      <c r="K306" s="171"/>
      <c r="L306" s="180">
        <f t="shared" si="3"/>
        <v>1</v>
      </c>
      <c r="M306" s="159">
        <f t="shared" si="4"/>
        <v>1900</v>
      </c>
      <c r="N306" s="159" t="str">
        <f t="shared" si="5"/>
        <v>Jan</v>
      </c>
      <c r="O306" s="160"/>
      <c r="P306" s="40"/>
      <c r="Q306" s="40"/>
      <c r="R306" s="40"/>
      <c r="S306" s="40"/>
      <c r="T306" s="40"/>
      <c r="U306" s="40"/>
      <c r="V306" s="40"/>
      <c r="W306" s="40"/>
      <c r="X306" s="40"/>
      <c r="Y306" s="40"/>
      <c r="Z306" s="40"/>
    </row>
    <row r="307" spans="1:26" ht="14.25" customHeight="1">
      <c r="A307" s="40"/>
      <c r="B307" s="40"/>
      <c r="C307" s="40"/>
      <c r="D307" s="162"/>
      <c r="E307" s="167"/>
      <c r="F307" s="164"/>
      <c r="G307" s="164"/>
      <c r="H307" s="40"/>
      <c r="I307" s="23"/>
      <c r="J307" s="165"/>
      <c r="K307" s="171"/>
      <c r="L307" s="180">
        <f t="shared" si="3"/>
        <v>1</v>
      </c>
      <c r="M307" s="159">
        <f t="shared" si="4"/>
        <v>1900</v>
      </c>
      <c r="N307" s="159" t="str">
        <f t="shared" si="5"/>
        <v>Jan</v>
      </c>
      <c r="O307" s="160"/>
      <c r="P307" s="40"/>
      <c r="Q307" s="40"/>
      <c r="R307" s="40"/>
      <c r="S307" s="40"/>
      <c r="T307" s="40"/>
      <c r="U307" s="40"/>
      <c r="V307" s="40"/>
      <c r="W307" s="40"/>
      <c r="X307" s="40"/>
      <c r="Y307" s="40"/>
      <c r="Z307" s="40"/>
    </row>
    <row r="308" spans="1:26" ht="14.25" customHeight="1">
      <c r="A308" s="40"/>
      <c r="B308" s="40"/>
      <c r="C308" s="40"/>
      <c r="D308" s="162"/>
      <c r="E308" s="167"/>
      <c r="F308" s="164"/>
      <c r="G308" s="164"/>
      <c r="H308" s="40"/>
      <c r="I308" s="23"/>
      <c r="J308" s="165"/>
      <c r="K308" s="171"/>
      <c r="L308" s="180">
        <f t="shared" si="3"/>
        <v>1</v>
      </c>
      <c r="M308" s="159">
        <f t="shared" si="4"/>
        <v>1900</v>
      </c>
      <c r="N308" s="159" t="str">
        <f t="shared" si="5"/>
        <v>Jan</v>
      </c>
      <c r="O308" s="160"/>
      <c r="P308" s="40"/>
      <c r="Q308" s="40"/>
      <c r="R308" s="40"/>
      <c r="S308" s="40"/>
      <c r="T308" s="40"/>
      <c r="U308" s="40"/>
      <c r="V308" s="40"/>
      <c r="W308" s="40"/>
      <c r="X308" s="40"/>
      <c r="Y308" s="40"/>
      <c r="Z308" s="40"/>
    </row>
    <row r="309" spans="1:26" ht="14.25" customHeight="1">
      <c r="A309" s="40"/>
      <c r="B309" s="40"/>
      <c r="C309" s="40"/>
      <c r="D309" s="162"/>
      <c r="E309" s="167"/>
      <c r="F309" s="164"/>
      <c r="G309" s="164"/>
      <c r="H309" s="40"/>
      <c r="I309" s="23"/>
      <c r="J309" s="165"/>
      <c r="K309" s="171"/>
      <c r="L309" s="180">
        <f t="shared" si="3"/>
        <v>1</v>
      </c>
      <c r="M309" s="159">
        <f t="shared" si="4"/>
        <v>1900</v>
      </c>
      <c r="N309" s="159" t="str">
        <f t="shared" si="5"/>
        <v>Jan</v>
      </c>
      <c r="O309" s="160"/>
      <c r="P309" s="40"/>
      <c r="Q309" s="40"/>
      <c r="R309" s="40"/>
      <c r="S309" s="40"/>
      <c r="T309" s="40"/>
      <c r="U309" s="40"/>
      <c r="V309" s="40"/>
      <c r="W309" s="40"/>
      <c r="X309" s="40"/>
      <c r="Y309" s="40"/>
      <c r="Z309" s="40"/>
    </row>
    <row r="310" spans="1:26" ht="14.25" customHeight="1">
      <c r="A310" s="40"/>
      <c r="B310" s="40"/>
      <c r="C310" s="40"/>
      <c r="D310" s="162"/>
      <c r="E310" s="167"/>
      <c r="F310" s="164"/>
      <c r="G310" s="164"/>
      <c r="H310" s="40"/>
      <c r="I310" s="23"/>
      <c r="J310" s="165"/>
      <c r="K310" s="171"/>
      <c r="L310" s="180">
        <f t="shared" si="3"/>
        <v>1</v>
      </c>
      <c r="M310" s="159">
        <f t="shared" si="4"/>
        <v>1900</v>
      </c>
      <c r="N310" s="159" t="str">
        <f t="shared" si="5"/>
        <v>Jan</v>
      </c>
      <c r="O310" s="160"/>
      <c r="P310" s="40"/>
      <c r="Q310" s="40"/>
      <c r="R310" s="40"/>
      <c r="S310" s="40"/>
      <c r="T310" s="40"/>
      <c r="U310" s="40"/>
      <c r="V310" s="40"/>
      <c r="W310" s="40"/>
      <c r="X310" s="40"/>
      <c r="Y310" s="40"/>
      <c r="Z310" s="40"/>
    </row>
    <row r="311" spans="1:26" ht="14.25" customHeight="1">
      <c r="A311" s="40"/>
      <c r="B311" s="40"/>
      <c r="C311" s="40"/>
      <c r="D311" s="162"/>
      <c r="E311" s="167"/>
      <c r="F311" s="164"/>
      <c r="G311" s="164"/>
      <c r="H311" s="40"/>
      <c r="I311" s="23"/>
      <c r="J311" s="165"/>
      <c r="K311" s="171"/>
      <c r="L311" s="180">
        <f t="shared" si="3"/>
        <v>1</v>
      </c>
      <c r="M311" s="159">
        <f t="shared" si="4"/>
        <v>1900</v>
      </c>
      <c r="N311" s="159" t="str">
        <f t="shared" si="5"/>
        <v>Jan</v>
      </c>
      <c r="O311" s="160"/>
      <c r="P311" s="40"/>
      <c r="Q311" s="40"/>
      <c r="R311" s="40"/>
      <c r="S311" s="40"/>
      <c r="T311" s="40"/>
      <c r="U311" s="40"/>
      <c r="V311" s="40"/>
      <c r="W311" s="40"/>
      <c r="X311" s="40"/>
      <c r="Y311" s="40"/>
      <c r="Z311" s="40"/>
    </row>
    <row r="312" spans="1:26" ht="14.25" customHeight="1">
      <c r="A312" s="40"/>
      <c r="B312" s="40"/>
      <c r="C312" s="40"/>
      <c r="D312" s="162"/>
      <c r="E312" s="167"/>
      <c r="F312" s="164"/>
      <c r="G312" s="164"/>
      <c r="H312" s="40"/>
      <c r="I312" s="23"/>
      <c r="J312" s="165"/>
      <c r="K312" s="171"/>
      <c r="L312" s="180">
        <f t="shared" si="3"/>
        <v>1</v>
      </c>
      <c r="M312" s="159">
        <f t="shared" si="4"/>
        <v>1900</v>
      </c>
      <c r="N312" s="159" t="str">
        <f t="shared" si="5"/>
        <v>Jan</v>
      </c>
      <c r="O312" s="160"/>
      <c r="P312" s="40"/>
      <c r="Q312" s="40"/>
      <c r="R312" s="40"/>
      <c r="S312" s="40"/>
      <c r="T312" s="40"/>
      <c r="U312" s="40"/>
      <c r="V312" s="40"/>
      <c r="W312" s="40"/>
      <c r="X312" s="40"/>
      <c r="Y312" s="40"/>
      <c r="Z312" s="40"/>
    </row>
    <row r="313" spans="1:26" ht="14.25" customHeight="1">
      <c r="A313" s="40"/>
      <c r="B313" s="40"/>
      <c r="C313" s="40"/>
      <c r="D313" s="162"/>
      <c r="E313" s="167"/>
      <c r="F313" s="164"/>
      <c r="G313" s="164"/>
      <c r="H313" s="40"/>
      <c r="I313" s="23"/>
      <c r="J313" s="165"/>
      <c r="K313" s="171"/>
      <c r="L313" s="180">
        <f t="shared" si="3"/>
        <v>1</v>
      </c>
      <c r="M313" s="159">
        <f t="shared" si="4"/>
        <v>1900</v>
      </c>
      <c r="N313" s="159" t="str">
        <f t="shared" si="5"/>
        <v>Jan</v>
      </c>
      <c r="O313" s="160"/>
      <c r="P313" s="40"/>
      <c r="Q313" s="40"/>
      <c r="R313" s="40"/>
      <c r="S313" s="40"/>
      <c r="T313" s="40"/>
      <c r="U313" s="40"/>
      <c r="V313" s="40"/>
      <c r="W313" s="40"/>
      <c r="X313" s="40"/>
      <c r="Y313" s="40"/>
      <c r="Z313" s="40"/>
    </row>
    <row r="314" spans="1:26" ht="14.25" customHeight="1">
      <c r="A314" s="40"/>
      <c r="B314" s="40"/>
      <c r="C314" s="40"/>
      <c r="D314" s="162"/>
      <c r="E314" s="167"/>
      <c r="F314" s="164"/>
      <c r="G314" s="164"/>
      <c r="H314" s="40"/>
      <c r="I314" s="23"/>
      <c r="J314" s="165"/>
      <c r="K314" s="171"/>
      <c r="L314" s="180">
        <f t="shared" si="3"/>
        <v>1</v>
      </c>
      <c r="M314" s="159">
        <f t="shared" si="4"/>
        <v>1900</v>
      </c>
      <c r="N314" s="159" t="str">
        <f t="shared" si="5"/>
        <v>Jan</v>
      </c>
      <c r="O314" s="160"/>
      <c r="P314" s="40"/>
      <c r="Q314" s="40"/>
      <c r="R314" s="40"/>
      <c r="S314" s="40"/>
      <c r="T314" s="40"/>
      <c r="U314" s="40"/>
      <c r="V314" s="40"/>
      <c r="W314" s="40"/>
      <c r="X314" s="40"/>
      <c r="Y314" s="40"/>
      <c r="Z314" s="40"/>
    </row>
    <row r="315" spans="1:26" ht="14.25" customHeight="1">
      <c r="A315" s="40"/>
      <c r="B315" s="40"/>
      <c r="C315" s="40"/>
      <c r="D315" s="162"/>
      <c r="E315" s="167"/>
      <c r="F315" s="164"/>
      <c r="G315" s="164"/>
      <c r="H315" s="40"/>
      <c r="I315" s="23"/>
      <c r="J315" s="165"/>
      <c r="K315" s="171"/>
      <c r="L315" s="180">
        <f t="shared" si="3"/>
        <v>1</v>
      </c>
      <c r="M315" s="159">
        <f t="shared" si="4"/>
        <v>1900</v>
      </c>
      <c r="N315" s="159" t="str">
        <f t="shared" si="5"/>
        <v>Jan</v>
      </c>
      <c r="O315" s="160"/>
      <c r="P315" s="40"/>
      <c r="Q315" s="40"/>
      <c r="R315" s="40"/>
      <c r="S315" s="40"/>
      <c r="T315" s="40"/>
      <c r="U315" s="40"/>
      <c r="V315" s="40"/>
      <c r="W315" s="40"/>
      <c r="X315" s="40"/>
      <c r="Y315" s="40"/>
      <c r="Z315" s="40"/>
    </row>
    <row r="316" spans="1:26" ht="14.25" customHeight="1">
      <c r="A316" s="40"/>
      <c r="B316" s="40"/>
      <c r="C316" s="40"/>
      <c r="D316" s="162"/>
      <c r="E316" s="167"/>
      <c r="F316" s="164"/>
      <c r="G316" s="164"/>
      <c r="H316" s="40"/>
      <c r="I316" s="23"/>
      <c r="J316" s="165"/>
      <c r="K316" s="171"/>
      <c r="L316" s="180">
        <f t="shared" si="3"/>
        <v>1</v>
      </c>
      <c r="M316" s="159">
        <f t="shared" si="4"/>
        <v>1900</v>
      </c>
      <c r="N316" s="159" t="str">
        <f t="shared" si="5"/>
        <v>Jan</v>
      </c>
      <c r="O316" s="160"/>
      <c r="P316" s="40"/>
      <c r="Q316" s="40"/>
      <c r="R316" s="40"/>
      <c r="S316" s="40"/>
      <c r="T316" s="40"/>
      <c r="U316" s="40"/>
      <c r="V316" s="40"/>
      <c r="W316" s="40"/>
      <c r="X316" s="40"/>
      <c r="Y316" s="40"/>
      <c r="Z316" s="40"/>
    </row>
    <row r="317" spans="1:26" ht="14.25" customHeight="1">
      <c r="A317" s="40"/>
      <c r="B317" s="40"/>
      <c r="C317" s="40"/>
      <c r="D317" s="162"/>
      <c r="E317" s="167"/>
      <c r="F317" s="164"/>
      <c r="G317" s="164"/>
      <c r="H317" s="40"/>
      <c r="I317" s="23"/>
      <c r="J317" s="165"/>
      <c r="K317" s="171"/>
      <c r="L317" s="180">
        <f t="shared" si="3"/>
        <v>1</v>
      </c>
      <c r="M317" s="159">
        <f t="shared" si="4"/>
        <v>1900</v>
      </c>
      <c r="N317" s="159" t="str">
        <f t="shared" si="5"/>
        <v>Jan</v>
      </c>
      <c r="O317" s="160"/>
      <c r="P317" s="40"/>
      <c r="Q317" s="40"/>
      <c r="R317" s="40"/>
      <c r="S317" s="40"/>
      <c r="T317" s="40"/>
      <c r="U317" s="40"/>
      <c r="V317" s="40"/>
      <c r="W317" s="40"/>
      <c r="X317" s="40"/>
      <c r="Y317" s="40"/>
      <c r="Z317" s="40"/>
    </row>
    <row r="318" spans="1:26" ht="14.25" customHeight="1">
      <c r="A318" s="40"/>
      <c r="B318" s="40"/>
      <c r="C318" s="40"/>
      <c r="D318" s="167"/>
      <c r="E318" s="167"/>
      <c r="F318" s="164"/>
      <c r="G318" s="164"/>
      <c r="H318" s="40"/>
      <c r="I318" s="23"/>
      <c r="J318" s="165"/>
      <c r="K318" s="165"/>
      <c r="L318" s="180">
        <f t="shared" si="3"/>
        <v>1</v>
      </c>
      <c r="M318" s="159">
        <f t="shared" si="4"/>
        <v>1900</v>
      </c>
      <c r="N318" s="159" t="str">
        <f t="shared" si="5"/>
        <v>Jan</v>
      </c>
      <c r="O318" s="160"/>
      <c r="P318" s="40"/>
      <c r="Q318" s="40"/>
      <c r="R318" s="40"/>
      <c r="S318" s="40"/>
      <c r="T318" s="40"/>
      <c r="U318" s="40"/>
      <c r="V318" s="40"/>
      <c r="W318" s="40"/>
      <c r="X318" s="40"/>
      <c r="Y318" s="40"/>
      <c r="Z318" s="40"/>
    </row>
    <row r="319" spans="1:26" ht="14.25" customHeight="1">
      <c r="A319" s="40"/>
      <c r="B319" s="40"/>
      <c r="C319" s="40"/>
      <c r="D319" s="167"/>
      <c r="E319" s="167"/>
      <c r="F319" s="164"/>
      <c r="G319" s="164"/>
      <c r="H319" s="40"/>
      <c r="I319" s="23"/>
      <c r="J319" s="165"/>
      <c r="K319" s="165"/>
      <c r="L319" s="180">
        <f t="shared" si="3"/>
        <v>1</v>
      </c>
      <c r="M319" s="159">
        <f t="shared" si="4"/>
        <v>1900</v>
      </c>
      <c r="N319" s="159" t="str">
        <f t="shared" si="5"/>
        <v>Jan</v>
      </c>
      <c r="O319" s="160"/>
      <c r="P319" s="40"/>
      <c r="Q319" s="40"/>
      <c r="R319" s="40"/>
      <c r="S319" s="40"/>
      <c r="T319" s="40"/>
      <c r="U319" s="40"/>
      <c r="V319" s="40"/>
      <c r="W319" s="40"/>
      <c r="X319" s="40"/>
      <c r="Y319" s="40"/>
      <c r="Z319" s="40"/>
    </row>
    <row r="320" spans="1:26" ht="14.25" customHeight="1">
      <c r="A320" s="40"/>
      <c r="B320" s="40"/>
      <c r="C320" s="40"/>
      <c r="D320" s="167"/>
      <c r="E320" s="167"/>
      <c r="F320" s="164"/>
      <c r="G320" s="164"/>
      <c r="H320" s="40"/>
      <c r="I320" s="23"/>
      <c r="J320" s="165"/>
      <c r="K320" s="165"/>
      <c r="L320" s="180">
        <f t="shared" si="3"/>
        <v>1</v>
      </c>
      <c r="M320" s="159">
        <f t="shared" si="4"/>
        <v>1900</v>
      </c>
      <c r="N320" s="159" t="str">
        <f t="shared" si="5"/>
        <v>Jan</v>
      </c>
      <c r="O320" s="160"/>
      <c r="P320" s="40"/>
      <c r="Q320" s="40"/>
      <c r="R320" s="40"/>
      <c r="S320" s="40"/>
      <c r="T320" s="40"/>
      <c r="U320" s="40"/>
      <c r="V320" s="40"/>
      <c r="W320" s="40"/>
      <c r="X320" s="40"/>
      <c r="Y320" s="40"/>
      <c r="Z320" s="40"/>
    </row>
    <row r="321" spans="1:26" ht="14.25" customHeight="1">
      <c r="A321" s="40"/>
      <c r="B321" s="40"/>
      <c r="C321" s="40"/>
      <c r="D321" s="167"/>
      <c r="E321" s="167"/>
      <c r="F321" s="164"/>
      <c r="G321" s="164"/>
      <c r="H321" s="40"/>
      <c r="I321" s="23"/>
      <c r="J321" s="165"/>
      <c r="K321" s="165"/>
      <c r="L321" s="180">
        <f t="shared" si="3"/>
        <v>1</v>
      </c>
      <c r="M321" s="159">
        <f t="shared" si="4"/>
        <v>1900</v>
      </c>
      <c r="N321" s="159" t="str">
        <f t="shared" si="5"/>
        <v>Jan</v>
      </c>
      <c r="O321" s="160"/>
      <c r="P321" s="40"/>
      <c r="Q321" s="40"/>
      <c r="R321" s="40"/>
      <c r="S321" s="40"/>
      <c r="T321" s="40"/>
      <c r="U321" s="40"/>
      <c r="V321" s="40"/>
      <c r="W321" s="40"/>
      <c r="X321" s="40"/>
      <c r="Y321" s="40"/>
      <c r="Z321" s="40"/>
    </row>
    <row r="322" spans="1:26" ht="14.25" customHeight="1">
      <c r="A322" s="40"/>
      <c r="B322" s="40"/>
      <c r="C322" s="40"/>
      <c r="D322" s="162"/>
      <c r="E322" s="167"/>
      <c r="F322" s="164"/>
      <c r="G322" s="164"/>
      <c r="H322" s="40"/>
      <c r="I322" s="23"/>
      <c r="J322" s="165"/>
      <c r="K322" s="171"/>
      <c r="L322" s="180">
        <f t="shared" si="3"/>
        <v>1</v>
      </c>
      <c r="M322" s="159">
        <f t="shared" si="4"/>
        <v>1900</v>
      </c>
      <c r="N322" s="159" t="str">
        <f t="shared" si="5"/>
        <v>Jan</v>
      </c>
      <c r="O322" s="160"/>
      <c r="P322" s="40"/>
      <c r="Q322" s="40"/>
      <c r="R322" s="40"/>
      <c r="S322" s="40"/>
      <c r="T322" s="40"/>
      <c r="U322" s="40"/>
      <c r="V322" s="40"/>
      <c r="W322" s="40"/>
      <c r="X322" s="40"/>
      <c r="Y322" s="40"/>
      <c r="Z322" s="40"/>
    </row>
    <row r="323" spans="1:26" ht="14.25" customHeight="1">
      <c r="A323" s="40"/>
      <c r="B323" s="40"/>
      <c r="C323" s="40"/>
      <c r="D323" s="162"/>
      <c r="E323" s="167"/>
      <c r="F323" s="164"/>
      <c r="G323" s="164"/>
      <c r="H323" s="40"/>
      <c r="I323" s="23"/>
      <c r="J323" s="165"/>
      <c r="K323" s="171"/>
      <c r="L323" s="180">
        <f t="shared" si="3"/>
        <v>1</v>
      </c>
      <c r="M323" s="159">
        <f t="shared" si="4"/>
        <v>1900</v>
      </c>
      <c r="N323" s="159" t="str">
        <f t="shared" si="5"/>
        <v>Jan</v>
      </c>
      <c r="O323" s="160"/>
      <c r="P323" s="40"/>
      <c r="Q323" s="40"/>
      <c r="R323" s="40"/>
      <c r="S323" s="40"/>
      <c r="T323" s="40"/>
      <c r="U323" s="40"/>
      <c r="V323" s="40"/>
      <c r="W323" s="40"/>
      <c r="X323" s="40"/>
      <c r="Y323" s="40"/>
      <c r="Z323" s="40"/>
    </row>
    <row r="324" spans="1:26" ht="14.25" customHeight="1">
      <c r="A324" s="40"/>
      <c r="B324" s="40"/>
      <c r="C324" s="40"/>
      <c r="D324" s="162"/>
      <c r="E324" s="167"/>
      <c r="F324" s="164"/>
      <c r="G324" s="164"/>
      <c r="H324" s="40"/>
      <c r="I324" s="23"/>
      <c r="J324" s="165"/>
      <c r="K324" s="171"/>
      <c r="L324" s="180">
        <f t="shared" si="3"/>
        <v>1</v>
      </c>
      <c r="M324" s="159">
        <f t="shared" si="4"/>
        <v>1900</v>
      </c>
      <c r="N324" s="159" t="str">
        <f t="shared" si="5"/>
        <v>Jan</v>
      </c>
      <c r="O324" s="160"/>
      <c r="P324" s="40"/>
      <c r="Q324" s="40"/>
      <c r="R324" s="40"/>
      <c r="S324" s="40"/>
      <c r="T324" s="40"/>
      <c r="U324" s="40"/>
      <c r="V324" s="40"/>
      <c r="W324" s="40"/>
      <c r="X324" s="40"/>
      <c r="Y324" s="40"/>
      <c r="Z324" s="40"/>
    </row>
    <row r="325" spans="1:26" ht="14.25" customHeight="1">
      <c r="A325" s="40"/>
      <c r="B325" s="40"/>
      <c r="C325" s="40"/>
      <c r="D325" s="162"/>
      <c r="E325" s="167"/>
      <c r="F325" s="164"/>
      <c r="G325" s="164"/>
      <c r="H325" s="40"/>
      <c r="I325" s="23"/>
      <c r="J325" s="165"/>
      <c r="K325" s="171"/>
      <c r="L325" s="180">
        <f t="shared" si="3"/>
        <v>1</v>
      </c>
      <c r="M325" s="159">
        <f t="shared" si="4"/>
        <v>1900</v>
      </c>
      <c r="N325" s="159" t="str">
        <f t="shared" si="5"/>
        <v>Jan</v>
      </c>
      <c r="O325" s="160"/>
      <c r="P325" s="40"/>
      <c r="Q325" s="40"/>
      <c r="R325" s="40"/>
      <c r="S325" s="40"/>
      <c r="T325" s="40"/>
      <c r="U325" s="40"/>
      <c r="V325" s="40"/>
      <c r="W325" s="40"/>
      <c r="X325" s="40"/>
      <c r="Y325" s="40"/>
      <c r="Z325" s="40"/>
    </row>
    <row r="326" spans="1:26" ht="14.25" customHeight="1">
      <c r="A326" s="40"/>
      <c r="B326" s="40"/>
      <c r="C326" s="40"/>
      <c r="D326" s="162"/>
      <c r="E326" s="167"/>
      <c r="F326" s="164"/>
      <c r="G326" s="164"/>
      <c r="H326" s="40"/>
      <c r="I326" s="23"/>
      <c r="J326" s="165"/>
      <c r="K326" s="171"/>
      <c r="L326" s="180">
        <f t="shared" si="3"/>
        <v>1</v>
      </c>
      <c r="M326" s="159">
        <f t="shared" si="4"/>
        <v>1900</v>
      </c>
      <c r="N326" s="159" t="str">
        <f t="shared" si="5"/>
        <v>Jan</v>
      </c>
      <c r="O326" s="160"/>
      <c r="P326" s="40"/>
      <c r="Q326" s="40"/>
      <c r="R326" s="40"/>
      <c r="S326" s="40"/>
      <c r="T326" s="40"/>
      <c r="U326" s="40"/>
      <c r="V326" s="40"/>
      <c r="W326" s="40"/>
      <c r="X326" s="40"/>
      <c r="Y326" s="40"/>
      <c r="Z326" s="40"/>
    </row>
    <row r="327" spans="1:26" ht="14.25" customHeight="1">
      <c r="A327" s="40"/>
      <c r="B327" s="40"/>
      <c r="C327" s="40"/>
      <c r="D327" s="162"/>
      <c r="E327" s="167"/>
      <c r="F327" s="164"/>
      <c r="G327" s="164"/>
      <c r="H327" s="40"/>
      <c r="I327" s="23"/>
      <c r="J327" s="165"/>
      <c r="K327" s="171"/>
      <c r="L327" s="180">
        <f t="shared" si="3"/>
        <v>1</v>
      </c>
      <c r="M327" s="159">
        <f t="shared" si="4"/>
        <v>1900</v>
      </c>
      <c r="N327" s="159" t="str">
        <f t="shared" si="5"/>
        <v>Jan</v>
      </c>
      <c r="O327" s="160"/>
      <c r="P327" s="40"/>
      <c r="Q327" s="40"/>
      <c r="R327" s="40"/>
      <c r="S327" s="40"/>
      <c r="T327" s="40"/>
      <c r="U327" s="40"/>
      <c r="V327" s="40"/>
      <c r="W327" s="40"/>
      <c r="X327" s="40"/>
      <c r="Y327" s="40"/>
      <c r="Z327" s="40"/>
    </row>
    <row r="328" spans="1:26" ht="14.25" customHeight="1">
      <c r="A328" s="40"/>
      <c r="B328" s="40"/>
      <c r="C328" s="40"/>
      <c r="D328" s="162"/>
      <c r="E328" s="167"/>
      <c r="F328" s="164"/>
      <c r="G328" s="164"/>
      <c r="H328" s="40"/>
      <c r="I328" s="23"/>
      <c r="J328" s="165"/>
      <c r="K328" s="171"/>
      <c r="L328" s="180">
        <f t="shared" si="3"/>
        <v>1</v>
      </c>
      <c r="M328" s="159">
        <f t="shared" si="4"/>
        <v>1900</v>
      </c>
      <c r="N328" s="159" t="str">
        <f t="shared" si="5"/>
        <v>Jan</v>
      </c>
      <c r="O328" s="160"/>
      <c r="P328" s="40"/>
      <c r="Q328" s="40"/>
      <c r="R328" s="40"/>
      <c r="S328" s="40"/>
      <c r="T328" s="40"/>
      <c r="U328" s="40"/>
      <c r="V328" s="40"/>
      <c r="W328" s="40"/>
      <c r="X328" s="40"/>
      <c r="Y328" s="40"/>
      <c r="Z328" s="40"/>
    </row>
    <row r="329" spans="1:26" ht="14.25" customHeight="1">
      <c r="A329" s="40"/>
      <c r="B329" s="40"/>
      <c r="C329" s="40"/>
      <c r="D329" s="162"/>
      <c r="E329" s="167"/>
      <c r="F329" s="164"/>
      <c r="G329" s="164"/>
      <c r="H329" s="40"/>
      <c r="I329" s="23"/>
      <c r="J329" s="165"/>
      <c r="K329" s="171"/>
      <c r="L329" s="180">
        <f t="shared" si="3"/>
        <v>1</v>
      </c>
      <c r="M329" s="159">
        <f t="shared" si="4"/>
        <v>1900</v>
      </c>
      <c r="N329" s="159" t="str">
        <f t="shared" si="5"/>
        <v>Jan</v>
      </c>
      <c r="O329" s="160"/>
      <c r="P329" s="40"/>
      <c r="Q329" s="40"/>
      <c r="R329" s="40"/>
      <c r="S329" s="40"/>
      <c r="T329" s="40"/>
      <c r="U329" s="40"/>
      <c r="V329" s="40"/>
      <c r="W329" s="40"/>
      <c r="X329" s="40"/>
      <c r="Y329" s="40"/>
      <c r="Z329" s="40"/>
    </row>
    <row r="330" spans="1:26" ht="14.25" customHeight="1">
      <c r="A330" s="40"/>
      <c r="B330" s="40"/>
      <c r="C330" s="40"/>
      <c r="D330" s="162"/>
      <c r="E330" s="167"/>
      <c r="F330" s="164"/>
      <c r="G330" s="164"/>
      <c r="H330" s="40"/>
      <c r="I330" s="23"/>
      <c r="J330" s="165"/>
      <c r="K330" s="171"/>
      <c r="L330" s="180">
        <f t="shared" si="3"/>
        <v>1</v>
      </c>
      <c r="M330" s="159">
        <f t="shared" si="4"/>
        <v>1900</v>
      </c>
      <c r="N330" s="159" t="str">
        <f t="shared" si="5"/>
        <v>Jan</v>
      </c>
      <c r="O330" s="160"/>
      <c r="P330" s="40"/>
      <c r="Q330" s="40"/>
      <c r="R330" s="40"/>
      <c r="S330" s="40"/>
      <c r="T330" s="40"/>
      <c r="U330" s="40"/>
      <c r="V330" s="40"/>
      <c r="W330" s="40"/>
      <c r="X330" s="40"/>
      <c r="Y330" s="40"/>
      <c r="Z330" s="40"/>
    </row>
    <row r="331" spans="1:26" ht="14.25" customHeight="1">
      <c r="A331" s="40"/>
      <c r="B331" s="40"/>
      <c r="C331" s="40"/>
      <c r="D331" s="162"/>
      <c r="E331" s="167"/>
      <c r="F331" s="164"/>
      <c r="G331" s="164"/>
      <c r="H331" s="40"/>
      <c r="I331" s="23"/>
      <c r="J331" s="165"/>
      <c r="K331" s="171"/>
      <c r="L331" s="180">
        <f t="shared" si="3"/>
        <v>1</v>
      </c>
      <c r="M331" s="159">
        <f t="shared" si="4"/>
        <v>1900</v>
      </c>
      <c r="N331" s="159" t="str">
        <f t="shared" si="5"/>
        <v>Jan</v>
      </c>
      <c r="O331" s="160"/>
      <c r="P331" s="40"/>
      <c r="Q331" s="40"/>
      <c r="R331" s="40"/>
      <c r="S331" s="40"/>
      <c r="T331" s="40"/>
      <c r="U331" s="40"/>
      <c r="V331" s="40"/>
      <c r="W331" s="40"/>
      <c r="X331" s="40"/>
      <c r="Y331" s="40"/>
      <c r="Z331" s="40"/>
    </row>
    <row r="332" spans="1:26" ht="14.25" customHeight="1">
      <c r="A332" s="40"/>
      <c r="B332" s="40"/>
      <c r="C332" s="40"/>
      <c r="D332" s="162"/>
      <c r="E332" s="167"/>
      <c r="F332" s="164"/>
      <c r="G332" s="164"/>
      <c r="H332" s="40"/>
      <c r="I332" s="23"/>
      <c r="J332" s="165"/>
      <c r="K332" s="171"/>
      <c r="L332" s="180">
        <f t="shared" si="3"/>
        <v>1</v>
      </c>
      <c r="M332" s="159">
        <f t="shared" si="4"/>
        <v>1900</v>
      </c>
      <c r="N332" s="159" t="str">
        <f t="shared" si="5"/>
        <v>Jan</v>
      </c>
      <c r="O332" s="160"/>
      <c r="P332" s="40"/>
      <c r="Q332" s="40"/>
      <c r="R332" s="40"/>
      <c r="S332" s="40"/>
      <c r="T332" s="40"/>
      <c r="U332" s="40"/>
      <c r="V332" s="40"/>
      <c r="W332" s="40"/>
      <c r="X332" s="40"/>
      <c r="Y332" s="40"/>
      <c r="Z332" s="40"/>
    </row>
    <row r="333" spans="1:26" ht="14.25" customHeight="1">
      <c r="A333" s="40"/>
      <c r="B333" s="40"/>
      <c r="C333" s="40"/>
      <c r="D333" s="162"/>
      <c r="E333" s="167"/>
      <c r="F333" s="164"/>
      <c r="G333" s="164"/>
      <c r="H333" s="40"/>
      <c r="I333" s="23"/>
      <c r="J333" s="165"/>
      <c r="K333" s="171"/>
      <c r="L333" s="180">
        <f t="shared" si="3"/>
        <v>1</v>
      </c>
      <c r="M333" s="159">
        <f t="shared" si="4"/>
        <v>1900</v>
      </c>
      <c r="N333" s="159" t="str">
        <f t="shared" si="5"/>
        <v>Jan</v>
      </c>
      <c r="O333" s="160"/>
      <c r="P333" s="40"/>
      <c r="Q333" s="40"/>
      <c r="R333" s="40"/>
      <c r="S333" s="40"/>
      <c r="T333" s="40"/>
      <c r="U333" s="40"/>
      <c r="V333" s="40"/>
      <c r="W333" s="40"/>
      <c r="X333" s="40"/>
      <c r="Y333" s="40"/>
      <c r="Z333" s="40"/>
    </row>
    <row r="334" spans="1:26" ht="14.25" customHeight="1">
      <c r="A334" s="40"/>
      <c r="B334" s="40"/>
      <c r="C334" s="40"/>
      <c r="D334" s="162"/>
      <c r="E334" s="167"/>
      <c r="F334" s="164"/>
      <c r="G334" s="164"/>
      <c r="H334" s="40"/>
      <c r="I334" s="23"/>
      <c r="J334" s="165"/>
      <c r="K334" s="171"/>
      <c r="L334" s="180">
        <f t="shared" si="3"/>
        <v>1</v>
      </c>
      <c r="M334" s="159">
        <f t="shared" si="4"/>
        <v>1900</v>
      </c>
      <c r="N334" s="159" t="str">
        <f t="shared" si="5"/>
        <v>Jan</v>
      </c>
      <c r="O334" s="160"/>
      <c r="P334" s="40"/>
      <c r="Q334" s="40"/>
      <c r="R334" s="40"/>
      <c r="S334" s="40"/>
      <c r="T334" s="40"/>
      <c r="U334" s="40"/>
      <c r="V334" s="40"/>
      <c r="W334" s="40"/>
      <c r="X334" s="40"/>
      <c r="Y334" s="40"/>
      <c r="Z334" s="40"/>
    </row>
    <row r="335" spans="1:26" ht="14.25" customHeight="1">
      <c r="A335" s="40"/>
      <c r="B335" s="40"/>
      <c r="C335" s="40"/>
      <c r="D335" s="162"/>
      <c r="E335" s="167"/>
      <c r="F335" s="164"/>
      <c r="G335" s="164"/>
      <c r="H335" s="40"/>
      <c r="I335" s="23"/>
      <c r="J335" s="165"/>
      <c r="K335" s="171"/>
      <c r="L335" s="180">
        <f t="shared" si="3"/>
        <v>1</v>
      </c>
      <c r="M335" s="159">
        <f t="shared" si="4"/>
        <v>1900</v>
      </c>
      <c r="N335" s="159" t="str">
        <f t="shared" si="5"/>
        <v>Jan</v>
      </c>
      <c r="O335" s="160"/>
      <c r="P335" s="40"/>
      <c r="Q335" s="40"/>
      <c r="R335" s="40"/>
      <c r="S335" s="40"/>
      <c r="T335" s="40"/>
      <c r="U335" s="40"/>
      <c r="V335" s="40"/>
      <c r="W335" s="40"/>
      <c r="X335" s="40"/>
      <c r="Y335" s="40"/>
      <c r="Z335" s="40"/>
    </row>
    <row r="336" spans="1:26" ht="14.25" customHeight="1">
      <c r="A336" s="40"/>
      <c r="B336" s="40"/>
      <c r="C336" s="40"/>
      <c r="D336" s="162"/>
      <c r="E336" s="167"/>
      <c r="F336" s="164"/>
      <c r="G336" s="164"/>
      <c r="H336" s="40"/>
      <c r="I336" s="23"/>
      <c r="J336" s="165"/>
      <c r="K336" s="171"/>
      <c r="L336" s="180">
        <f t="shared" si="3"/>
        <v>1</v>
      </c>
      <c r="M336" s="159">
        <f t="shared" si="4"/>
        <v>1900</v>
      </c>
      <c r="N336" s="159" t="str">
        <f t="shared" si="5"/>
        <v>Jan</v>
      </c>
      <c r="O336" s="160"/>
      <c r="P336" s="40"/>
      <c r="Q336" s="40"/>
      <c r="R336" s="40"/>
      <c r="S336" s="40"/>
      <c r="T336" s="40"/>
      <c r="U336" s="40"/>
      <c r="V336" s="40"/>
      <c r="W336" s="40"/>
      <c r="X336" s="40"/>
      <c r="Y336" s="40"/>
      <c r="Z336" s="40"/>
    </row>
    <row r="337" spans="1:26" ht="14.25" customHeight="1">
      <c r="A337" s="40"/>
      <c r="B337" s="40"/>
      <c r="C337" s="40"/>
      <c r="D337" s="162"/>
      <c r="E337" s="167"/>
      <c r="F337" s="164"/>
      <c r="G337" s="164"/>
      <c r="H337" s="40"/>
      <c r="I337" s="23"/>
      <c r="J337" s="165"/>
      <c r="K337" s="171"/>
      <c r="L337" s="180">
        <f t="shared" si="3"/>
        <v>1</v>
      </c>
      <c r="M337" s="159">
        <f t="shared" si="4"/>
        <v>1900</v>
      </c>
      <c r="N337" s="159" t="str">
        <f t="shared" si="5"/>
        <v>Jan</v>
      </c>
      <c r="O337" s="160"/>
      <c r="P337" s="40"/>
      <c r="Q337" s="40"/>
      <c r="R337" s="40"/>
      <c r="S337" s="40"/>
      <c r="T337" s="40"/>
      <c r="U337" s="40"/>
      <c r="V337" s="40"/>
      <c r="W337" s="40"/>
      <c r="X337" s="40"/>
      <c r="Y337" s="40"/>
      <c r="Z337" s="40"/>
    </row>
    <row r="338" spans="1:26" ht="14.25" customHeight="1">
      <c r="A338" s="40"/>
      <c r="B338" s="40"/>
      <c r="C338" s="40"/>
      <c r="D338" s="162"/>
      <c r="E338" s="167"/>
      <c r="F338" s="164"/>
      <c r="G338" s="164"/>
      <c r="H338" s="40"/>
      <c r="I338" s="23"/>
      <c r="J338" s="165"/>
      <c r="K338" s="171"/>
      <c r="L338" s="180">
        <f t="shared" si="3"/>
        <v>1</v>
      </c>
      <c r="M338" s="159">
        <f t="shared" si="4"/>
        <v>1900</v>
      </c>
      <c r="N338" s="159" t="str">
        <f t="shared" si="5"/>
        <v>Jan</v>
      </c>
      <c r="O338" s="160"/>
      <c r="P338" s="40"/>
      <c r="Q338" s="40"/>
      <c r="R338" s="40"/>
      <c r="S338" s="40"/>
      <c r="T338" s="40"/>
      <c r="U338" s="40"/>
      <c r="V338" s="40"/>
      <c r="W338" s="40"/>
      <c r="X338" s="40"/>
      <c r="Y338" s="40"/>
      <c r="Z338" s="40"/>
    </row>
    <row r="339" spans="1:26" ht="14.25" customHeight="1">
      <c r="A339" s="40"/>
      <c r="B339" s="40"/>
      <c r="C339" s="40"/>
      <c r="D339" s="162"/>
      <c r="E339" s="167"/>
      <c r="F339" s="164"/>
      <c r="G339" s="164"/>
      <c r="H339" s="40"/>
      <c r="I339" s="23"/>
      <c r="J339" s="165"/>
      <c r="K339" s="171"/>
      <c r="L339" s="180">
        <f t="shared" si="3"/>
        <v>1</v>
      </c>
      <c r="M339" s="159">
        <f t="shared" si="4"/>
        <v>1900</v>
      </c>
      <c r="N339" s="159" t="str">
        <f t="shared" si="5"/>
        <v>Jan</v>
      </c>
      <c r="O339" s="160"/>
      <c r="P339" s="40"/>
      <c r="Q339" s="40"/>
      <c r="R339" s="40"/>
      <c r="S339" s="40"/>
      <c r="T339" s="40"/>
      <c r="U339" s="40"/>
      <c r="V339" s="40"/>
      <c r="W339" s="40"/>
      <c r="X339" s="40"/>
      <c r="Y339" s="40"/>
      <c r="Z339" s="40"/>
    </row>
    <row r="340" spans="1:26" ht="14.25" customHeight="1">
      <c r="A340" s="40"/>
      <c r="B340" s="40"/>
      <c r="C340" s="40"/>
      <c r="D340" s="162"/>
      <c r="E340" s="167"/>
      <c r="F340" s="164"/>
      <c r="G340" s="164"/>
      <c r="H340" s="40"/>
      <c r="I340" s="23"/>
      <c r="J340" s="165"/>
      <c r="K340" s="171"/>
      <c r="L340" s="180">
        <f t="shared" si="3"/>
        <v>1</v>
      </c>
      <c r="M340" s="159">
        <f t="shared" si="4"/>
        <v>1900</v>
      </c>
      <c r="N340" s="159" t="str">
        <f t="shared" si="5"/>
        <v>Jan</v>
      </c>
      <c r="O340" s="160"/>
      <c r="P340" s="40"/>
      <c r="Q340" s="40"/>
      <c r="R340" s="40"/>
      <c r="S340" s="40"/>
      <c r="T340" s="40"/>
      <c r="U340" s="40"/>
      <c r="V340" s="40"/>
      <c r="W340" s="40"/>
      <c r="X340" s="40"/>
      <c r="Y340" s="40"/>
      <c r="Z340" s="40"/>
    </row>
    <row r="341" spans="1:26" ht="14.25" customHeight="1">
      <c r="A341" s="40"/>
      <c r="B341" s="40"/>
      <c r="C341" s="40"/>
      <c r="D341" s="162"/>
      <c r="E341" s="167"/>
      <c r="F341" s="164"/>
      <c r="G341" s="164"/>
      <c r="H341" s="40"/>
      <c r="I341" s="23"/>
      <c r="J341" s="165"/>
      <c r="K341" s="171"/>
      <c r="L341" s="180">
        <f t="shared" si="3"/>
        <v>1</v>
      </c>
      <c r="M341" s="159">
        <f t="shared" si="4"/>
        <v>1900</v>
      </c>
      <c r="N341" s="159" t="str">
        <f t="shared" si="5"/>
        <v>Jan</v>
      </c>
      <c r="O341" s="160"/>
      <c r="P341" s="40"/>
      <c r="Q341" s="40"/>
      <c r="R341" s="40"/>
      <c r="S341" s="40"/>
      <c r="T341" s="40"/>
      <c r="U341" s="40"/>
      <c r="V341" s="40"/>
      <c r="W341" s="40"/>
      <c r="X341" s="40"/>
      <c r="Y341" s="40"/>
      <c r="Z341" s="40"/>
    </row>
    <row r="342" spans="1:26" ht="14.25" customHeight="1">
      <c r="A342" s="40"/>
      <c r="B342" s="40"/>
      <c r="C342" s="40"/>
      <c r="D342" s="167"/>
      <c r="E342" s="167"/>
      <c r="F342" s="164"/>
      <c r="G342" s="164"/>
      <c r="H342" s="40"/>
      <c r="I342" s="23"/>
      <c r="J342" s="165"/>
      <c r="K342" s="165"/>
      <c r="L342" s="180">
        <f t="shared" si="3"/>
        <v>1</v>
      </c>
      <c r="M342" s="159">
        <f t="shared" si="4"/>
        <v>1900</v>
      </c>
      <c r="N342" s="159" t="str">
        <f t="shared" si="5"/>
        <v>Jan</v>
      </c>
      <c r="O342" s="160"/>
      <c r="P342" s="40"/>
      <c r="Q342" s="40"/>
      <c r="R342" s="40"/>
      <c r="S342" s="40"/>
      <c r="T342" s="40"/>
      <c r="U342" s="40"/>
      <c r="V342" s="40"/>
      <c r="W342" s="40"/>
      <c r="X342" s="40"/>
      <c r="Y342" s="40"/>
      <c r="Z342" s="40"/>
    </row>
    <row r="343" spans="1:26" ht="14.25" customHeight="1">
      <c r="A343" s="40"/>
      <c r="B343" s="40"/>
      <c r="C343" s="40"/>
      <c r="D343" s="167"/>
      <c r="E343" s="167"/>
      <c r="F343" s="164"/>
      <c r="G343" s="164"/>
      <c r="H343" s="40"/>
      <c r="I343" s="23"/>
      <c r="J343" s="165"/>
      <c r="K343" s="165"/>
      <c r="L343" s="180">
        <f t="shared" si="3"/>
        <v>1</v>
      </c>
      <c r="M343" s="159">
        <f t="shared" si="4"/>
        <v>1900</v>
      </c>
      <c r="N343" s="159" t="str">
        <f t="shared" si="5"/>
        <v>Jan</v>
      </c>
      <c r="O343" s="160"/>
      <c r="P343" s="40"/>
      <c r="Q343" s="40"/>
      <c r="R343" s="40"/>
      <c r="S343" s="40"/>
      <c r="T343" s="40"/>
      <c r="U343" s="40"/>
      <c r="V343" s="40"/>
      <c r="W343" s="40"/>
      <c r="X343" s="40"/>
      <c r="Y343" s="40"/>
      <c r="Z343" s="40"/>
    </row>
    <row r="344" spans="1:26" ht="14.25" customHeight="1">
      <c r="A344" s="40"/>
      <c r="B344" s="40"/>
      <c r="C344" s="40"/>
      <c r="D344" s="167"/>
      <c r="E344" s="167"/>
      <c r="F344" s="164"/>
      <c r="G344" s="164"/>
      <c r="H344" s="40"/>
      <c r="I344" s="23"/>
      <c r="J344" s="165"/>
      <c r="K344" s="165"/>
      <c r="L344" s="180">
        <f t="shared" si="3"/>
        <v>1</v>
      </c>
      <c r="M344" s="159">
        <f t="shared" si="4"/>
        <v>1900</v>
      </c>
      <c r="N344" s="159" t="str">
        <f t="shared" si="5"/>
        <v>Jan</v>
      </c>
      <c r="O344" s="160"/>
      <c r="P344" s="40"/>
      <c r="Q344" s="40"/>
      <c r="R344" s="40"/>
      <c r="S344" s="40"/>
      <c r="T344" s="40"/>
      <c r="U344" s="40"/>
      <c r="V344" s="40"/>
      <c r="W344" s="40"/>
      <c r="X344" s="40"/>
      <c r="Y344" s="40"/>
      <c r="Z344" s="40"/>
    </row>
    <row r="345" spans="1:26" ht="14.25" customHeight="1">
      <c r="A345" s="40"/>
      <c r="B345" s="40"/>
      <c r="C345" s="40"/>
      <c r="D345" s="167"/>
      <c r="E345" s="167"/>
      <c r="F345" s="164"/>
      <c r="G345" s="164"/>
      <c r="H345" s="40"/>
      <c r="I345" s="23"/>
      <c r="J345" s="165"/>
      <c r="K345" s="165"/>
      <c r="L345" s="180">
        <f t="shared" si="3"/>
        <v>1</v>
      </c>
      <c r="M345" s="159">
        <f t="shared" si="4"/>
        <v>1900</v>
      </c>
      <c r="N345" s="159" t="str">
        <f t="shared" si="5"/>
        <v>Jan</v>
      </c>
      <c r="O345" s="160"/>
      <c r="P345" s="40"/>
      <c r="Q345" s="40"/>
      <c r="R345" s="40"/>
      <c r="S345" s="40"/>
      <c r="T345" s="40"/>
      <c r="U345" s="40"/>
      <c r="V345" s="40"/>
      <c r="W345" s="40"/>
      <c r="X345" s="40"/>
      <c r="Y345" s="40"/>
      <c r="Z345" s="40"/>
    </row>
    <row r="346" spans="1:26" ht="14.25" customHeight="1">
      <c r="A346" s="40"/>
      <c r="B346" s="40"/>
      <c r="C346" s="40"/>
      <c r="D346" s="162"/>
      <c r="E346" s="167"/>
      <c r="F346" s="164"/>
      <c r="G346" s="164"/>
      <c r="H346" s="40"/>
      <c r="I346" s="23"/>
      <c r="J346" s="165"/>
      <c r="K346" s="171"/>
      <c r="L346" s="180">
        <f t="shared" si="3"/>
        <v>1</v>
      </c>
      <c r="M346" s="159">
        <f t="shared" si="4"/>
        <v>1900</v>
      </c>
      <c r="N346" s="159" t="str">
        <f t="shared" si="5"/>
        <v>Jan</v>
      </c>
      <c r="O346" s="160"/>
      <c r="P346" s="40"/>
      <c r="Q346" s="40"/>
      <c r="R346" s="40"/>
      <c r="S346" s="40"/>
      <c r="T346" s="40"/>
      <c r="U346" s="40"/>
      <c r="V346" s="40"/>
      <c r="W346" s="40"/>
      <c r="X346" s="40"/>
      <c r="Y346" s="40"/>
      <c r="Z346" s="40"/>
    </row>
    <row r="347" spans="1:26" ht="14.25" customHeight="1">
      <c r="A347" s="40"/>
      <c r="B347" s="40"/>
      <c r="C347" s="40"/>
      <c r="D347" s="162"/>
      <c r="E347" s="167"/>
      <c r="F347" s="164"/>
      <c r="G347" s="164"/>
      <c r="H347" s="40"/>
      <c r="I347" s="23"/>
      <c r="J347" s="165"/>
      <c r="K347" s="171"/>
      <c r="L347" s="180">
        <f t="shared" si="3"/>
        <v>1</v>
      </c>
      <c r="M347" s="159">
        <f t="shared" si="4"/>
        <v>1900</v>
      </c>
      <c r="N347" s="159" t="str">
        <f t="shared" si="5"/>
        <v>Jan</v>
      </c>
      <c r="O347" s="160"/>
      <c r="P347" s="40"/>
      <c r="Q347" s="40"/>
      <c r="R347" s="40"/>
      <c r="S347" s="40"/>
      <c r="T347" s="40"/>
      <c r="U347" s="40"/>
      <c r="V347" s="40"/>
      <c r="W347" s="40"/>
      <c r="X347" s="40"/>
      <c r="Y347" s="40"/>
      <c r="Z347" s="40"/>
    </row>
    <row r="348" spans="1:26" ht="14.25" customHeight="1">
      <c r="A348" s="40"/>
      <c r="B348" s="40"/>
      <c r="C348" s="40"/>
      <c r="D348" s="162"/>
      <c r="E348" s="167"/>
      <c r="F348" s="164"/>
      <c r="G348" s="164"/>
      <c r="H348" s="40"/>
      <c r="I348" s="23"/>
      <c r="J348" s="165"/>
      <c r="K348" s="171"/>
      <c r="L348" s="180">
        <f t="shared" si="3"/>
        <v>1</v>
      </c>
      <c r="M348" s="159">
        <f t="shared" si="4"/>
        <v>1900</v>
      </c>
      <c r="N348" s="159" t="str">
        <f t="shared" si="5"/>
        <v>Jan</v>
      </c>
      <c r="O348" s="160"/>
      <c r="P348" s="40"/>
      <c r="Q348" s="40"/>
      <c r="R348" s="40"/>
      <c r="S348" s="40"/>
      <c r="T348" s="40"/>
      <c r="U348" s="40"/>
      <c r="V348" s="40"/>
      <c r="W348" s="40"/>
      <c r="X348" s="40"/>
      <c r="Y348" s="40"/>
      <c r="Z348" s="40"/>
    </row>
    <row r="349" spans="1:26" ht="14.25" customHeight="1">
      <c r="A349" s="40"/>
      <c r="B349" s="40"/>
      <c r="C349" s="40"/>
      <c r="D349" s="162"/>
      <c r="E349" s="167"/>
      <c r="F349" s="164"/>
      <c r="G349" s="164"/>
      <c r="H349" s="40"/>
      <c r="I349" s="23"/>
      <c r="J349" s="165"/>
      <c r="K349" s="171"/>
      <c r="L349" s="180">
        <f t="shared" si="3"/>
        <v>1</v>
      </c>
      <c r="M349" s="159">
        <f t="shared" si="4"/>
        <v>1900</v>
      </c>
      <c r="N349" s="159" t="str">
        <f t="shared" si="5"/>
        <v>Jan</v>
      </c>
      <c r="O349" s="160"/>
      <c r="P349" s="40"/>
      <c r="Q349" s="40"/>
      <c r="R349" s="40"/>
      <c r="S349" s="40"/>
      <c r="T349" s="40"/>
      <c r="U349" s="40"/>
      <c r="V349" s="40"/>
      <c r="W349" s="40"/>
      <c r="X349" s="40"/>
      <c r="Y349" s="40"/>
      <c r="Z349" s="40"/>
    </row>
    <row r="350" spans="1:26" ht="14.25" customHeight="1">
      <c r="A350" s="40"/>
      <c r="B350" s="40"/>
      <c r="C350" s="40"/>
      <c r="D350" s="162"/>
      <c r="E350" s="167"/>
      <c r="F350" s="164"/>
      <c r="G350" s="164"/>
      <c r="H350" s="40"/>
      <c r="I350" s="23"/>
      <c r="J350" s="165"/>
      <c r="K350" s="171"/>
      <c r="L350" s="180">
        <f t="shared" si="3"/>
        <v>1</v>
      </c>
      <c r="M350" s="159">
        <f t="shared" si="4"/>
        <v>1900</v>
      </c>
      <c r="N350" s="159" t="str">
        <f t="shared" si="5"/>
        <v>Jan</v>
      </c>
      <c r="O350" s="160"/>
      <c r="P350" s="40"/>
      <c r="Q350" s="40"/>
      <c r="R350" s="40"/>
      <c r="S350" s="40"/>
      <c r="T350" s="40"/>
      <c r="U350" s="40"/>
      <c r="V350" s="40"/>
      <c r="W350" s="40"/>
      <c r="X350" s="40"/>
      <c r="Y350" s="40"/>
      <c r="Z350" s="40"/>
    </row>
    <row r="351" spans="1:26" ht="14.25" customHeight="1">
      <c r="A351" s="40"/>
      <c r="B351" s="40"/>
      <c r="C351" s="40"/>
      <c r="D351" s="162"/>
      <c r="E351" s="167"/>
      <c r="F351" s="164"/>
      <c r="G351" s="164"/>
      <c r="H351" s="40"/>
      <c r="I351" s="23"/>
      <c r="J351" s="165"/>
      <c r="K351" s="171"/>
      <c r="L351" s="180">
        <f t="shared" si="3"/>
        <v>1</v>
      </c>
      <c r="M351" s="159">
        <f t="shared" si="4"/>
        <v>1900</v>
      </c>
      <c r="N351" s="159" t="str">
        <f t="shared" si="5"/>
        <v>Jan</v>
      </c>
      <c r="O351" s="160"/>
      <c r="P351" s="40"/>
      <c r="Q351" s="40"/>
      <c r="R351" s="40"/>
      <c r="S351" s="40"/>
      <c r="T351" s="40"/>
      <c r="U351" s="40"/>
      <c r="V351" s="40"/>
      <c r="W351" s="40"/>
      <c r="X351" s="40"/>
      <c r="Y351" s="40"/>
      <c r="Z351" s="40"/>
    </row>
    <row r="352" spans="1:26" ht="14.25" customHeight="1">
      <c r="A352" s="40"/>
      <c r="B352" s="40"/>
      <c r="C352" s="40"/>
      <c r="D352" s="162"/>
      <c r="E352" s="167"/>
      <c r="F352" s="164"/>
      <c r="G352" s="164"/>
      <c r="H352" s="40"/>
      <c r="I352" s="23"/>
      <c r="J352" s="165"/>
      <c r="K352" s="171"/>
      <c r="L352" s="180">
        <f t="shared" si="3"/>
        <v>1</v>
      </c>
      <c r="M352" s="159">
        <f t="shared" si="4"/>
        <v>1900</v>
      </c>
      <c r="N352" s="159" t="str">
        <f t="shared" si="5"/>
        <v>Jan</v>
      </c>
      <c r="O352" s="160"/>
      <c r="P352" s="40"/>
      <c r="Q352" s="40"/>
      <c r="R352" s="40"/>
      <c r="S352" s="40"/>
      <c r="T352" s="40"/>
      <c r="U352" s="40"/>
      <c r="V352" s="40"/>
      <c r="W352" s="40"/>
      <c r="X352" s="40"/>
      <c r="Y352" s="40"/>
      <c r="Z352" s="40"/>
    </row>
    <row r="353" spans="1:26" ht="14.25" customHeight="1">
      <c r="A353" s="40"/>
      <c r="B353" s="40"/>
      <c r="C353" s="40"/>
      <c r="D353" s="162"/>
      <c r="E353" s="167"/>
      <c r="F353" s="164"/>
      <c r="G353" s="164"/>
      <c r="H353" s="40"/>
      <c r="I353" s="23"/>
      <c r="J353" s="165"/>
      <c r="K353" s="171"/>
      <c r="L353" s="180">
        <f t="shared" si="3"/>
        <v>1</v>
      </c>
      <c r="M353" s="159">
        <f t="shared" si="4"/>
        <v>1900</v>
      </c>
      <c r="N353" s="159" t="str">
        <f t="shared" si="5"/>
        <v>Jan</v>
      </c>
      <c r="O353" s="160"/>
      <c r="P353" s="40"/>
      <c r="Q353" s="40"/>
      <c r="R353" s="40"/>
      <c r="S353" s="40"/>
      <c r="T353" s="40"/>
      <c r="U353" s="40"/>
      <c r="V353" s="40"/>
      <c r="W353" s="40"/>
      <c r="X353" s="40"/>
      <c r="Y353" s="40"/>
      <c r="Z353" s="40"/>
    </row>
    <row r="354" spans="1:26" ht="14.25" customHeight="1">
      <c r="A354" s="40"/>
      <c r="B354" s="40"/>
      <c r="C354" s="40"/>
      <c r="D354" s="162"/>
      <c r="E354" s="167"/>
      <c r="F354" s="164"/>
      <c r="G354" s="164"/>
      <c r="H354" s="40"/>
      <c r="I354" s="23"/>
      <c r="J354" s="165"/>
      <c r="K354" s="171"/>
      <c r="L354" s="180">
        <f t="shared" si="3"/>
        <v>1</v>
      </c>
      <c r="M354" s="159">
        <f t="shared" si="4"/>
        <v>1900</v>
      </c>
      <c r="N354" s="159" t="str">
        <f t="shared" si="5"/>
        <v>Jan</v>
      </c>
      <c r="O354" s="160"/>
      <c r="P354" s="40"/>
      <c r="Q354" s="40"/>
      <c r="R354" s="40"/>
      <c r="S354" s="40"/>
      <c r="T354" s="40"/>
      <c r="U354" s="40"/>
      <c r="V354" s="40"/>
      <c r="W354" s="40"/>
      <c r="X354" s="40"/>
      <c r="Y354" s="40"/>
      <c r="Z354" s="40"/>
    </row>
    <row r="355" spans="1:26" ht="14.25" customHeight="1">
      <c r="A355" s="40"/>
      <c r="B355" s="40"/>
      <c r="C355" s="40"/>
      <c r="D355" s="162"/>
      <c r="E355" s="167"/>
      <c r="F355" s="164"/>
      <c r="G355" s="164"/>
      <c r="H355" s="40"/>
      <c r="I355" s="23"/>
      <c r="J355" s="165"/>
      <c r="K355" s="171"/>
      <c r="L355" s="180">
        <f t="shared" si="3"/>
        <v>1</v>
      </c>
      <c r="M355" s="159">
        <f t="shared" si="4"/>
        <v>1900</v>
      </c>
      <c r="N355" s="159" t="str">
        <f t="shared" si="5"/>
        <v>Jan</v>
      </c>
      <c r="O355" s="160"/>
      <c r="P355" s="40"/>
      <c r="Q355" s="40"/>
      <c r="R355" s="40"/>
      <c r="S355" s="40"/>
      <c r="T355" s="40"/>
      <c r="U355" s="40"/>
      <c r="V355" s="40"/>
      <c r="W355" s="40"/>
      <c r="X355" s="40"/>
      <c r="Y355" s="40"/>
      <c r="Z355" s="40"/>
    </row>
    <row r="356" spans="1:26" ht="14.25" customHeight="1">
      <c r="A356" s="40"/>
      <c r="B356" s="40"/>
      <c r="C356" s="40"/>
      <c r="D356" s="162"/>
      <c r="E356" s="167"/>
      <c r="F356" s="164"/>
      <c r="G356" s="164"/>
      <c r="H356" s="40"/>
      <c r="I356" s="23"/>
      <c r="J356" s="165"/>
      <c r="K356" s="171"/>
      <c r="L356" s="180">
        <f t="shared" si="3"/>
        <v>1</v>
      </c>
      <c r="M356" s="159">
        <f t="shared" si="4"/>
        <v>1900</v>
      </c>
      <c r="N356" s="159" t="str">
        <f t="shared" si="5"/>
        <v>Jan</v>
      </c>
      <c r="O356" s="160"/>
      <c r="P356" s="40"/>
      <c r="Q356" s="40"/>
      <c r="R356" s="40"/>
      <c r="S356" s="40"/>
      <c r="T356" s="40"/>
      <c r="U356" s="40"/>
      <c r="V356" s="40"/>
      <c r="W356" s="40"/>
      <c r="X356" s="40"/>
      <c r="Y356" s="40"/>
      <c r="Z356" s="40"/>
    </row>
    <row r="357" spans="1:26" ht="14.25" customHeight="1">
      <c r="A357" s="40"/>
      <c r="B357" s="40"/>
      <c r="C357" s="40"/>
      <c r="D357" s="162"/>
      <c r="E357" s="167"/>
      <c r="F357" s="164"/>
      <c r="G357" s="164"/>
      <c r="H357" s="40"/>
      <c r="I357" s="23"/>
      <c r="J357" s="165"/>
      <c r="K357" s="171"/>
      <c r="L357" s="180">
        <f t="shared" si="3"/>
        <v>1</v>
      </c>
      <c r="M357" s="159">
        <f t="shared" si="4"/>
        <v>1900</v>
      </c>
      <c r="N357" s="159" t="str">
        <f t="shared" si="5"/>
        <v>Jan</v>
      </c>
      <c r="O357" s="160"/>
      <c r="P357" s="40"/>
      <c r="Q357" s="40"/>
      <c r="R357" s="40"/>
      <c r="S357" s="40"/>
      <c r="T357" s="40"/>
      <c r="U357" s="40"/>
      <c r="V357" s="40"/>
      <c r="W357" s="40"/>
      <c r="X357" s="40"/>
      <c r="Y357" s="40"/>
      <c r="Z357" s="40"/>
    </row>
    <row r="358" spans="1:26" ht="14.25" customHeight="1">
      <c r="A358" s="40"/>
      <c r="B358" s="40"/>
      <c r="C358" s="40"/>
      <c r="D358" s="162"/>
      <c r="E358" s="167"/>
      <c r="F358" s="164"/>
      <c r="G358" s="164"/>
      <c r="H358" s="40"/>
      <c r="I358" s="23"/>
      <c r="J358" s="165"/>
      <c r="K358" s="171"/>
      <c r="L358" s="180">
        <f t="shared" si="3"/>
        <v>1</v>
      </c>
      <c r="M358" s="159">
        <f t="shared" si="4"/>
        <v>1900</v>
      </c>
      <c r="N358" s="159" t="str">
        <f t="shared" si="5"/>
        <v>Jan</v>
      </c>
      <c r="O358" s="160"/>
      <c r="P358" s="40"/>
      <c r="Q358" s="40"/>
      <c r="R358" s="40"/>
      <c r="S358" s="40"/>
      <c r="T358" s="40"/>
      <c r="U358" s="40"/>
      <c r="V358" s="40"/>
      <c r="W358" s="40"/>
      <c r="X358" s="40"/>
      <c r="Y358" s="40"/>
      <c r="Z358" s="40"/>
    </row>
    <row r="359" spans="1:26" ht="14.25" customHeight="1">
      <c r="A359" s="40"/>
      <c r="B359" s="40"/>
      <c r="C359" s="40"/>
      <c r="D359" s="162"/>
      <c r="E359" s="167"/>
      <c r="F359" s="164"/>
      <c r="G359" s="164"/>
      <c r="H359" s="40"/>
      <c r="I359" s="23"/>
      <c r="J359" s="165"/>
      <c r="K359" s="171"/>
      <c r="L359" s="180">
        <f t="shared" si="3"/>
        <v>1</v>
      </c>
      <c r="M359" s="159">
        <f t="shared" si="4"/>
        <v>1900</v>
      </c>
      <c r="N359" s="159" t="str">
        <f t="shared" si="5"/>
        <v>Jan</v>
      </c>
      <c r="O359" s="160"/>
      <c r="P359" s="40"/>
      <c r="Q359" s="40"/>
      <c r="R359" s="40"/>
      <c r="S359" s="40"/>
      <c r="T359" s="40"/>
      <c r="U359" s="40"/>
      <c r="V359" s="40"/>
      <c r="W359" s="40"/>
      <c r="X359" s="40"/>
      <c r="Y359" s="40"/>
      <c r="Z359" s="40"/>
    </row>
    <row r="360" spans="1:26" ht="14.25" customHeight="1">
      <c r="A360" s="40"/>
      <c r="B360" s="40"/>
      <c r="C360" s="40"/>
      <c r="D360" s="162"/>
      <c r="E360" s="167"/>
      <c r="F360" s="164"/>
      <c r="G360" s="164"/>
      <c r="H360" s="40"/>
      <c r="I360" s="23"/>
      <c r="J360" s="165"/>
      <c r="K360" s="171"/>
      <c r="L360" s="180">
        <f t="shared" si="3"/>
        <v>1</v>
      </c>
      <c r="M360" s="159">
        <f t="shared" si="4"/>
        <v>1900</v>
      </c>
      <c r="N360" s="159" t="str">
        <f t="shared" si="5"/>
        <v>Jan</v>
      </c>
      <c r="O360" s="160"/>
      <c r="P360" s="40"/>
      <c r="Q360" s="40"/>
      <c r="R360" s="40"/>
      <c r="S360" s="40"/>
      <c r="T360" s="40"/>
      <c r="U360" s="40"/>
      <c r="V360" s="40"/>
      <c r="W360" s="40"/>
      <c r="X360" s="40"/>
      <c r="Y360" s="40"/>
      <c r="Z360" s="40"/>
    </row>
    <row r="361" spans="1:26" ht="14.25" customHeight="1">
      <c r="A361" s="40"/>
      <c r="B361" s="40"/>
      <c r="C361" s="40"/>
      <c r="D361" s="162"/>
      <c r="E361" s="167"/>
      <c r="F361" s="164"/>
      <c r="G361" s="164"/>
      <c r="H361" s="40"/>
      <c r="I361" s="23"/>
      <c r="J361" s="165"/>
      <c r="K361" s="171"/>
      <c r="L361" s="180">
        <f t="shared" si="3"/>
        <v>1</v>
      </c>
      <c r="M361" s="159">
        <f t="shared" si="4"/>
        <v>1900</v>
      </c>
      <c r="N361" s="159" t="str">
        <f t="shared" si="5"/>
        <v>Jan</v>
      </c>
      <c r="O361" s="160"/>
      <c r="P361" s="40"/>
      <c r="Q361" s="40"/>
      <c r="R361" s="40"/>
      <c r="S361" s="40"/>
      <c r="T361" s="40"/>
      <c r="U361" s="40"/>
      <c r="V361" s="40"/>
      <c r="W361" s="40"/>
      <c r="X361" s="40"/>
      <c r="Y361" s="40"/>
      <c r="Z361" s="40"/>
    </row>
    <row r="362" spans="1:26" ht="14.25" customHeight="1">
      <c r="A362" s="40"/>
      <c r="B362" s="40"/>
      <c r="C362" s="40"/>
      <c r="D362" s="162"/>
      <c r="E362" s="167"/>
      <c r="F362" s="164"/>
      <c r="G362" s="164"/>
      <c r="H362" s="40"/>
      <c r="I362" s="23"/>
      <c r="J362" s="165"/>
      <c r="K362" s="171"/>
      <c r="L362" s="180">
        <f t="shared" si="3"/>
        <v>1</v>
      </c>
      <c r="M362" s="159">
        <f t="shared" si="4"/>
        <v>1900</v>
      </c>
      <c r="N362" s="159" t="str">
        <f t="shared" si="5"/>
        <v>Jan</v>
      </c>
      <c r="O362" s="160"/>
      <c r="P362" s="40"/>
      <c r="Q362" s="40"/>
      <c r="R362" s="40"/>
      <c r="S362" s="40"/>
      <c r="T362" s="40"/>
      <c r="U362" s="40"/>
      <c r="V362" s="40"/>
      <c r="W362" s="40"/>
      <c r="X362" s="40"/>
      <c r="Y362" s="40"/>
      <c r="Z362" s="40"/>
    </row>
    <row r="363" spans="1:26" ht="14.25" customHeight="1">
      <c r="A363" s="40"/>
      <c r="B363" s="40"/>
      <c r="C363" s="40"/>
      <c r="D363" s="162"/>
      <c r="E363" s="167"/>
      <c r="F363" s="164"/>
      <c r="G363" s="164"/>
      <c r="H363" s="40"/>
      <c r="I363" s="23"/>
      <c r="J363" s="165"/>
      <c r="K363" s="171"/>
      <c r="L363" s="180">
        <f t="shared" si="3"/>
        <v>1</v>
      </c>
      <c r="M363" s="159">
        <f t="shared" si="4"/>
        <v>1900</v>
      </c>
      <c r="N363" s="159" t="str">
        <f t="shared" si="5"/>
        <v>Jan</v>
      </c>
      <c r="O363" s="160"/>
      <c r="P363" s="40"/>
      <c r="Q363" s="40"/>
      <c r="R363" s="40"/>
      <c r="S363" s="40"/>
      <c r="T363" s="40"/>
      <c r="U363" s="40"/>
      <c r="V363" s="40"/>
      <c r="W363" s="40"/>
      <c r="X363" s="40"/>
      <c r="Y363" s="40"/>
      <c r="Z363" s="40"/>
    </row>
    <row r="364" spans="1:26" ht="14.25" customHeight="1">
      <c r="A364" s="40"/>
      <c r="B364" s="40"/>
      <c r="C364" s="40"/>
      <c r="D364" s="162"/>
      <c r="E364" s="167"/>
      <c r="F364" s="164"/>
      <c r="G364" s="164"/>
      <c r="H364" s="40"/>
      <c r="I364" s="23"/>
      <c r="J364" s="165"/>
      <c r="K364" s="171"/>
      <c r="L364" s="180">
        <f t="shared" si="3"/>
        <v>1</v>
      </c>
      <c r="M364" s="159">
        <f t="shared" si="4"/>
        <v>1900</v>
      </c>
      <c r="N364" s="159" t="str">
        <f t="shared" si="5"/>
        <v>Jan</v>
      </c>
      <c r="O364" s="160"/>
      <c r="P364" s="40"/>
      <c r="Q364" s="40"/>
      <c r="R364" s="40"/>
      <c r="S364" s="40"/>
      <c r="T364" s="40"/>
      <c r="U364" s="40"/>
      <c r="V364" s="40"/>
      <c r="W364" s="40"/>
      <c r="X364" s="40"/>
      <c r="Y364" s="40"/>
      <c r="Z364" s="40"/>
    </row>
    <row r="365" spans="1:26" ht="14.25" customHeight="1">
      <c r="A365" s="40"/>
      <c r="B365" s="40"/>
      <c r="C365" s="40"/>
      <c r="D365" s="162"/>
      <c r="E365" s="167"/>
      <c r="F365" s="164"/>
      <c r="G365" s="164"/>
      <c r="H365" s="40"/>
      <c r="I365" s="23"/>
      <c r="J365" s="165"/>
      <c r="K365" s="171"/>
      <c r="L365" s="180">
        <f t="shared" si="3"/>
        <v>1</v>
      </c>
      <c r="M365" s="159">
        <f t="shared" si="4"/>
        <v>1900</v>
      </c>
      <c r="N365" s="159" t="str">
        <f t="shared" si="5"/>
        <v>Jan</v>
      </c>
      <c r="O365" s="160"/>
      <c r="P365" s="40"/>
      <c r="Q365" s="40"/>
      <c r="R365" s="40"/>
      <c r="S365" s="40"/>
      <c r="T365" s="40"/>
      <c r="U365" s="40"/>
      <c r="V365" s="40"/>
      <c r="W365" s="40"/>
      <c r="X365" s="40"/>
      <c r="Y365" s="40"/>
      <c r="Z365" s="40"/>
    </row>
    <row r="366" spans="1:26" ht="14.25" customHeight="1">
      <c r="A366" s="40"/>
      <c r="B366" s="40"/>
      <c r="C366" s="40"/>
      <c r="D366" s="162"/>
      <c r="E366" s="167"/>
      <c r="F366" s="164"/>
      <c r="G366" s="164"/>
      <c r="H366" s="40"/>
      <c r="I366" s="23"/>
      <c r="J366" s="165"/>
      <c r="K366" s="165"/>
      <c r="L366" s="180">
        <f t="shared" si="3"/>
        <v>1</v>
      </c>
      <c r="M366" s="159">
        <f t="shared" si="4"/>
        <v>1900</v>
      </c>
      <c r="N366" s="159" t="str">
        <f t="shared" si="5"/>
        <v>Jan</v>
      </c>
      <c r="O366" s="160"/>
      <c r="P366" s="40"/>
      <c r="Q366" s="40"/>
      <c r="R366" s="40"/>
      <c r="S366" s="40"/>
      <c r="T366" s="40"/>
      <c r="U366" s="40"/>
      <c r="V366" s="40"/>
      <c r="W366" s="40"/>
      <c r="X366" s="40"/>
      <c r="Y366" s="40"/>
      <c r="Z366" s="40"/>
    </row>
    <row r="367" spans="1:26" ht="14.25" customHeight="1">
      <c r="A367" s="40"/>
      <c r="B367" s="40"/>
      <c r="C367" s="40"/>
      <c r="D367" s="167"/>
      <c r="E367" s="167"/>
      <c r="F367" s="164"/>
      <c r="G367" s="164"/>
      <c r="H367" s="40"/>
      <c r="I367" s="23"/>
      <c r="J367" s="165"/>
      <c r="K367" s="165"/>
      <c r="L367" s="180">
        <f t="shared" si="3"/>
        <v>1</v>
      </c>
      <c r="M367" s="159">
        <f t="shared" si="4"/>
        <v>1900</v>
      </c>
      <c r="N367" s="159" t="str">
        <f t="shared" si="5"/>
        <v>Jan</v>
      </c>
      <c r="O367" s="160"/>
      <c r="P367" s="40"/>
      <c r="Q367" s="40"/>
      <c r="R367" s="40"/>
      <c r="S367" s="40"/>
      <c r="T367" s="40"/>
      <c r="U367" s="40"/>
      <c r="V367" s="40"/>
      <c r="W367" s="40"/>
      <c r="X367" s="40"/>
      <c r="Y367" s="40"/>
      <c r="Z367" s="40"/>
    </row>
    <row r="368" spans="1:26" ht="14.25" customHeight="1">
      <c r="A368" s="40"/>
      <c r="B368" s="40"/>
      <c r="C368" s="40"/>
      <c r="D368" s="162"/>
      <c r="E368" s="167"/>
      <c r="F368" s="164"/>
      <c r="G368" s="164"/>
      <c r="H368" s="40"/>
      <c r="I368" s="23"/>
      <c r="J368" s="165"/>
      <c r="K368" s="165"/>
      <c r="L368" s="180">
        <f t="shared" si="3"/>
        <v>1</v>
      </c>
      <c r="M368" s="159">
        <f t="shared" si="4"/>
        <v>1900</v>
      </c>
      <c r="N368" s="159" t="str">
        <f t="shared" si="5"/>
        <v>Jan</v>
      </c>
      <c r="O368" s="160"/>
      <c r="P368" s="40"/>
      <c r="Q368" s="40"/>
      <c r="R368" s="40"/>
      <c r="S368" s="40"/>
      <c r="T368" s="40"/>
      <c r="U368" s="40"/>
      <c r="V368" s="40"/>
      <c r="W368" s="40"/>
      <c r="X368" s="40"/>
      <c r="Y368" s="40"/>
      <c r="Z368" s="40"/>
    </row>
    <row r="369" spans="1:26" ht="14.25" customHeight="1">
      <c r="A369" s="40"/>
      <c r="B369" s="40"/>
      <c r="C369" s="40"/>
      <c r="D369" s="167"/>
      <c r="E369" s="167"/>
      <c r="F369" s="164"/>
      <c r="G369" s="164"/>
      <c r="H369" s="40"/>
      <c r="I369" s="23"/>
      <c r="J369" s="165"/>
      <c r="K369" s="165"/>
      <c r="L369" s="180">
        <f t="shared" si="3"/>
        <v>1</v>
      </c>
      <c r="M369" s="159">
        <f t="shared" si="4"/>
        <v>1900</v>
      </c>
      <c r="N369" s="159" t="str">
        <f t="shared" si="5"/>
        <v>Jan</v>
      </c>
      <c r="O369" s="160"/>
      <c r="P369" s="40"/>
      <c r="Q369" s="40"/>
      <c r="R369" s="40"/>
      <c r="S369" s="40"/>
      <c r="T369" s="40"/>
      <c r="U369" s="40"/>
      <c r="V369" s="40"/>
      <c r="W369" s="40"/>
      <c r="X369" s="40"/>
      <c r="Y369" s="40"/>
      <c r="Z369" s="40"/>
    </row>
    <row r="370" spans="1:26" ht="14.25" customHeight="1">
      <c r="A370" s="40"/>
      <c r="B370" s="40"/>
      <c r="C370" s="40"/>
      <c r="D370" s="167"/>
      <c r="E370" s="167"/>
      <c r="F370" s="164"/>
      <c r="G370" s="164"/>
      <c r="H370" s="40"/>
      <c r="I370" s="23"/>
      <c r="J370" s="165"/>
      <c r="K370" s="165"/>
      <c r="L370" s="180">
        <f t="shared" si="3"/>
        <v>1</v>
      </c>
      <c r="M370" s="159">
        <f t="shared" si="4"/>
        <v>1900</v>
      </c>
      <c r="N370" s="159" t="str">
        <f t="shared" si="5"/>
        <v>Jan</v>
      </c>
      <c r="O370" s="160"/>
      <c r="P370" s="40"/>
      <c r="Q370" s="40"/>
      <c r="R370" s="40"/>
      <c r="S370" s="40"/>
      <c r="T370" s="40"/>
      <c r="U370" s="40"/>
      <c r="V370" s="40"/>
      <c r="W370" s="40"/>
      <c r="X370" s="40"/>
      <c r="Y370" s="40"/>
      <c r="Z370" s="40"/>
    </row>
    <row r="371" spans="1:26" ht="14.25" customHeight="1">
      <c r="A371" s="40"/>
      <c r="B371" s="40"/>
      <c r="C371" s="40"/>
      <c r="D371" s="162"/>
      <c r="E371" s="167"/>
      <c r="F371" s="164"/>
      <c r="G371" s="164"/>
      <c r="H371" s="40"/>
      <c r="I371" s="23"/>
      <c r="J371" s="165"/>
      <c r="K371" s="171"/>
      <c r="L371" s="180">
        <f t="shared" si="3"/>
        <v>1</v>
      </c>
      <c r="M371" s="159">
        <f t="shared" si="4"/>
        <v>1900</v>
      </c>
      <c r="N371" s="159" t="str">
        <f t="shared" si="5"/>
        <v>Jan</v>
      </c>
      <c r="O371" s="160"/>
      <c r="P371" s="40"/>
      <c r="Q371" s="40"/>
      <c r="R371" s="40"/>
      <c r="S371" s="40"/>
      <c r="T371" s="40"/>
      <c r="U371" s="40"/>
      <c r="V371" s="40"/>
      <c r="W371" s="40"/>
      <c r="X371" s="40"/>
      <c r="Y371" s="40"/>
      <c r="Z371" s="40"/>
    </row>
    <row r="372" spans="1:26" ht="14.25" customHeight="1">
      <c r="A372" s="40"/>
      <c r="B372" s="40"/>
      <c r="C372" s="40"/>
      <c r="D372" s="162"/>
      <c r="E372" s="167"/>
      <c r="F372" s="164"/>
      <c r="G372" s="164"/>
      <c r="H372" s="40"/>
      <c r="I372" s="23"/>
      <c r="J372" s="165"/>
      <c r="K372" s="171"/>
      <c r="L372" s="180">
        <f t="shared" si="3"/>
        <v>1</v>
      </c>
      <c r="M372" s="159">
        <f t="shared" si="4"/>
        <v>1900</v>
      </c>
      <c r="N372" s="159" t="str">
        <f t="shared" si="5"/>
        <v>Jan</v>
      </c>
      <c r="O372" s="160"/>
      <c r="P372" s="40"/>
      <c r="Q372" s="40"/>
      <c r="R372" s="40"/>
      <c r="S372" s="40"/>
      <c r="T372" s="40"/>
      <c r="U372" s="40"/>
      <c r="V372" s="40"/>
      <c r="W372" s="40"/>
      <c r="X372" s="40"/>
      <c r="Y372" s="40"/>
      <c r="Z372" s="40"/>
    </row>
    <row r="373" spans="1:26" ht="14.25" customHeight="1">
      <c r="A373" s="40"/>
      <c r="B373" s="40"/>
      <c r="C373" s="40"/>
      <c r="D373" s="162"/>
      <c r="E373" s="167"/>
      <c r="F373" s="164"/>
      <c r="G373" s="164"/>
      <c r="H373" s="40"/>
      <c r="I373" s="23"/>
      <c r="J373" s="165"/>
      <c r="K373" s="171"/>
      <c r="L373" s="180">
        <f t="shared" si="3"/>
        <v>1</v>
      </c>
      <c r="M373" s="159">
        <f t="shared" si="4"/>
        <v>1900</v>
      </c>
      <c r="N373" s="159" t="str">
        <f t="shared" si="5"/>
        <v>Jan</v>
      </c>
      <c r="O373" s="160"/>
      <c r="P373" s="40"/>
      <c r="Q373" s="40"/>
      <c r="R373" s="40"/>
      <c r="S373" s="40"/>
      <c r="T373" s="40"/>
      <c r="U373" s="40"/>
      <c r="V373" s="40"/>
      <c r="W373" s="40"/>
      <c r="X373" s="40"/>
      <c r="Y373" s="40"/>
      <c r="Z373" s="40"/>
    </row>
    <row r="374" spans="1:26" ht="14.25" customHeight="1">
      <c r="A374" s="40"/>
      <c r="B374" s="40"/>
      <c r="C374" s="40"/>
      <c r="D374" s="162"/>
      <c r="E374" s="167"/>
      <c r="F374" s="164"/>
      <c r="G374" s="164"/>
      <c r="H374" s="40"/>
      <c r="I374" s="23"/>
      <c r="J374" s="165"/>
      <c r="K374" s="171"/>
      <c r="L374" s="180">
        <f t="shared" si="3"/>
        <v>1</v>
      </c>
      <c r="M374" s="159">
        <f t="shared" si="4"/>
        <v>1900</v>
      </c>
      <c r="N374" s="159" t="str">
        <f t="shared" si="5"/>
        <v>Jan</v>
      </c>
      <c r="O374" s="160"/>
      <c r="P374" s="40"/>
      <c r="Q374" s="40"/>
      <c r="R374" s="40"/>
      <c r="S374" s="40"/>
      <c r="T374" s="40"/>
      <c r="U374" s="40"/>
      <c r="V374" s="40"/>
      <c r="W374" s="40"/>
      <c r="X374" s="40"/>
      <c r="Y374" s="40"/>
      <c r="Z374" s="40"/>
    </row>
    <row r="375" spans="1:26" ht="14.25" customHeight="1">
      <c r="A375" s="40"/>
      <c r="B375" s="40"/>
      <c r="C375" s="40"/>
      <c r="D375" s="162"/>
      <c r="E375" s="167"/>
      <c r="F375" s="164"/>
      <c r="G375" s="164"/>
      <c r="H375" s="40"/>
      <c r="I375" s="23"/>
      <c r="J375" s="165"/>
      <c r="K375" s="171"/>
      <c r="L375" s="180">
        <f t="shared" si="3"/>
        <v>1</v>
      </c>
      <c r="M375" s="159">
        <f t="shared" si="4"/>
        <v>1900</v>
      </c>
      <c r="N375" s="159" t="str">
        <f t="shared" si="5"/>
        <v>Jan</v>
      </c>
      <c r="O375" s="160"/>
      <c r="P375" s="40"/>
      <c r="Q375" s="40"/>
      <c r="R375" s="40"/>
      <c r="S375" s="40"/>
      <c r="T375" s="40"/>
      <c r="U375" s="40"/>
      <c r="V375" s="40"/>
      <c r="W375" s="40"/>
      <c r="X375" s="40"/>
      <c r="Y375" s="40"/>
      <c r="Z375" s="40"/>
    </row>
    <row r="376" spans="1:26" ht="14.25" customHeight="1">
      <c r="A376" s="40"/>
      <c r="B376" s="40"/>
      <c r="C376" s="40"/>
      <c r="D376" s="162"/>
      <c r="E376" s="167"/>
      <c r="F376" s="164"/>
      <c r="G376" s="164"/>
      <c r="H376" s="40"/>
      <c r="I376" s="23"/>
      <c r="J376" s="165"/>
      <c r="K376" s="171"/>
      <c r="L376" s="180">
        <f t="shared" si="3"/>
        <v>1</v>
      </c>
      <c r="M376" s="159">
        <f t="shared" si="4"/>
        <v>1900</v>
      </c>
      <c r="N376" s="159" t="str">
        <f t="shared" si="5"/>
        <v>Jan</v>
      </c>
      <c r="O376" s="160"/>
      <c r="P376" s="40"/>
      <c r="Q376" s="40"/>
      <c r="R376" s="40"/>
      <c r="S376" s="40"/>
      <c r="T376" s="40"/>
      <c r="U376" s="40"/>
      <c r="V376" s="40"/>
      <c r="W376" s="40"/>
      <c r="X376" s="40"/>
      <c r="Y376" s="40"/>
      <c r="Z376" s="40"/>
    </row>
    <row r="377" spans="1:26" ht="14.25" customHeight="1">
      <c r="A377" s="40"/>
      <c r="B377" s="40"/>
      <c r="C377" s="40"/>
      <c r="D377" s="162"/>
      <c r="E377" s="167"/>
      <c r="F377" s="164"/>
      <c r="G377" s="164"/>
      <c r="H377" s="40"/>
      <c r="I377" s="23"/>
      <c r="J377" s="165"/>
      <c r="K377" s="171"/>
      <c r="L377" s="180">
        <f t="shared" si="3"/>
        <v>1</v>
      </c>
      <c r="M377" s="159">
        <f t="shared" si="4"/>
        <v>1900</v>
      </c>
      <c r="N377" s="159" t="str">
        <f t="shared" si="5"/>
        <v>Jan</v>
      </c>
      <c r="O377" s="160"/>
      <c r="P377" s="40"/>
      <c r="Q377" s="40"/>
      <c r="R377" s="40"/>
      <c r="S377" s="40"/>
      <c r="T377" s="40"/>
      <c r="U377" s="40"/>
      <c r="V377" s="40"/>
      <c r="W377" s="40"/>
      <c r="X377" s="40"/>
      <c r="Y377" s="40"/>
      <c r="Z377" s="40"/>
    </row>
    <row r="378" spans="1:26" ht="14.25" customHeight="1">
      <c r="A378" s="40"/>
      <c r="B378" s="40"/>
      <c r="C378" s="40"/>
      <c r="D378" s="162"/>
      <c r="E378" s="167"/>
      <c r="F378" s="164"/>
      <c r="G378" s="164"/>
      <c r="H378" s="40"/>
      <c r="I378" s="23"/>
      <c r="J378" s="165"/>
      <c r="K378" s="171"/>
      <c r="L378" s="180">
        <f t="shared" si="3"/>
        <v>1</v>
      </c>
      <c r="M378" s="159">
        <f t="shared" si="4"/>
        <v>1900</v>
      </c>
      <c r="N378" s="159" t="str">
        <f t="shared" si="5"/>
        <v>Jan</v>
      </c>
      <c r="O378" s="160"/>
      <c r="P378" s="40"/>
      <c r="Q378" s="40"/>
      <c r="R378" s="40"/>
      <c r="S378" s="40"/>
      <c r="T378" s="40"/>
      <c r="U378" s="40"/>
      <c r="V378" s="40"/>
      <c r="W378" s="40"/>
      <c r="X378" s="40"/>
      <c r="Y378" s="40"/>
      <c r="Z378" s="40"/>
    </row>
    <row r="379" spans="1:26" ht="14.25" customHeight="1">
      <c r="A379" s="40"/>
      <c r="B379" s="40"/>
      <c r="C379" s="40"/>
      <c r="D379" s="162"/>
      <c r="E379" s="167"/>
      <c r="F379" s="164"/>
      <c r="G379" s="164"/>
      <c r="H379" s="40"/>
      <c r="I379" s="23"/>
      <c r="J379" s="165"/>
      <c r="K379" s="171"/>
      <c r="L379" s="180">
        <f t="shared" si="3"/>
        <v>1</v>
      </c>
      <c r="M379" s="159">
        <f t="shared" si="4"/>
        <v>1900</v>
      </c>
      <c r="N379" s="159" t="str">
        <f t="shared" si="5"/>
        <v>Jan</v>
      </c>
      <c r="O379" s="160"/>
      <c r="P379" s="40"/>
      <c r="Q379" s="40"/>
      <c r="R379" s="40"/>
      <c r="S379" s="40"/>
      <c r="T379" s="40"/>
      <c r="U379" s="40"/>
      <c r="V379" s="40"/>
      <c r="W379" s="40"/>
      <c r="X379" s="40"/>
      <c r="Y379" s="40"/>
      <c r="Z379" s="40"/>
    </row>
    <row r="380" spans="1:26" ht="14.25" customHeight="1">
      <c r="A380" s="40"/>
      <c r="B380" s="40"/>
      <c r="C380" s="40"/>
      <c r="D380" s="162"/>
      <c r="E380" s="167"/>
      <c r="F380" s="164"/>
      <c r="G380" s="164"/>
      <c r="H380" s="40"/>
      <c r="I380" s="23"/>
      <c r="J380" s="165"/>
      <c r="K380" s="171"/>
      <c r="L380" s="180">
        <f t="shared" si="3"/>
        <v>1</v>
      </c>
      <c r="M380" s="159">
        <f t="shared" si="4"/>
        <v>1900</v>
      </c>
      <c r="N380" s="159" t="str">
        <f t="shared" si="5"/>
        <v>Jan</v>
      </c>
      <c r="O380" s="160"/>
      <c r="P380" s="40"/>
      <c r="Q380" s="40"/>
      <c r="R380" s="40"/>
      <c r="S380" s="40"/>
      <c r="T380" s="40"/>
      <c r="U380" s="40"/>
      <c r="V380" s="40"/>
      <c r="W380" s="40"/>
      <c r="X380" s="40"/>
      <c r="Y380" s="40"/>
      <c r="Z380" s="40"/>
    </row>
    <row r="381" spans="1:26" ht="14.25" customHeight="1">
      <c r="A381" s="40"/>
      <c r="B381" s="40"/>
      <c r="C381" s="40"/>
      <c r="D381" s="162"/>
      <c r="E381" s="167"/>
      <c r="F381" s="164"/>
      <c r="G381" s="164"/>
      <c r="H381" s="40"/>
      <c r="I381" s="23"/>
      <c r="J381" s="165"/>
      <c r="K381" s="171"/>
      <c r="L381" s="180">
        <f t="shared" si="3"/>
        <v>1</v>
      </c>
      <c r="M381" s="159">
        <f t="shared" si="4"/>
        <v>1900</v>
      </c>
      <c r="N381" s="159" t="str">
        <f t="shared" si="5"/>
        <v>Jan</v>
      </c>
      <c r="O381" s="160"/>
      <c r="P381" s="40"/>
      <c r="Q381" s="40"/>
      <c r="R381" s="40"/>
      <c r="S381" s="40"/>
      <c r="T381" s="40"/>
      <c r="U381" s="40"/>
      <c r="V381" s="40"/>
      <c r="W381" s="40"/>
      <c r="X381" s="40"/>
      <c r="Y381" s="40"/>
      <c r="Z381" s="40"/>
    </row>
    <row r="382" spans="1:26" ht="14.25" customHeight="1">
      <c r="A382" s="40"/>
      <c r="B382" s="40"/>
      <c r="C382" s="40"/>
      <c r="D382" s="162"/>
      <c r="E382" s="167"/>
      <c r="F382" s="164"/>
      <c r="G382" s="164"/>
      <c r="H382" s="40"/>
      <c r="I382" s="23"/>
      <c r="J382" s="165"/>
      <c r="K382" s="171"/>
      <c r="L382" s="180">
        <f t="shared" si="3"/>
        <v>1</v>
      </c>
      <c r="M382" s="159">
        <f t="shared" si="4"/>
        <v>1900</v>
      </c>
      <c r="N382" s="159" t="str">
        <f t="shared" si="5"/>
        <v>Jan</v>
      </c>
      <c r="O382" s="160"/>
      <c r="P382" s="40"/>
      <c r="Q382" s="40"/>
      <c r="R382" s="40"/>
      <c r="S382" s="40"/>
      <c r="T382" s="40"/>
      <c r="U382" s="40"/>
      <c r="V382" s="40"/>
      <c r="W382" s="40"/>
      <c r="X382" s="40"/>
      <c r="Y382" s="40"/>
      <c r="Z382" s="40"/>
    </row>
    <row r="383" spans="1:26" ht="14.25" customHeight="1">
      <c r="A383" s="40"/>
      <c r="B383" s="40"/>
      <c r="C383" s="40"/>
      <c r="D383" s="162"/>
      <c r="E383" s="167"/>
      <c r="F383" s="164"/>
      <c r="G383" s="164"/>
      <c r="H383" s="40"/>
      <c r="I383" s="23"/>
      <c r="J383" s="165"/>
      <c r="K383" s="171"/>
      <c r="L383" s="180">
        <f t="shared" si="3"/>
        <v>1</v>
      </c>
      <c r="M383" s="159">
        <f t="shared" si="4"/>
        <v>1900</v>
      </c>
      <c r="N383" s="159" t="str">
        <f t="shared" si="5"/>
        <v>Jan</v>
      </c>
      <c r="O383" s="160"/>
      <c r="P383" s="40"/>
      <c r="Q383" s="40"/>
      <c r="R383" s="40"/>
      <c r="S383" s="40"/>
      <c r="T383" s="40"/>
      <c r="U383" s="40"/>
      <c r="V383" s="40"/>
      <c r="W383" s="40"/>
      <c r="X383" s="40"/>
      <c r="Y383" s="40"/>
      <c r="Z383" s="40"/>
    </row>
    <row r="384" spans="1:26" ht="14.25" customHeight="1">
      <c r="A384" s="40"/>
      <c r="B384" s="40"/>
      <c r="C384" s="40"/>
      <c r="D384" s="162"/>
      <c r="E384" s="167"/>
      <c r="F384" s="164"/>
      <c r="G384" s="164"/>
      <c r="H384" s="40"/>
      <c r="I384" s="23"/>
      <c r="J384" s="165"/>
      <c r="K384" s="171"/>
      <c r="L384" s="180">
        <f t="shared" si="3"/>
        <v>1</v>
      </c>
      <c r="M384" s="159">
        <f t="shared" si="4"/>
        <v>1900</v>
      </c>
      <c r="N384" s="159" t="str">
        <f t="shared" si="5"/>
        <v>Jan</v>
      </c>
      <c r="O384" s="160"/>
      <c r="P384" s="40"/>
      <c r="Q384" s="40"/>
      <c r="R384" s="40"/>
      <c r="S384" s="40"/>
      <c r="T384" s="40"/>
      <c r="U384" s="40"/>
      <c r="V384" s="40"/>
      <c r="W384" s="40"/>
      <c r="X384" s="40"/>
      <c r="Y384" s="40"/>
      <c r="Z384" s="40"/>
    </row>
    <row r="385" spans="1:26" ht="14.25" customHeight="1">
      <c r="A385" s="40"/>
      <c r="B385" s="40"/>
      <c r="C385" s="40"/>
      <c r="D385" s="162"/>
      <c r="E385" s="167"/>
      <c r="F385" s="164"/>
      <c r="G385" s="164"/>
      <c r="H385" s="40"/>
      <c r="I385" s="23"/>
      <c r="J385" s="165"/>
      <c r="K385" s="171"/>
      <c r="L385" s="180">
        <f t="shared" si="3"/>
        <v>1</v>
      </c>
      <c r="M385" s="159">
        <f t="shared" si="4"/>
        <v>1900</v>
      </c>
      <c r="N385" s="159" t="str">
        <f t="shared" si="5"/>
        <v>Jan</v>
      </c>
      <c r="O385" s="160"/>
      <c r="P385" s="40"/>
      <c r="Q385" s="40"/>
      <c r="R385" s="40"/>
      <c r="S385" s="40"/>
      <c r="T385" s="40"/>
      <c r="U385" s="40"/>
      <c r="V385" s="40"/>
      <c r="W385" s="40"/>
      <c r="X385" s="40"/>
      <c r="Y385" s="40"/>
      <c r="Z385" s="40"/>
    </row>
    <row r="386" spans="1:26" ht="14.25" customHeight="1">
      <c r="A386" s="40"/>
      <c r="B386" s="40"/>
      <c r="C386" s="40"/>
      <c r="D386" s="162"/>
      <c r="E386" s="167"/>
      <c r="F386" s="164"/>
      <c r="G386" s="164"/>
      <c r="H386" s="40"/>
      <c r="I386" s="23"/>
      <c r="J386" s="165"/>
      <c r="K386" s="171"/>
      <c r="L386" s="180">
        <f t="shared" si="3"/>
        <v>1</v>
      </c>
      <c r="M386" s="159">
        <f t="shared" si="4"/>
        <v>1900</v>
      </c>
      <c r="N386" s="159" t="str">
        <f t="shared" si="5"/>
        <v>Jan</v>
      </c>
      <c r="O386" s="160"/>
      <c r="P386" s="40"/>
      <c r="Q386" s="40"/>
      <c r="R386" s="40"/>
      <c r="S386" s="40"/>
      <c r="T386" s="40"/>
      <c r="U386" s="40"/>
      <c r="V386" s="40"/>
      <c r="W386" s="40"/>
      <c r="X386" s="40"/>
      <c r="Y386" s="40"/>
      <c r="Z386" s="40"/>
    </row>
    <row r="387" spans="1:26" ht="14.25" customHeight="1">
      <c r="A387" s="40"/>
      <c r="B387" s="40"/>
      <c r="C387" s="40"/>
      <c r="D387" s="162"/>
      <c r="E387" s="167"/>
      <c r="F387" s="164"/>
      <c r="G387" s="164"/>
      <c r="H387" s="40"/>
      <c r="I387" s="23"/>
      <c r="J387" s="165"/>
      <c r="K387" s="171"/>
      <c r="L387" s="180">
        <f t="shared" si="3"/>
        <v>1</v>
      </c>
      <c r="M387" s="159">
        <f t="shared" si="4"/>
        <v>1900</v>
      </c>
      <c r="N387" s="159" t="str">
        <f t="shared" si="5"/>
        <v>Jan</v>
      </c>
      <c r="O387" s="160"/>
      <c r="P387" s="40"/>
      <c r="Q387" s="40"/>
      <c r="R387" s="40"/>
      <c r="S387" s="40"/>
      <c r="T387" s="40"/>
      <c r="U387" s="40"/>
      <c r="V387" s="40"/>
      <c r="W387" s="40"/>
      <c r="X387" s="40"/>
      <c r="Y387" s="40"/>
      <c r="Z387" s="40"/>
    </row>
    <row r="388" spans="1:26" ht="14.25" customHeight="1">
      <c r="A388" s="40"/>
      <c r="B388" s="40"/>
      <c r="C388" s="40"/>
      <c r="D388" s="162"/>
      <c r="E388" s="167"/>
      <c r="F388" s="164"/>
      <c r="G388" s="164"/>
      <c r="H388" s="40"/>
      <c r="I388" s="23"/>
      <c r="J388" s="165"/>
      <c r="K388" s="171"/>
      <c r="L388" s="180">
        <f t="shared" si="3"/>
        <v>1</v>
      </c>
      <c r="M388" s="159">
        <f t="shared" si="4"/>
        <v>1900</v>
      </c>
      <c r="N388" s="159" t="str">
        <f t="shared" si="5"/>
        <v>Jan</v>
      </c>
      <c r="O388" s="160"/>
      <c r="P388" s="40"/>
      <c r="Q388" s="40"/>
      <c r="R388" s="40"/>
      <c r="S388" s="40"/>
      <c r="T388" s="40"/>
      <c r="U388" s="40"/>
      <c r="V388" s="40"/>
      <c r="W388" s="40"/>
      <c r="X388" s="40"/>
      <c r="Y388" s="40"/>
      <c r="Z388" s="40"/>
    </row>
    <row r="389" spans="1:26" ht="14.25" customHeight="1">
      <c r="A389" s="40"/>
      <c r="B389" s="40"/>
      <c r="C389" s="40"/>
      <c r="D389" s="162"/>
      <c r="E389" s="167"/>
      <c r="F389" s="164"/>
      <c r="G389" s="164"/>
      <c r="H389" s="40"/>
      <c r="I389" s="23"/>
      <c r="J389" s="165"/>
      <c r="K389" s="171"/>
      <c r="L389" s="180">
        <f t="shared" si="3"/>
        <v>1</v>
      </c>
      <c r="M389" s="159">
        <f t="shared" si="4"/>
        <v>1900</v>
      </c>
      <c r="N389" s="159" t="str">
        <f t="shared" si="5"/>
        <v>Jan</v>
      </c>
      <c r="O389" s="160"/>
      <c r="P389" s="40"/>
      <c r="Q389" s="40"/>
      <c r="R389" s="40"/>
      <c r="S389" s="40"/>
      <c r="T389" s="40"/>
      <c r="U389" s="40"/>
      <c r="V389" s="40"/>
      <c r="W389" s="40"/>
      <c r="X389" s="40"/>
      <c r="Y389" s="40"/>
      <c r="Z389" s="40"/>
    </row>
    <row r="390" spans="1:26" ht="14.25" customHeight="1">
      <c r="A390" s="40"/>
      <c r="B390" s="40"/>
      <c r="C390" s="40"/>
      <c r="D390" s="162"/>
      <c r="E390" s="167"/>
      <c r="F390" s="164"/>
      <c r="G390" s="164"/>
      <c r="H390" s="40"/>
      <c r="I390" s="23"/>
      <c r="J390" s="165"/>
      <c r="K390" s="165"/>
      <c r="L390" s="180">
        <f t="shared" si="3"/>
        <v>1</v>
      </c>
      <c r="M390" s="159">
        <f t="shared" si="4"/>
        <v>1900</v>
      </c>
      <c r="N390" s="159" t="str">
        <f t="shared" si="5"/>
        <v>Jan</v>
      </c>
      <c r="O390" s="160"/>
      <c r="P390" s="40"/>
      <c r="Q390" s="40"/>
      <c r="R390" s="40"/>
      <c r="S390" s="40"/>
      <c r="T390" s="40"/>
      <c r="U390" s="40"/>
      <c r="V390" s="40"/>
      <c r="W390" s="40"/>
      <c r="X390" s="40"/>
      <c r="Y390" s="40"/>
      <c r="Z390" s="40"/>
    </row>
    <row r="391" spans="1:26" ht="14.25" customHeight="1">
      <c r="A391" s="40"/>
      <c r="B391" s="40"/>
      <c r="C391" s="40"/>
      <c r="D391" s="167"/>
      <c r="E391" s="167"/>
      <c r="F391" s="164"/>
      <c r="G391" s="164"/>
      <c r="H391" s="40"/>
      <c r="I391" s="23"/>
      <c r="J391" s="165"/>
      <c r="K391" s="165"/>
      <c r="L391" s="180">
        <f t="shared" si="3"/>
        <v>1</v>
      </c>
      <c r="M391" s="159">
        <f t="shared" si="4"/>
        <v>1900</v>
      </c>
      <c r="N391" s="159" t="str">
        <f t="shared" si="5"/>
        <v>Jan</v>
      </c>
      <c r="O391" s="160"/>
      <c r="P391" s="40"/>
      <c r="Q391" s="40"/>
      <c r="R391" s="40"/>
      <c r="S391" s="40"/>
      <c r="T391" s="40"/>
      <c r="U391" s="40"/>
      <c r="V391" s="40"/>
      <c r="W391" s="40"/>
      <c r="X391" s="40"/>
      <c r="Y391" s="40"/>
      <c r="Z391" s="40"/>
    </row>
    <row r="392" spans="1:26" ht="14.25" customHeight="1">
      <c r="A392" s="40"/>
      <c r="B392" s="40"/>
      <c r="C392" s="40"/>
      <c r="D392" s="162"/>
      <c r="E392" s="167"/>
      <c r="F392" s="164"/>
      <c r="G392" s="164"/>
      <c r="H392" s="40"/>
      <c r="I392" s="23"/>
      <c r="J392" s="165"/>
      <c r="K392" s="165"/>
      <c r="L392" s="180">
        <f t="shared" si="3"/>
        <v>1</v>
      </c>
      <c r="M392" s="159">
        <f t="shared" si="4"/>
        <v>1900</v>
      </c>
      <c r="N392" s="159" t="str">
        <f t="shared" si="5"/>
        <v>Jan</v>
      </c>
      <c r="O392" s="160"/>
      <c r="P392" s="40"/>
      <c r="Q392" s="40"/>
      <c r="R392" s="40"/>
      <c r="S392" s="40"/>
      <c r="T392" s="40"/>
      <c r="U392" s="40"/>
      <c r="V392" s="40"/>
      <c r="W392" s="40"/>
      <c r="X392" s="40"/>
      <c r="Y392" s="40"/>
      <c r="Z392" s="40"/>
    </row>
    <row r="393" spans="1:26" ht="14.25" customHeight="1">
      <c r="A393" s="40"/>
      <c r="B393" s="40"/>
      <c r="C393" s="40"/>
      <c r="D393" s="167"/>
      <c r="E393" s="167"/>
      <c r="F393" s="164"/>
      <c r="G393" s="164"/>
      <c r="H393" s="40"/>
      <c r="I393" s="23"/>
      <c r="J393" s="165"/>
      <c r="K393" s="165"/>
      <c r="L393" s="180">
        <f t="shared" si="3"/>
        <v>1</v>
      </c>
      <c r="M393" s="159">
        <f t="shared" si="4"/>
        <v>1900</v>
      </c>
      <c r="N393" s="159" t="str">
        <f t="shared" si="5"/>
        <v>Jan</v>
      </c>
      <c r="O393" s="160"/>
      <c r="P393" s="40"/>
      <c r="Q393" s="40"/>
      <c r="R393" s="40"/>
      <c r="S393" s="40"/>
      <c r="T393" s="40"/>
      <c r="U393" s="40"/>
      <c r="V393" s="40"/>
      <c r="W393" s="40"/>
      <c r="X393" s="40"/>
      <c r="Y393" s="40"/>
      <c r="Z393" s="40"/>
    </row>
    <row r="394" spans="1:26" ht="14.25" customHeight="1">
      <c r="A394" s="40"/>
      <c r="B394" s="40"/>
      <c r="C394" s="40"/>
      <c r="D394" s="167"/>
      <c r="E394" s="167"/>
      <c r="F394" s="164"/>
      <c r="G394" s="164"/>
      <c r="H394" s="40"/>
      <c r="I394" s="23"/>
      <c r="J394" s="165"/>
      <c r="K394" s="165"/>
      <c r="L394" s="180">
        <f t="shared" si="3"/>
        <v>1</v>
      </c>
      <c r="M394" s="159">
        <f t="shared" si="4"/>
        <v>1900</v>
      </c>
      <c r="N394" s="159" t="str">
        <f t="shared" si="5"/>
        <v>Jan</v>
      </c>
      <c r="O394" s="160"/>
      <c r="P394" s="40"/>
      <c r="Q394" s="40"/>
      <c r="R394" s="40"/>
      <c r="S394" s="40"/>
      <c r="T394" s="40"/>
      <c r="U394" s="40"/>
      <c r="V394" s="40"/>
      <c r="W394" s="40"/>
      <c r="X394" s="40"/>
      <c r="Y394" s="40"/>
      <c r="Z394" s="40"/>
    </row>
    <row r="395" spans="1:26" ht="14.25" customHeight="1">
      <c r="A395" s="40"/>
      <c r="B395" s="40"/>
      <c r="C395" s="40"/>
      <c r="D395" s="162"/>
      <c r="E395" s="167"/>
      <c r="F395" s="164"/>
      <c r="G395" s="164"/>
      <c r="H395" s="40"/>
      <c r="I395" s="23"/>
      <c r="J395" s="165"/>
      <c r="K395" s="171"/>
      <c r="L395" s="180">
        <f t="shared" si="3"/>
        <v>1</v>
      </c>
      <c r="M395" s="159">
        <f t="shared" si="4"/>
        <v>1900</v>
      </c>
      <c r="N395" s="159" t="str">
        <f t="shared" si="5"/>
        <v>Jan</v>
      </c>
      <c r="O395" s="160"/>
      <c r="P395" s="40"/>
      <c r="Q395" s="40"/>
      <c r="R395" s="40"/>
      <c r="S395" s="40"/>
      <c r="T395" s="40"/>
      <c r="U395" s="40"/>
      <c r="V395" s="40"/>
      <c r="W395" s="40"/>
      <c r="X395" s="40"/>
      <c r="Y395" s="40"/>
      <c r="Z395" s="40"/>
    </row>
    <row r="396" spans="1:26" ht="14.25" customHeight="1">
      <c r="A396" s="40"/>
      <c r="B396" s="40"/>
      <c r="C396" s="40"/>
      <c r="D396" s="162"/>
      <c r="E396" s="167"/>
      <c r="F396" s="164"/>
      <c r="G396" s="164"/>
      <c r="H396" s="40"/>
      <c r="I396" s="23"/>
      <c r="J396" s="165"/>
      <c r="K396" s="171"/>
      <c r="L396" s="180">
        <f t="shared" si="3"/>
        <v>1</v>
      </c>
      <c r="M396" s="159">
        <f t="shared" si="4"/>
        <v>1900</v>
      </c>
      <c r="N396" s="159" t="str">
        <f t="shared" si="5"/>
        <v>Jan</v>
      </c>
      <c r="O396" s="160"/>
      <c r="P396" s="40"/>
      <c r="Q396" s="40"/>
      <c r="R396" s="40"/>
      <c r="S396" s="40"/>
      <c r="T396" s="40"/>
      <c r="U396" s="40"/>
      <c r="V396" s="40"/>
      <c r="W396" s="40"/>
      <c r="X396" s="40"/>
      <c r="Y396" s="40"/>
      <c r="Z396" s="40"/>
    </row>
    <row r="397" spans="1:26" ht="14.25" customHeight="1">
      <c r="A397" s="40"/>
      <c r="B397" s="40"/>
      <c r="C397" s="40"/>
      <c r="D397" s="162"/>
      <c r="E397" s="167"/>
      <c r="F397" s="164"/>
      <c r="G397" s="164"/>
      <c r="H397" s="40"/>
      <c r="I397" s="23"/>
      <c r="J397" s="165"/>
      <c r="K397" s="171"/>
      <c r="L397" s="180">
        <f t="shared" si="3"/>
        <v>1</v>
      </c>
      <c r="M397" s="159">
        <f t="shared" si="4"/>
        <v>1900</v>
      </c>
      <c r="N397" s="159" t="str">
        <f t="shared" si="5"/>
        <v>Jan</v>
      </c>
      <c r="O397" s="160"/>
      <c r="P397" s="40"/>
      <c r="Q397" s="40"/>
      <c r="R397" s="40"/>
      <c r="S397" s="40"/>
      <c r="T397" s="40"/>
      <c r="U397" s="40"/>
      <c r="V397" s="40"/>
      <c r="W397" s="40"/>
      <c r="X397" s="40"/>
      <c r="Y397" s="40"/>
      <c r="Z397" s="40"/>
    </row>
    <row r="398" spans="1:26" ht="14.25" customHeight="1">
      <c r="A398" s="40"/>
      <c r="B398" s="40"/>
      <c r="C398" s="40"/>
      <c r="D398" s="162"/>
      <c r="E398" s="167"/>
      <c r="F398" s="164"/>
      <c r="G398" s="164"/>
      <c r="H398" s="40"/>
      <c r="I398" s="23"/>
      <c r="J398" s="165"/>
      <c r="K398" s="171"/>
      <c r="L398" s="180">
        <f t="shared" si="3"/>
        <v>1</v>
      </c>
      <c r="M398" s="159">
        <f t="shared" si="4"/>
        <v>1900</v>
      </c>
      <c r="N398" s="159" t="str">
        <f t="shared" si="5"/>
        <v>Jan</v>
      </c>
      <c r="O398" s="160"/>
      <c r="P398" s="40"/>
      <c r="Q398" s="40"/>
      <c r="R398" s="40"/>
      <c r="S398" s="40"/>
      <c r="T398" s="40"/>
      <c r="U398" s="40"/>
      <c r="V398" s="40"/>
      <c r="W398" s="40"/>
      <c r="X398" s="40"/>
      <c r="Y398" s="40"/>
      <c r="Z398" s="40"/>
    </row>
    <row r="399" spans="1:26" ht="14.25" customHeight="1">
      <c r="A399" s="40"/>
      <c r="B399" s="40"/>
      <c r="C399" s="40"/>
      <c r="D399" s="162"/>
      <c r="E399" s="167"/>
      <c r="F399" s="164"/>
      <c r="G399" s="164"/>
      <c r="H399" s="40"/>
      <c r="I399" s="23"/>
      <c r="J399" s="165"/>
      <c r="K399" s="171"/>
      <c r="L399" s="180">
        <f t="shared" si="3"/>
        <v>1</v>
      </c>
      <c r="M399" s="159">
        <f t="shared" si="4"/>
        <v>1900</v>
      </c>
      <c r="N399" s="159" t="str">
        <f t="shared" si="5"/>
        <v>Jan</v>
      </c>
      <c r="O399" s="160"/>
      <c r="P399" s="40"/>
      <c r="Q399" s="40"/>
      <c r="R399" s="40"/>
      <c r="S399" s="40"/>
      <c r="T399" s="40"/>
      <c r="U399" s="40"/>
      <c r="V399" s="40"/>
      <c r="W399" s="40"/>
      <c r="X399" s="40"/>
      <c r="Y399" s="40"/>
      <c r="Z399" s="40"/>
    </row>
    <row r="400" spans="1:26" ht="14.25" customHeight="1">
      <c r="A400" s="40"/>
      <c r="B400" s="40"/>
      <c r="C400" s="40"/>
      <c r="D400" s="162"/>
      <c r="E400" s="167"/>
      <c r="F400" s="164"/>
      <c r="G400" s="164"/>
      <c r="H400" s="40"/>
      <c r="I400" s="23"/>
      <c r="J400" s="165"/>
      <c r="K400" s="171"/>
      <c r="L400" s="180">
        <f t="shared" si="3"/>
        <v>1</v>
      </c>
      <c r="M400" s="159">
        <f t="shared" si="4"/>
        <v>1900</v>
      </c>
      <c r="N400" s="159" t="str">
        <f t="shared" si="5"/>
        <v>Jan</v>
      </c>
      <c r="O400" s="160"/>
      <c r="P400" s="40"/>
      <c r="Q400" s="40"/>
      <c r="R400" s="40"/>
      <c r="S400" s="40"/>
      <c r="T400" s="40"/>
      <c r="U400" s="40"/>
      <c r="V400" s="40"/>
      <c r="W400" s="40"/>
      <c r="X400" s="40"/>
      <c r="Y400" s="40"/>
      <c r="Z400" s="40"/>
    </row>
    <row r="401" spans="1:26" ht="14.25" customHeight="1">
      <c r="A401" s="40"/>
      <c r="B401" s="40"/>
      <c r="C401" s="40"/>
      <c r="D401" s="162"/>
      <c r="E401" s="167"/>
      <c r="F401" s="164"/>
      <c r="G401" s="164"/>
      <c r="H401" s="40"/>
      <c r="I401" s="23"/>
      <c r="J401" s="165"/>
      <c r="K401" s="171"/>
      <c r="L401" s="180">
        <f t="shared" si="3"/>
        <v>1</v>
      </c>
      <c r="M401" s="159">
        <f t="shared" si="4"/>
        <v>1900</v>
      </c>
      <c r="N401" s="159" t="str">
        <f t="shared" si="5"/>
        <v>Jan</v>
      </c>
      <c r="O401" s="160"/>
      <c r="P401" s="40"/>
      <c r="Q401" s="40"/>
      <c r="R401" s="40"/>
      <c r="S401" s="40"/>
      <c r="T401" s="40"/>
      <c r="U401" s="40"/>
      <c r="V401" s="40"/>
      <c r="W401" s="40"/>
      <c r="X401" s="40"/>
      <c r="Y401" s="40"/>
      <c r="Z401" s="40"/>
    </row>
    <row r="402" spans="1:26" ht="14.25" customHeight="1">
      <c r="A402" s="40"/>
      <c r="B402" s="40"/>
      <c r="C402" s="40"/>
      <c r="D402" s="162"/>
      <c r="E402" s="167"/>
      <c r="F402" s="164"/>
      <c r="G402" s="164"/>
      <c r="H402" s="40"/>
      <c r="I402" s="23"/>
      <c r="J402" s="165"/>
      <c r="K402" s="171"/>
      <c r="L402" s="180">
        <f t="shared" si="3"/>
        <v>1</v>
      </c>
      <c r="M402" s="159">
        <f t="shared" si="4"/>
        <v>1900</v>
      </c>
      <c r="N402" s="159" t="str">
        <f t="shared" si="5"/>
        <v>Jan</v>
      </c>
      <c r="O402" s="160"/>
      <c r="P402" s="40"/>
      <c r="Q402" s="40"/>
      <c r="R402" s="40"/>
      <c r="S402" s="40"/>
      <c r="T402" s="40"/>
      <c r="U402" s="40"/>
      <c r="V402" s="40"/>
      <c r="W402" s="40"/>
      <c r="X402" s="40"/>
      <c r="Y402" s="40"/>
      <c r="Z402" s="40"/>
    </row>
    <row r="403" spans="1:26" ht="14.25" customHeight="1">
      <c r="A403" s="40"/>
      <c r="B403" s="40"/>
      <c r="C403" s="40"/>
      <c r="D403" s="162"/>
      <c r="E403" s="167"/>
      <c r="F403" s="164"/>
      <c r="G403" s="164"/>
      <c r="H403" s="40"/>
      <c r="I403" s="23"/>
      <c r="J403" s="165"/>
      <c r="K403" s="171"/>
      <c r="L403" s="180">
        <f t="shared" si="3"/>
        <v>1</v>
      </c>
      <c r="M403" s="159">
        <f t="shared" si="4"/>
        <v>1900</v>
      </c>
      <c r="N403" s="159" t="str">
        <f t="shared" si="5"/>
        <v>Jan</v>
      </c>
      <c r="O403" s="160"/>
      <c r="P403" s="40"/>
      <c r="Q403" s="40"/>
      <c r="R403" s="40"/>
      <c r="S403" s="40"/>
      <c r="T403" s="40"/>
      <c r="U403" s="40"/>
      <c r="V403" s="40"/>
      <c r="W403" s="40"/>
      <c r="X403" s="40"/>
      <c r="Y403" s="40"/>
      <c r="Z403" s="40"/>
    </row>
    <row r="404" spans="1:26" ht="14.25" customHeight="1">
      <c r="A404" s="40"/>
      <c r="B404" s="40"/>
      <c r="C404" s="40"/>
      <c r="D404" s="162"/>
      <c r="E404" s="167"/>
      <c r="F404" s="164"/>
      <c r="G404" s="164"/>
      <c r="H404" s="40"/>
      <c r="I404" s="23"/>
      <c r="J404" s="165"/>
      <c r="K404" s="171"/>
      <c r="L404" s="180">
        <f t="shared" si="3"/>
        <v>1</v>
      </c>
      <c r="M404" s="159">
        <f t="shared" si="4"/>
        <v>1900</v>
      </c>
      <c r="N404" s="159" t="str">
        <f t="shared" si="5"/>
        <v>Jan</v>
      </c>
      <c r="O404" s="160"/>
      <c r="P404" s="40"/>
      <c r="Q404" s="40"/>
      <c r="R404" s="40"/>
      <c r="S404" s="40"/>
      <c r="T404" s="40"/>
      <c r="U404" s="40"/>
      <c r="V404" s="40"/>
      <c r="W404" s="40"/>
      <c r="X404" s="40"/>
      <c r="Y404" s="40"/>
      <c r="Z404" s="40"/>
    </row>
    <row r="405" spans="1:26" ht="14.25" customHeight="1">
      <c r="A405" s="40"/>
      <c r="B405" s="40"/>
      <c r="C405" s="40"/>
      <c r="D405" s="162"/>
      <c r="E405" s="167"/>
      <c r="F405" s="164"/>
      <c r="G405" s="164"/>
      <c r="H405" s="40"/>
      <c r="I405" s="23"/>
      <c r="J405" s="165"/>
      <c r="K405" s="171"/>
      <c r="L405" s="180">
        <f t="shared" si="3"/>
        <v>1</v>
      </c>
      <c r="M405" s="159">
        <f t="shared" si="4"/>
        <v>1900</v>
      </c>
      <c r="N405" s="159" t="str">
        <f t="shared" si="5"/>
        <v>Jan</v>
      </c>
      <c r="O405" s="160"/>
      <c r="P405" s="40"/>
      <c r="Q405" s="40"/>
      <c r="R405" s="40"/>
      <c r="S405" s="40"/>
      <c r="T405" s="40"/>
      <c r="U405" s="40"/>
      <c r="V405" s="40"/>
      <c r="W405" s="40"/>
      <c r="X405" s="40"/>
      <c r="Y405" s="40"/>
      <c r="Z405" s="40"/>
    </row>
    <row r="406" spans="1:26" ht="14.25" customHeight="1">
      <c r="A406" s="40"/>
      <c r="B406" s="40"/>
      <c r="C406" s="40"/>
      <c r="D406" s="162"/>
      <c r="E406" s="167"/>
      <c r="F406" s="164"/>
      <c r="G406" s="164"/>
      <c r="H406" s="40"/>
      <c r="I406" s="23"/>
      <c r="J406" s="165"/>
      <c r="K406" s="171"/>
      <c r="L406" s="180">
        <f t="shared" si="3"/>
        <v>1</v>
      </c>
      <c r="M406" s="159">
        <f t="shared" si="4"/>
        <v>1900</v>
      </c>
      <c r="N406" s="159" t="str">
        <f t="shared" si="5"/>
        <v>Jan</v>
      </c>
      <c r="O406" s="160"/>
      <c r="P406" s="40"/>
      <c r="Q406" s="40"/>
      <c r="R406" s="40"/>
      <c r="S406" s="40"/>
      <c r="T406" s="40"/>
      <c r="U406" s="40"/>
      <c r="V406" s="40"/>
      <c r="W406" s="40"/>
      <c r="X406" s="40"/>
      <c r="Y406" s="40"/>
      <c r="Z406" s="40"/>
    </row>
    <row r="407" spans="1:26" ht="14.25" customHeight="1">
      <c r="A407" s="40"/>
      <c r="B407" s="40"/>
      <c r="C407" s="40"/>
      <c r="D407" s="162"/>
      <c r="E407" s="167"/>
      <c r="F407" s="164"/>
      <c r="G407" s="164"/>
      <c r="H407" s="40"/>
      <c r="I407" s="23"/>
      <c r="J407" s="165"/>
      <c r="K407" s="171"/>
      <c r="L407" s="180">
        <f t="shared" si="3"/>
        <v>1</v>
      </c>
      <c r="M407" s="159">
        <f t="shared" si="4"/>
        <v>1900</v>
      </c>
      <c r="N407" s="159" t="str">
        <f t="shared" si="5"/>
        <v>Jan</v>
      </c>
      <c r="O407" s="160"/>
      <c r="P407" s="40"/>
      <c r="Q407" s="40"/>
      <c r="R407" s="40"/>
      <c r="S407" s="40"/>
      <c r="T407" s="40"/>
      <c r="U407" s="40"/>
      <c r="V407" s="40"/>
      <c r="W407" s="40"/>
      <c r="X407" s="40"/>
      <c r="Y407" s="40"/>
      <c r="Z407" s="40"/>
    </row>
    <row r="408" spans="1:26" ht="14.25" customHeight="1">
      <c r="A408" s="40"/>
      <c r="B408" s="40"/>
      <c r="C408" s="40"/>
      <c r="D408" s="162"/>
      <c r="E408" s="167"/>
      <c r="F408" s="164"/>
      <c r="G408" s="164"/>
      <c r="H408" s="40"/>
      <c r="I408" s="23"/>
      <c r="J408" s="165"/>
      <c r="K408" s="171"/>
      <c r="L408" s="180">
        <f t="shared" si="3"/>
        <v>1</v>
      </c>
      <c r="M408" s="159">
        <f t="shared" si="4"/>
        <v>1900</v>
      </c>
      <c r="N408" s="159" t="str">
        <f t="shared" si="5"/>
        <v>Jan</v>
      </c>
      <c r="O408" s="160"/>
      <c r="P408" s="40"/>
      <c r="Q408" s="40"/>
      <c r="R408" s="40"/>
      <c r="S408" s="40"/>
      <c r="T408" s="40"/>
      <c r="U408" s="40"/>
      <c r="V408" s="40"/>
      <c r="W408" s="40"/>
      <c r="X408" s="40"/>
      <c r="Y408" s="40"/>
      <c r="Z408" s="40"/>
    </row>
    <row r="409" spans="1:26" ht="14.25" customHeight="1">
      <c r="A409" s="40"/>
      <c r="B409" s="40"/>
      <c r="C409" s="40"/>
      <c r="D409" s="162"/>
      <c r="E409" s="167"/>
      <c r="F409" s="164"/>
      <c r="G409" s="164"/>
      <c r="H409" s="40"/>
      <c r="I409" s="23"/>
      <c r="J409" s="165"/>
      <c r="K409" s="171"/>
      <c r="L409" s="180">
        <f t="shared" si="3"/>
        <v>1</v>
      </c>
      <c r="M409" s="159">
        <f t="shared" si="4"/>
        <v>1900</v>
      </c>
      <c r="N409" s="159" t="str">
        <f t="shared" si="5"/>
        <v>Jan</v>
      </c>
      <c r="O409" s="160"/>
      <c r="P409" s="40"/>
      <c r="Q409" s="40"/>
      <c r="R409" s="40"/>
      <c r="S409" s="40"/>
      <c r="T409" s="40"/>
      <c r="U409" s="40"/>
      <c r="V409" s="40"/>
      <c r="W409" s="40"/>
      <c r="X409" s="40"/>
      <c r="Y409" s="40"/>
      <c r="Z409" s="40"/>
    </row>
    <row r="410" spans="1:26" ht="14.25" customHeight="1">
      <c r="A410" s="40"/>
      <c r="B410" s="40"/>
      <c r="C410" s="40"/>
      <c r="D410" s="162"/>
      <c r="E410" s="167"/>
      <c r="F410" s="164"/>
      <c r="G410" s="164"/>
      <c r="H410" s="40"/>
      <c r="I410" s="23"/>
      <c r="J410" s="165"/>
      <c r="K410" s="171"/>
      <c r="L410" s="180">
        <f t="shared" si="3"/>
        <v>1</v>
      </c>
      <c r="M410" s="159">
        <f t="shared" si="4"/>
        <v>1900</v>
      </c>
      <c r="N410" s="159" t="str">
        <f t="shared" si="5"/>
        <v>Jan</v>
      </c>
      <c r="O410" s="160"/>
      <c r="P410" s="40"/>
      <c r="Q410" s="40"/>
      <c r="R410" s="40"/>
      <c r="S410" s="40"/>
      <c r="T410" s="40"/>
      <c r="U410" s="40"/>
      <c r="V410" s="40"/>
      <c r="W410" s="40"/>
      <c r="X410" s="40"/>
      <c r="Y410" s="40"/>
      <c r="Z410" s="40"/>
    </row>
    <row r="411" spans="1:26" ht="14.25" customHeight="1">
      <c r="A411" s="40"/>
      <c r="B411" s="40"/>
      <c r="C411" s="40"/>
      <c r="D411" s="162"/>
      <c r="E411" s="167"/>
      <c r="F411" s="164"/>
      <c r="G411" s="164"/>
      <c r="H411" s="40"/>
      <c r="I411" s="23"/>
      <c r="J411" s="165"/>
      <c r="K411" s="171"/>
      <c r="L411" s="180">
        <f t="shared" si="3"/>
        <v>1</v>
      </c>
      <c r="M411" s="159">
        <f t="shared" si="4"/>
        <v>1900</v>
      </c>
      <c r="N411" s="159" t="str">
        <f t="shared" si="5"/>
        <v>Jan</v>
      </c>
      <c r="O411" s="160"/>
      <c r="P411" s="40"/>
      <c r="Q411" s="40"/>
      <c r="R411" s="40"/>
      <c r="S411" s="40"/>
      <c r="T411" s="40"/>
      <c r="U411" s="40"/>
      <c r="V411" s="40"/>
      <c r="W411" s="40"/>
      <c r="X411" s="40"/>
      <c r="Y411" s="40"/>
      <c r="Z411" s="40"/>
    </row>
    <row r="412" spans="1:26" ht="14.25" customHeight="1">
      <c r="A412" s="40"/>
      <c r="B412" s="40"/>
      <c r="C412" s="40"/>
      <c r="D412" s="162"/>
      <c r="E412" s="167"/>
      <c r="F412" s="164"/>
      <c r="G412" s="164"/>
      <c r="H412" s="40"/>
      <c r="I412" s="23"/>
      <c r="J412" s="165"/>
      <c r="K412" s="171"/>
      <c r="L412" s="180">
        <f t="shared" si="3"/>
        <v>1</v>
      </c>
      <c r="M412" s="159">
        <f t="shared" si="4"/>
        <v>1900</v>
      </c>
      <c r="N412" s="159" t="str">
        <f t="shared" si="5"/>
        <v>Jan</v>
      </c>
      <c r="O412" s="160"/>
      <c r="P412" s="40"/>
      <c r="Q412" s="40"/>
      <c r="R412" s="40"/>
      <c r="S412" s="40"/>
      <c r="T412" s="40"/>
      <c r="U412" s="40"/>
      <c r="V412" s="40"/>
      <c r="W412" s="40"/>
      <c r="X412" s="40"/>
      <c r="Y412" s="40"/>
      <c r="Z412" s="40"/>
    </row>
    <row r="413" spans="1:26" ht="14.25" customHeight="1">
      <c r="A413" s="40"/>
      <c r="B413" s="40"/>
      <c r="C413" s="40"/>
      <c r="D413" s="162"/>
      <c r="E413" s="167"/>
      <c r="F413" s="164"/>
      <c r="G413" s="164"/>
      <c r="H413" s="40"/>
      <c r="I413" s="23"/>
      <c r="J413" s="165"/>
      <c r="K413" s="171"/>
      <c r="L413" s="180">
        <f t="shared" si="3"/>
        <v>1</v>
      </c>
      <c r="M413" s="159">
        <f t="shared" si="4"/>
        <v>1900</v>
      </c>
      <c r="N413" s="159" t="str">
        <f t="shared" si="5"/>
        <v>Jan</v>
      </c>
      <c r="O413" s="160"/>
      <c r="P413" s="40"/>
      <c r="Q413" s="40"/>
      <c r="R413" s="40"/>
      <c r="S413" s="40"/>
      <c r="T413" s="40"/>
      <c r="U413" s="40"/>
      <c r="V413" s="40"/>
      <c r="W413" s="40"/>
      <c r="X413" s="40"/>
      <c r="Y413" s="40"/>
      <c r="Z413" s="40"/>
    </row>
    <row r="414" spans="1:26" ht="14.25" customHeight="1">
      <c r="A414" s="40"/>
      <c r="B414" s="40"/>
      <c r="C414" s="40"/>
      <c r="D414" s="162"/>
      <c r="E414" s="167"/>
      <c r="F414" s="164"/>
      <c r="G414" s="164"/>
      <c r="H414" s="40"/>
      <c r="I414" s="23"/>
      <c r="J414" s="165"/>
      <c r="K414" s="171"/>
      <c r="L414" s="180">
        <f t="shared" si="3"/>
        <v>1</v>
      </c>
      <c r="M414" s="159">
        <f t="shared" si="4"/>
        <v>1900</v>
      </c>
      <c r="N414" s="159" t="str">
        <f t="shared" si="5"/>
        <v>Jan</v>
      </c>
      <c r="O414" s="160"/>
      <c r="P414" s="40"/>
      <c r="Q414" s="40"/>
      <c r="R414" s="40"/>
      <c r="S414" s="40"/>
      <c r="T414" s="40"/>
      <c r="U414" s="40"/>
      <c r="V414" s="40"/>
      <c r="W414" s="40"/>
      <c r="X414" s="40"/>
      <c r="Y414" s="40"/>
      <c r="Z414" s="40"/>
    </row>
    <row r="415" spans="1:26" ht="14.25" customHeight="1">
      <c r="A415" s="40"/>
      <c r="B415" s="40"/>
      <c r="C415" s="40"/>
      <c r="D415" s="162"/>
      <c r="E415" s="167"/>
      <c r="F415" s="164"/>
      <c r="G415" s="164"/>
      <c r="H415" s="40"/>
      <c r="I415" s="23"/>
      <c r="J415" s="165"/>
      <c r="K415" s="171"/>
      <c r="L415" s="180">
        <f t="shared" si="3"/>
        <v>1</v>
      </c>
      <c r="M415" s="159">
        <f t="shared" si="4"/>
        <v>1900</v>
      </c>
      <c r="N415" s="159" t="str">
        <f t="shared" si="5"/>
        <v>Jan</v>
      </c>
      <c r="O415" s="160"/>
      <c r="P415" s="40"/>
      <c r="Q415" s="40"/>
      <c r="R415" s="40"/>
      <c r="S415" s="40"/>
      <c r="T415" s="40"/>
      <c r="U415" s="40"/>
      <c r="V415" s="40"/>
      <c r="W415" s="40"/>
      <c r="X415" s="40"/>
      <c r="Y415" s="40"/>
      <c r="Z415" s="40"/>
    </row>
    <row r="416" spans="1:26" ht="14.25" customHeight="1">
      <c r="A416" s="40"/>
      <c r="B416" s="40"/>
      <c r="C416" s="40"/>
      <c r="D416" s="162"/>
      <c r="E416" s="167"/>
      <c r="F416" s="164"/>
      <c r="G416" s="164"/>
      <c r="H416" s="40"/>
      <c r="I416" s="23"/>
      <c r="J416" s="165"/>
      <c r="K416" s="171"/>
      <c r="L416" s="180">
        <f t="shared" si="3"/>
        <v>1</v>
      </c>
      <c r="M416" s="159">
        <f t="shared" si="4"/>
        <v>1900</v>
      </c>
      <c r="N416" s="159" t="str">
        <f t="shared" si="5"/>
        <v>Jan</v>
      </c>
      <c r="O416" s="160"/>
      <c r="P416" s="40"/>
      <c r="Q416" s="40"/>
      <c r="R416" s="40"/>
      <c r="S416" s="40"/>
      <c r="T416" s="40"/>
      <c r="U416" s="40"/>
      <c r="V416" s="40"/>
      <c r="W416" s="40"/>
      <c r="X416" s="40"/>
      <c r="Y416" s="40"/>
      <c r="Z416" s="40"/>
    </row>
    <row r="417" spans="1:26" ht="14.25" customHeight="1">
      <c r="A417" s="40"/>
      <c r="B417" s="40"/>
      <c r="C417" s="40"/>
      <c r="D417" s="162"/>
      <c r="E417" s="167"/>
      <c r="F417" s="164"/>
      <c r="G417" s="164"/>
      <c r="H417" s="40"/>
      <c r="I417" s="23"/>
      <c r="J417" s="165"/>
      <c r="K417" s="171"/>
      <c r="L417" s="180">
        <f t="shared" si="3"/>
        <v>1</v>
      </c>
      <c r="M417" s="159">
        <f t="shared" si="4"/>
        <v>1900</v>
      </c>
      <c r="N417" s="159" t="str">
        <f t="shared" si="5"/>
        <v>Jan</v>
      </c>
      <c r="O417" s="160"/>
      <c r="P417" s="40"/>
      <c r="Q417" s="40"/>
      <c r="R417" s="40"/>
      <c r="S417" s="40"/>
      <c r="T417" s="40"/>
      <c r="U417" s="40"/>
      <c r="V417" s="40"/>
      <c r="W417" s="40"/>
      <c r="X417" s="40"/>
      <c r="Y417" s="40"/>
      <c r="Z417" s="40"/>
    </row>
    <row r="418" spans="1:26" ht="14.25" customHeight="1">
      <c r="A418" s="40"/>
      <c r="B418" s="40"/>
      <c r="C418" s="40"/>
      <c r="D418" s="162"/>
      <c r="E418" s="167"/>
      <c r="F418" s="164"/>
      <c r="G418" s="164"/>
      <c r="H418" s="40"/>
      <c r="I418" s="23"/>
      <c r="J418" s="165"/>
      <c r="K418" s="171"/>
      <c r="L418" s="180">
        <f t="shared" si="3"/>
        <v>1</v>
      </c>
      <c r="M418" s="159">
        <f t="shared" si="4"/>
        <v>1900</v>
      </c>
      <c r="N418" s="159" t="str">
        <f t="shared" si="5"/>
        <v>Jan</v>
      </c>
      <c r="O418" s="160"/>
      <c r="P418" s="40"/>
      <c r="Q418" s="40"/>
      <c r="R418" s="40"/>
      <c r="S418" s="40"/>
      <c r="T418" s="40"/>
      <c r="U418" s="40"/>
      <c r="V418" s="40"/>
      <c r="W418" s="40"/>
      <c r="X418" s="40"/>
      <c r="Y418" s="40"/>
      <c r="Z418" s="40"/>
    </row>
    <row r="419" spans="1:26" ht="14.25" customHeight="1">
      <c r="A419" s="40"/>
      <c r="B419" s="40"/>
      <c r="C419" s="40"/>
      <c r="D419" s="162"/>
      <c r="E419" s="167"/>
      <c r="F419" s="164"/>
      <c r="G419" s="164"/>
      <c r="H419" s="40"/>
      <c r="I419" s="23"/>
      <c r="J419" s="165"/>
      <c r="K419" s="171"/>
      <c r="L419" s="180">
        <f t="shared" si="3"/>
        <v>1</v>
      </c>
      <c r="M419" s="159">
        <f t="shared" si="4"/>
        <v>1900</v>
      </c>
      <c r="N419" s="159" t="str">
        <f t="shared" si="5"/>
        <v>Jan</v>
      </c>
      <c r="O419" s="160"/>
      <c r="P419" s="40"/>
      <c r="Q419" s="40"/>
      <c r="R419" s="40"/>
      <c r="S419" s="40"/>
      <c r="T419" s="40"/>
      <c r="U419" s="40"/>
      <c r="V419" s="40"/>
      <c r="W419" s="40"/>
      <c r="X419" s="40"/>
      <c r="Y419" s="40"/>
      <c r="Z419" s="40"/>
    </row>
    <row r="420" spans="1:26" ht="14.25" customHeight="1">
      <c r="A420" s="40"/>
      <c r="B420" s="40"/>
      <c r="C420" s="40"/>
      <c r="D420" s="162"/>
      <c r="E420" s="167"/>
      <c r="F420" s="164"/>
      <c r="G420" s="164"/>
      <c r="H420" s="40"/>
      <c r="I420" s="23"/>
      <c r="J420" s="165"/>
      <c r="K420" s="171"/>
      <c r="L420" s="180">
        <f t="shared" si="3"/>
        <v>1</v>
      </c>
      <c r="M420" s="159">
        <f t="shared" si="4"/>
        <v>1900</v>
      </c>
      <c r="N420" s="159" t="str">
        <f t="shared" si="5"/>
        <v>Jan</v>
      </c>
      <c r="O420" s="160"/>
      <c r="P420" s="40"/>
      <c r="Q420" s="40"/>
      <c r="R420" s="40"/>
      <c r="S420" s="40"/>
      <c r="T420" s="40"/>
      <c r="U420" s="40"/>
      <c r="V420" s="40"/>
      <c r="W420" s="40"/>
      <c r="X420" s="40"/>
      <c r="Y420" s="40"/>
      <c r="Z420" s="40"/>
    </row>
    <row r="421" spans="1:26" ht="14.25" customHeight="1">
      <c r="A421" s="40"/>
      <c r="B421" s="40"/>
      <c r="C421" s="40"/>
      <c r="D421" s="162"/>
      <c r="E421" s="167"/>
      <c r="F421" s="164"/>
      <c r="G421" s="164"/>
      <c r="H421" s="40"/>
      <c r="I421" s="23"/>
      <c r="J421" s="165"/>
      <c r="K421" s="171"/>
      <c r="L421" s="180">
        <f t="shared" si="3"/>
        <v>1</v>
      </c>
      <c r="M421" s="159">
        <f t="shared" si="4"/>
        <v>1900</v>
      </c>
      <c r="N421" s="159" t="str">
        <f t="shared" si="5"/>
        <v>Jan</v>
      </c>
      <c r="O421" s="160"/>
      <c r="P421" s="40"/>
      <c r="Q421" s="40"/>
      <c r="R421" s="40"/>
      <c r="S421" s="40"/>
      <c r="T421" s="40"/>
      <c r="U421" s="40"/>
      <c r="V421" s="40"/>
      <c r="W421" s="40"/>
      <c r="X421" s="40"/>
      <c r="Y421" s="40"/>
      <c r="Z421" s="40"/>
    </row>
    <row r="422" spans="1:26" ht="14.25" customHeight="1">
      <c r="A422" s="40"/>
      <c r="B422" s="40"/>
      <c r="C422" s="40"/>
      <c r="D422" s="162"/>
      <c r="E422" s="167"/>
      <c r="F422" s="164"/>
      <c r="G422" s="164"/>
      <c r="H422" s="40"/>
      <c r="I422" s="23"/>
      <c r="J422" s="165"/>
      <c r="K422" s="171"/>
      <c r="L422" s="180">
        <f t="shared" si="3"/>
        <v>1</v>
      </c>
      <c r="M422" s="159">
        <f t="shared" si="4"/>
        <v>1900</v>
      </c>
      <c r="N422" s="159" t="str">
        <f t="shared" si="5"/>
        <v>Jan</v>
      </c>
      <c r="O422" s="160"/>
      <c r="P422" s="40"/>
      <c r="Q422" s="40"/>
      <c r="R422" s="40"/>
      <c r="S422" s="40"/>
      <c r="T422" s="40"/>
      <c r="U422" s="40"/>
      <c r="V422" s="40"/>
      <c r="W422" s="40"/>
      <c r="X422" s="40"/>
      <c r="Y422" s="40"/>
      <c r="Z422" s="40"/>
    </row>
    <row r="423" spans="1:26" ht="14.25" customHeight="1">
      <c r="A423" s="40"/>
      <c r="B423" s="40"/>
      <c r="C423" s="40"/>
      <c r="D423" s="162"/>
      <c r="E423" s="167"/>
      <c r="F423" s="164"/>
      <c r="G423" s="164"/>
      <c r="H423" s="40"/>
      <c r="I423" s="23"/>
      <c r="J423" s="165"/>
      <c r="K423" s="171"/>
      <c r="L423" s="180">
        <f t="shared" si="3"/>
        <v>1</v>
      </c>
      <c r="M423" s="159">
        <f t="shared" si="4"/>
        <v>1900</v>
      </c>
      <c r="N423" s="159" t="str">
        <f t="shared" si="5"/>
        <v>Jan</v>
      </c>
      <c r="O423" s="160"/>
      <c r="P423" s="40"/>
      <c r="Q423" s="40"/>
      <c r="R423" s="40"/>
      <c r="S423" s="40"/>
      <c r="T423" s="40"/>
      <c r="U423" s="40"/>
      <c r="V423" s="40"/>
      <c r="W423" s="40"/>
      <c r="X423" s="40"/>
      <c r="Y423" s="40"/>
      <c r="Z423" s="40"/>
    </row>
    <row r="424" spans="1:26" ht="14.25" customHeight="1">
      <c r="A424" s="40"/>
      <c r="B424" s="40"/>
      <c r="C424" s="40"/>
      <c r="D424" s="162"/>
      <c r="E424" s="167"/>
      <c r="F424" s="164"/>
      <c r="G424" s="164"/>
      <c r="H424" s="40"/>
      <c r="I424" s="23"/>
      <c r="J424" s="165"/>
      <c r="K424" s="171"/>
      <c r="L424" s="180">
        <f t="shared" si="3"/>
        <v>1</v>
      </c>
      <c r="M424" s="159">
        <f t="shared" si="4"/>
        <v>1900</v>
      </c>
      <c r="N424" s="159" t="str">
        <f t="shared" si="5"/>
        <v>Jan</v>
      </c>
      <c r="O424" s="160"/>
      <c r="P424" s="40"/>
      <c r="Q424" s="40"/>
      <c r="R424" s="40"/>
      <c r="S424" s="40"/>
      <c r="T424" s="40"/>
      <c r="U424" s="40"/>
      <c r="V424" s="40"/>
      <c r="W424" s="40"/>
      <c r="X424" s="40"/>
      <c r="Y424" s="40"/>
      <c r="Z424" s="40"/>
    </row>
    <row r="425" spans="1:26" ht="14.25" customHeight="1">
      <c r="A425" s="40"/>
      <c r="B425" s="40"/>
      <c r="C425" s="40"/>
      <c r="D425" s="162"/>
      <c r="E425" s="167"/>
      <c r="F425" s="164"/>
      <c r="G425" s="164"/>
      <c r="H425" s="40"/>
      <c r="I425" s="23"/>
      <c r="J425" s="165"/>
      <c r="K425" s="171"/>
      <c r="L425" s="180">
        <f t="shared" si="3"/>
        <v>1</v>
      </c>
      <c r="M425" s="159">
        <f t="shared" si="4"/>
        <v>1900</v>
      </c>
      <c r="N425" s="159" t="str">
        <f t="shared" si="5"/>
        <v>Jan</v>
      </c>
      <c r="O425" s="160"/>
      <c r="P425" s="40"/>
      <c r="Q425" s="40"/>
      <c r="R425" s="40"/>
      <c r="S425" s="40"/>
      <c r="T425" s="40"/>
      <c r="U425" s="40"/>
      <c r="V425" s="40"/>
      <c r="W425" s="40"/>
      <c r="X425" s="40"/>
      <c r="Y425" s="40"/>
      <c r="Z425" s="40"/>
    </row>
    <row r="426" spans="1:26" ht="14.25" customHeight="1">
      <c r="A426" s="40"/>
      <c r="B426" s="40"/>
      <c r="C426" s="40"/>
      <c r="D426" s="162"/>
      <c r="E426" s="167"/>
      <c r="F426" s="164"/>
      <c r="G426" s="164"/>
      <c r="H426" s="40"/>
      <c r="I426" s="23"/>
      <c r="J426" s="165"/>
      <c r="K426" s="171"/>
      <c r="L426" s="180">
        <f t="shared" si="3"/>
        <v>1</v>
      </c>
      <c r="M426" s="159">
        <f t="shared" si="4"/>
        <v>1900</v>
      </c>
      <c r="N426" s="159" t="str">
        <f t="shared" si="5"/>
        <v>Jan</v>
      </c>
      <c r="O426" s="160"/>
      <c r="P426" s="40"/>
      <c r="Q426" s="40"/>
      <c r="R426" s="40"/>
      <c r="S426" s="40"/>
      <c r="T426" s="40"/>
      <c r="U426" s="40"/>
      <c r="V426" s="40"/>
      <c r="W426" s="40"/>
      <c r="X426" s="40"/>
      <c r="Y426" s="40"/>
      <c r="Z426" s="40"/>
    </row>
    <row r="427" spans="1:26" ht="14.25" customHeight="1">
      <c r="A427" s="40"/>
      <c r="B427" s="40"/>
      <c r="C427" s="40"/>
      <c r="D427" s="162"/>
      <c r="E427" s="167"/>
      <c r="F427" s="164"/>
      <c r="G427" s="164"/>
      <c r="H427" s="40"/>
      <c r="I427" s="23"/>
      <c r="J427" s="165"/>
      <c r="K427" s="171"/>
      <c r="L427" s="180">
        <f t="shared" si="3"/>
        <v>1</v>
      </c>
      <c r="M427" s="159">
        <f t="shared" si="4"/>
        <v>1900</v>
      </c>
      <c r="N427" s="159" t="str">
        <f t="shared" si="5"/>
        <v>Jan</v>
      </c>
      <c r="O427" s="160"/>
      <c r="P427" s="40"/>
      <c r="Q427" s="40"/>
      <c r="R427" s="40"/>
      <c r="S427" s="40"/>
      <c r="T427" s="40"/>
      <c r="U427" s="40"/>
      <c r="V427" s="40"/>
      <c r="W427" s="40"/>
      <c r="X427" s="40"/>
      <c r="Y427" s="40"/>
      <c r="Z427" s="40"/>
    </row>
    <row r="428" spans="1:26" ht="14.25" customHeight="1">
      <c r="A428" s="40"/>
      <c r="B428" s="40"/>
      <c r="C428" s="40"/>
      <c r="D428" s="162"/>
      <c r="E428" s="167"/>
      <c r="F428" s="164"/>
      <c r="G428" s="164"/>
      <c r="H428" s="40"/>
      <c r="I428" s="23"/>
      <c r="J428" s="165"/>
      <c r="K428" s="171"/>
      <c r="L428" s="180">
        <f t="shared" si="3"/>
        <v>1</v>
      </c>
      <c r="M428" s="159">
        <f t="shared" si="4"/>
        <v>1900</v>
      </c>
      <c r="N428" s="159" t="str">
        <f t="shared" si="5"/>
        <v>Jan</v>
      </c>
      <c r="O428" s="160"/>
      <c r="P428" s="40"/>
      <c r="Q428" s="40"/>
      <c r="R428" s="40"/>
      <c r="S428" s="40"/>
      <c r="T428" s="40"/>
      <c r="U428" s="40"/>
      <c r="V428" s="40"/>
      <c r="W428" s="40"/>
      <c r="X428" s="40"/>
      <c r="Y428" s="40"/>
      <c r="Z428" s="40"/>
    </row>
    <row r="429" spans="1:26" ht="14.25" customHeight="1">
      <c r="A429" s="40"/>
      <c r="B429" s="40"/>
      <c r="C429" s="40"/>
      <c r="D429" s="162"/>
      <c r="E429" s="167"/>
      <c r="F429" s="164"/>
      <c r="G429" s="164"/>
      <c r="H429" s="40"/>
      <c r="I429" s="23"/>
      <c r="J429" s="165"/>
      <c r="K429" s="171"/>
      <c r="L429" s="180">
        <f t="shared" si="3"/>
        <v>1</v>
      </c>
      <c r="M429" s="159">
        <f t="shared" si="4"/>
        <v>1900</v>
      </c>
      <c r="N429" s="159" t="str">
        <f t="shared" si="5"/>
        <v>Jan</v>
      </c>
      <c r="O429" s="160"/>
      <c r="P429" s="40"/>
      <c r="Q429" s="40"/>
      <c r="R429" s="40"/>
      <c r="S429" s="40"/>
      <c r="T429" s="40"/>
      <c r="U429" s="40"/>
      <c r="V429" s="40"/>
      <c r="W429" s="40"/>
      <c r="X429" s="40"/>
      <c r="Y429" s="40"/>
      <c r="Z429" s="40"/>
    </row>
    <row r="430" spans="1:26" ht="14.25" customHeight="1">
      <c r="A430" s="40"/>
      <c r="B430" s="40"/>
      <c r="C430" s="40"/>
      <c r="D430" s="162"/>
      <c r="E430" s="167"/>
      <c r="F430" s="164"/>
      <c r="G430" s="164"/>
      <c r="H430" s="40"/>
      <c r="I430" s="23"/>
      <c r="J430" s="165"/>
      <c r="K430" s="171"/>
      <c r="L430" s="180">
        <f t="shared" si="3"/>
        <v>1</v>
      </c>
      <c r="M430" s="159">
        <f t="shared" si="4"/>
        <v>1900</v>
      </c>
      <c r="N430" s="159" t="str">
        <f t="shared" si="5"/>
        <v>Jan</v>
      </c>
      <c r="O430" s="160"/>
      <c r="P430" s="40"/>
      <c r="Q430" s="40"/>
      <c r="R430" s="40"/>
      <c r="S430" s="40"/>
      <c r="T430" s="40"/>
      <c r="U430" s="40"/>
      <c r="V430" s="40"/>
      <c r="W430" s="40"/>
      <c r="X430" s="40"/>
      <c r="Y430" s="40"/>
      <c r="Z430" s="40"/>
    </row>
    <row r="431" spans="1:26" ht="14.25" customHeight="1">
      <c r="A431" s="40"/>
      <c r="B431" s="40"/>
      <c r="C431" s="40"/>
      <c r="D431" s="162"/>
      <c r="E431" s="167"/>
      <c r="F431" s="164"/>
      <c r="G431" s="164"/>
      <c r="H431" s="40"/>
      <c r="I431" s="23"/>
      <c r="J431" s="165"/>
      <c r="K431" s="171"/>
      <c r="L431" s="180">
        <f t="shared" si="3"/>
        <v>1</v>
      </c>
      <c r="M431" s="159">
        <f t="shared" si="4"/>
        <v>1900</v>
      </c>
      <c r="N431" s="159" t="str">
        <f t="shared" si="5"/>
        <v>Jan</v>
      </c>
      <c r="O431" s="160"/>
      <c r="P431" s="40"/>
      <c r="Q431" s="40"/>
      <c r="R431" s="40"/>
      <c r="S431" s="40"/>
      <c r="T431" s="40"/>
      <c r="U431" s="40"/>
      <c r="V431" s="40"/>
      <c r="W431" s="40"/>
      <c r="X431" s="40"/>
      <c r="Y431" s="40"/>
      <c r="Z431" s="40"/>
    </row>
    <row r="432" spans="1:26" ht="14.25" customHeight="1">
      <c r="A432" s="40"/>
      <c r="B432" s="40"/>
      <c r="C432" s="40"/>
      <c r="D432" s="162"/>
      <c r="E432" s="167"/>
      <c r="F432" s="164"/>
      <c r="G432" s="164"/>
      <c r="H432" s="40"/>
      <c r="I432" s="23"/>
      <c r="J432" s="165"/>
      <c r="K432" s="171"/>
      <c r="L432" s="180">
        <f t="shared" si="3"/>
        <v>1</v>
      </c>
      <c r="M432" s="159">
        <f t="shared" si="4"/>
        <v>1900</v>
      </c>
      <c r="N432" s="159" t="str">
        <f t="shared" si="5"/>
        <v>Jan</v>
      </c>
      <c r="O432" s="160"/>
      <c r="P432" s="40"/>
      <c r="Q432" s="40"/>
      <c r="R432" s="40"/>
      <c r="S432" s="40"/>
      <c r="T432" s="40"/>
      <c r="U432" s="40"/>
      <c r="V432" s="40"/>
      <c r="W432" s="40"/>
      <c r="X432" s="40"/>
      <c r="Y432" s="40"/>
      <c r="Z432" s="40"/>
    </row>
    <row r="433" spans="1:26" ht="14.25" customHeight="1">
      <c r="A433" s="40"/>
      <c r="B433" s="40"/>
      <c r="C433" s="40"/>
      <c r="D433" s="162"/>
      <c r="E433" s="167"/>
      <c r="F433" s="164"/>
      <c r="G433" s="164"/>
      <c r="H433" s="40"/>
      <c r="I433" s="23"/>
      <c r="J433" s="165"/>
      <c r="K433" s="171"/>
      <c r="L433" s="180">
        <f t="shared" si="3"/>
        <v>1</v>
      </c>
      <c r="M433" s="159">
        <f t="shared" si="4"/>
        <v>1900</v>
      </c>
      <c r="N433" s="159" t="str">
        <f t="shared" si="5"/>
        <v>Jan</v>
      </c>
      <c r="O433" s="160"/>
      <c r="P433" s="40"/>
      <c r="Q433" s="40"/>
      <c r="R433" s="40"/>
      <c r="S433" s="40"/>
      <c r="T433" s="40"/>
      <c r="U433" s="40"/>
      <c r="V433" s="40"/>
      <c r="W433" s="40"/>
      <c r="X433" s="40"/>
      <c r="Y433" s="40"/>
      <c r="Z433" s="40"/>
    </row>
    <row r="434" spans="1:26" ht="14.25" customHeight="1">
      <c r="A434" s="40"/>
      <c r="B434" s="40"/>
      <c r="C434" s="40"/>
      <c r="D434" s="162"/>
      <c r="E434" s="167"/>
      <c r="F434" s="164"/>
      <c r="G434" s="164"/>
      <c r="H434" s="40"/>
      <c r="I434" s="23"/>
      <c r="J434" s="165"/>
      <c r="K434" s="171"/>
      <c r="L434" s="180">
        <f t="shared" si="3"/>
        <v>1</v>
      </c>
      <c r="M434" s="159">
        <f t="shared" si="4"/>
        <v>1900</v>
      </c>
      <c r="N434" s="159" t="str">
        <f t="shared" si="5"/>
        <v>Jan</v>
      </c>
      <c r="O434" s="160"/>
      <c r="P434" s="40"/>
      <c r="Q434" s="40"/>
      <c r="R434" s="40"/>
      <c r="S434" s="40"/>
      <c r="T434" s="40"/>
      <c r="U434" s="40"/>
      <c r="V434" s="40"/>
      <c r="W434" s="40"/>
      <c r="X434" s="40"/>
      <c r="Y434" s="40"/>
      <c r="Z434" s="40"/>
    </row>
    <row r="435" spans="1:26" ht="14.25" customHeight="1">
      <c r="A435" s="40"/>
      <c r="B435" s="40"/>
      <c r="C435" s="40"/>
      <c r="D435" s="162"/>
      <c r="E435" s="167"/>
      <c r="F435" s="164"/>
      <c r="G435" s="164"/>
      <c r="H435" s="40"/>
      <c r="I435" s="23"/>
      <c r="J435" s="165"/>
      <c r="K435" s="171"/>
      <c r="L435" s="180">
        <f t="shared" si="3"/>
        <v>1</v>
      </c>
      <c r="M435" s="159">
        <f t="shared" si="4"/>
        <v>1900</v>
      </c>
      <c r="N435" s="159" t="str">
        <f t="shared" si="5"/>
        <v>Jan</v>
      </c>
      <c r="O435" s="160"/>
      <c r="P435" s="40"/>
      <c r="Q435" s="40"/>
      <c r="R435" s="40"/>
      <c r="S435" s="40"/>
      <c r="T435" s="40"/>
      <c r="U435" s="40"/>
      <c r="V435" s="40"/>
      <c r="W435" s="40"/>
      <c r="X435" s="40"/>
      <c r="Y435" s="40"/>
      <c r="Z435" s="40"/>
    </row>
    <row r="436" spans="1:26" ht="14.25" customHeight="1">
      <c r="A436" s="40"/>
      <c r="B436" s="40"/>
      <c r="C436" s="40"/>
      <c r="D436" s="162"/>
      <c r="E436" s="167"/>
      <c r="F436" s="164"/>
      <c r="G436" s="164"/>
      <c r="H436" s="40"/>
      <c r="I436" s="23"/>
      <c r="J436" s="165"/>
      <c r="K436" s="171"/>
      <c r="L436" s="180">
        <f t="shared" si="3"/>
        <v>1</v>
      </c>
      <c r="M436" s="159">
        <f t="shared" si="4"/>
        <v>1900</v>
      </c>
      <c r="N436" s="159" t="str">
        <f t="shared" si="5"/>
        <v>Jan</v>
      </c>
      <c r="O436" s="160"/>
      <c r="P436" s="40"/>
      <c r="Q436" s="40"/>
      <c r="R436" s="40"/>
      <c r="S436" s="40"/>
      <c r="T436" s="40"/>
      <c r="U436" s="40"/>
      <c r="V436" s="40"/>
      <c r="W436" s="40"/>
      <c r="X436" s="40"/>
      <c r="Y436" s="40"/>
      <c r="Z436" s="40"/>
    </row>
    <row r="437" spans="1:26" ht="14.25" customHeight="1">
      <c r="A437" s="40"/>
      <c r="B437" s="40"/>
      <c r="C437" s="40"/>
      <c r="D437" s="162"/>
      <c r="E437" s="167"/>
      <c r="F437" s="164"/>
      <c r="G437" s="164"/>
      <c r="H437" s="40"/>
      <c r="I437" s="23"/>
      <c r="J437" s="165"/>
      <c r="K437" s="171"/>
      <c r="L437" s="180">
        <f t="shared" si="3"/>
        <v>1</v>
      </c>
      <c r="M437" s="159">
        <f t="shared" si="4"/>
        <v>1900</v>
      </c>
      <c r="N437" s="159" t="str">
        <f t="shared" si="5"/>
        <v>Jan</v>
      </c>
      <c r="O437" s="160"/>
      <c r="P437" s="40"/>
      <c r="Q437" s="40"/>
      <c r="R437" s="40"/>
      <c r="S437" s="40"/>
      <c r="T437" s="40"/>
      <c r="U437" s="40"/>
      <c r="V437" s="40"/>
      <c r="W437" s="40"/>
      <c r="X437" s="40"/>
      <c r="Y437" s="40"/>
      <c r="Z437" s="40"/>
    </row>
    <row r="438" spans="1:26" ht="14.25" customHeight="1">
      <c r="A438" s="40"/>
      <c r="B438" s="40"/>
      <c r="C438" s="40"/>
      <c r="D438" s="162"/>
      <c r="E438" s="167"/>
      <c r="F438" s="164"/>
      <c r="G438" s="164"/>
      <c r="H438" s="40"/>
      <c r="I438" s="23"/>
      <c r="J438" s="165"/>
      <c r="K438" s="165"/>
      <c r="L438" s="180">
        <f t="shared" si="3"/>
        <v>1</v>
      </c>
      <c r="M438" s="159">
        <f t="shared" si="4"/>
        <v>1900</v>
      </c>
      <c r="N438" s="159" t="str">
        <f t="shared" si="5"/>
        <v>Jan</v>
      </c>
      <c r="O438" s="160"/>
      <c r="P438" s="40"/>
      <c r="Q438" s="40"/>
      <c r="R438" s="40"/>
      <c r="S438" s="40"/>
      <c r="T438" s="40"/>
      <c r="U438" s="40"/>
      <c r="V438" s="40"/>
      <c r="W438" s="40"/>
      <c r="X438" s="40"/>
      <c r="Y438" s="40"/>
      <c r="Z438" s="40"/>
    </row>
    <row r="439" spans="1:26" ht="14.25" customHeight="1">
      <c r="A439" s="40"/>
      <c r="B439" s="40"/>
      <c r="C439" s="40"/>
      <c r="D439" s="167"/>
      <c r="E439" s="167"/>
      <c r="F439" s="164"/>
      <c r="G439" s="164"/>
      <c r="H439" s="40"/>
      <c r="I439" s="23"/>
      <c r="J439" s="165"/>
      <c r="K439" s="165"/>
      <c r="L439" s="180">
        <f t="shared" si="3"/>
        <v>1</v>
      </c>
      <c r="M439" s="159">
        <f t="shared" si="4"/>
        <v>1900</v>
      </c>
      <c r="N439" s="159" t="str">
        <f t="shared" si="5"/>
        <v>Jan</v>
      </c>
      <c r="O439" s="160"/>
      <c r="P439" s="40"/>
      <c r="Q439" s="40"/>
      <c r="R439" s="40"/>
      <c r="S439" s="40"/>
      <c r="T439" s="40"/>
      <c r="U439" s="40"/>
      <c r="V439" s="40"/>
      <c r="W439" s="40"/>
      <c r="X439" s="40"/>
      <c r="Y439" s="40"/>
      <c r="Z439" s="40"/>
    </row>
    <row r="440" spans="1:26" ht="14.25" customHeight="1">
      <c r="A440" s="40"/>
      <c r="B440" s="40"/>
      <c r="C440" s="40"/>
      <c r="D440" s="162"/>
      <c r="E440" s="167"/>
      <c r="F440" s="164"/>
      <c r="G440" s="164"/>
      <c r="H440" s="40"/>
      <c r="I440" s="23"/>
      <c r="J440" s="165"/>
      <c r="K440" s="165"/>
      <c r="L440" s="180">
        <f t="shared" si="3"/>
        <v>1</v>
      </c>
      <c r="M440" s="159">
        <f t="shared" si="4"/>
        <v>1900</v>
      </c>
      <c r="N440" s="159" t="str">
        <f t="shared" si="5"/>
        <v>Jan</v>
      </c>
      <c r="O440" s="160"/>
      <c r="P440" s="40"/>
      <c r="Q440" s="40"/>
      <c r="R440" s="40"/>
      <c r="S440" s="40"/>
      <c r="T440" s="40"/>
      <c r="U440" s="40"/>
      <c r="V440" s="40"/>
      <c r="W440" s="40"/>
      <c r="X440" s="40"/>
      <c r="Y440" s="40"/>
      <c r="Z440" s="40"/>
    </row>
    <row r="441" spans="1:26" ht="14.25" customHeight="1">
      <c r="A441" s="40"/>
      <c r="B441" s="40"/>
      <c r="C441" s="40"/>
      <c r="D441" s="167"/>
      <c r="E441" s="167"/>
      <c r="F441" s="164"/>
      <c r="G441" s="164"/>
      <c r="H441" s="40"/>
      <c r="I441" s="23"/>
      <c r="J441" s="165"/>
      <c r="K441" s="165"/>
      <c r="L441" s="180">
        <f t="shared" si="3"/>
        <v>1</v>
      </c>
      <c r="M441" s="159">
        <f t="shared" si="4"/>
        <v>1900</v>
      </c>
      <c r="N441" s="159" t="str">
        <f t="shared" si="5"/>
        <v>Jan</v>
      </c>
      <c r="O441" s="160"/>
      <c r="P441" s="40"/>
      <c r="Q441" s="40"/>
      <c r="R441" s="40"/>
      <c r="S441" s="40"/>
      <c r="T441" s="40"/>
      <c r="U441" s="40"/>
      <c r="V441" s="40"/>
      <c r="W441" s="40"/>
      <c r="X441" s="40"/>
      <c r="Y441" s="40"/>
      <c r="Z441" s="40"/>
    </row>
    <row r="442" spans="1:26" ht="14.25" customHeight="1">
      <c r="A442" s="40"/>
      <c r="B442" s="40"/>
      <c r="C442" s="40"/>
      <c r="D442" s="167"/>
      <c r="E442" s="167"/>
      <c r="F442" s="164"/>
      <c r="G442" s="164"/>
      <c r="H442" s="40"/>
      <c r="I442" s="23"/>
      <c r="J442" s="165"/>
      <c r="K442" s="165"/>
      <c r="L442" s="180">
        <f t="shared" si="3"/>
        <v>1</v>
      </c>
      <c r="M442" s="159">
        <f t="shared" si="4"/>
        <v>1900</v>
      </c>
      <c r="N442" s="159" t="str">
        <f t="shared" si="5"/>
        <v>Jan</v>
      </c>
      <c r="O442" s="160"/>
      <c r="P442" s="40"/>
      <c r="Q442" s="40"/>
      <c r="R442" s="40"/>
      <c r="S442" s="40"/>
      <c r="T442" s="40"/>
      <c r="U442" s="40"/>
      <c r="V442" s="40"/>
      <c r="W442" s="40"/>
      <c r="X442" s="40"/>
      <c r="Y442" s="40"/>
      <c r="Z442" s="40"/>
    </row>
    <row r="443" spans="1:26" ht="14.25" customHeight="1">
      <c r="A443" s="40"/>
      <c r="B443" s="40"/>
      <c r="C443" s="40"/>
      <c r="D443" s="162"/>
      <c r="E443" s="167"/>
      <c r="F443" s="164"/>
      <c r="G443" s="164"/>
      <c r="H443" s="40"/>
      <c r="I443" s="165"/>
      <c r="J443" s="165"/>
      <c r="K443" s="171"/>
      <c r="L443" s="180">
        <f t="shared" si="3"/>
        <v>1</v>
      </c>
      <c r="M443" s="159">
        <f t="shared" si="4"/>
        <v>1900</v>
      </c>
      <c r="N443" s="159" t="str">
        <f t="shared" si="5"/>
        <v>Jan</v>
      </c>
      <c r="O443" s="160"/>
      <c r="P443" s="40"/>
      <c r="Q443" s="40"/>
      <c r="R443" s="40"/>
      <c r="S443" s="40"/>
      <c r="T443" s="40"/>
      <c r="U443" s="40"/>
      <c r="V443" s="40"/>
      <c r="W443" s="40"/>
      <c r="X443" s="40"/>
      <c r="Y443" s="40"/>
      <c r="Z443" s="40"/>
    </row>
    <row r="444" spans="1:26" ht="14.25" customHeight="1">
      <c r="A444" s="40"/>
      <c r="B444" s="40"/>
      <c r="C444" s="40"/>
      <c r="D444" s="162"/>
      <c r="E444" s="167"/>
      <c r="F444" s="164"/>
      <c r="G444" s="164"/>
      <c r="H444" s="40"/>
      <c r="I444" s="165"/>
      <c r="J444" s="165"/>
      <c r="K444" s="171"/>
      <c r="L444" s="180">
        <f t="shared" si="3"/>
        <v>1</v>
      </c>
      <c r="M444" s="159">
        <f t="shared" si="4"/>
        <v>1900</v>
      </c>
      <c r="N444" s="159" t="str">
        <f t="shared" si="5"/>
        <v>Jan</v>
      </c>
      <c r="O444" s="160"/>
      <c r="P444" s="40"/>
      <c r="Q444" s="40"/>
      <c r="R444" s="40"/>
      <c r="S444" s="40"/>
      <c r="T444" s="40"/>
      <c r="U444" s="40"/>
      <c r="V444" s="40"/>
      <c r="W444" s="40"/>
      <c r="X444" s="40"/>
      <c r="Y444" s="40"/>
      <c r="Z444" s="40"/>
    </row>
    <row r="445" spans="1:26" ht="14.25" customHeight="1">
      <c r="A445" s="40"/>
      <c r="B445" s="40"/>
      <c r="C445" s="40"/>
      <c r="D445" s="162"/>
      <c r="E445" s="167"/>
      <c r="F445" s="164"/>
      <c r="G445" s="164"/>
      <c r="H445" s="40"/>
      <c r="I445" s="165"/>
      <c r="J445" s="165"/>
      <c r="K445" s="171"/>
      <c r="L445" s="180">
        <f t="shared" si="3"/>
        <v>1</v>
      </c>
      <c r="M445" s="159">
        <f t="shared" si="4"/>
        <v>1900</v>
      </c>
      <c r="N445" s="159" t="str">
        <f t="shared" si="5"/>
        <v>Jan</v>
      </c>
      <c r="O445" s="160"/>
      <c r="P445" s="40"/>
      <c r="Q445" s="40"/>
      <c r="R445" s="40"/>
      <c r="S445" s="40"/>
      <c r="T445" s="40"/>
      <c r="U445" s="40"/>
      <c r="V445" s="40"/>
      <c r="W445" s="40"/>
      <c r="X445" s="40"/>
      <c r="Y445" s="40"/>
      <c r="Z445" s="40"/>
    </row>
    <row r="446" spans="1:26" ht="14.25" customHeight="1">
      <c r="A446" s="40"/>
      <c r="B446" s="40"/>
      <c r="C446" s="40"/>
      <c r="D446" s="162"/>
      <c r="E446" s="167"/>
      <c r="F446" s="164"/>
      <c r="G446" s="164"/>
      <c r="H446" s="40"/>
      <c r="I446" s="165"/>
      <c r="J446" s="165"/>
      <c r="K446" s="171"/>
      <c r="L446" s="180">
        <f t="shared" si="3"/>
        <v>1</v>
      </c>
      <c r="M446" s="159">
        <f t="shared" si="4"/>
        <v>1900</v>
      </c>
      <c r="N446" s="159" t="str">
        <f t="shared" si="5"/>
        <v>Jan</v>
      </c>
      <c r="O446" s="160"/>
      <c r="P446" s="40"/>
      <c r="Q446" s="40"/>
      <c r="R446" s="40"/>
      <c r="S446" s="40"/>
      <c r="T446" s="40"/>
      <c r="U446" s="40"/>
      <c r="V446" s="40"/>
      <c r="W446" s="40"/>
      <c r="X446" s="40"/>
      <c r="Y446" s="40"/>
      <c r="Z446" s="40"/>
    </row>
    <row r="447" spans="1:26" ht="14.25" customHeight="1">
      <c r="A447" s="40"/>
      <c r="B447" s="40"/>
      <c r="C447" s="40"/>
      <c r="D447" s="162"/>
      <c r="E447" s="167"/>
      <c r="F447" s="164"/>
      <c r="G447" s="164"/>
      <c r="H447" s="40"/>
      <c r="I447" s="165"/>
      <c r="J447" s="165"/>
      <c r="K447" s="171"/>
      <c r="L447" s="180">
        <f t="shared" si="3"/>
        <v>1</v>
      </c>
      <c r="M447" s="159">
        <f t="shared" si="4"/>
        <v>1900</v>
      </c>
      <c r="N447" s="159" t="str">
        <f t="shared" si="5"/>
        <v>Jan</v>
      </c>
      <c r="O447" s="160"/>
      <c r="P447" s="40"/>
      <c r="Q447" s="40"/>
      <c r="R447" s="40"/>
      <c r="S447" s="40"/>
      <c r="T447" s="40"/>
      <c r="U447" s="40"/>
      <c r="V447" s="40"/>
      <c r="W447" s="40"/>
      <c r="X447" s="40"/>
      <c r="Y447" s="40"/>
      <c r="Z447" s="40"/>
    </row>
    <row r="448" spans="1:26" ht="14.25" customHeight="1">
      <c r="A448" s="40"/>
      <c r="B448" s="40"/>
      <c r="C448" s="40"/>
      <c r="D448" s="162"/>
      <c r="E448" s="167"/>
      <c r="F448" s="164"/>
      <c r="G448" s="164"/>
      <c r="H448" s="40"/>
      <c r="I448" s="165"/>
      <c r="J448" s="165"/>
      <c r="K448" s="171"/>
      <c r="L448" s="180">
        <f t="shared" si="3"/>
        <v>1</v>
      </c>
      <c r="M448" s="159">
        <f t="shared" si="4"/>
        <v>1900</v>
      </c>
      <c r="N448" s="159" t="str">
        <f t="shared" si="5"/>
        <v>Jan</v>
      </c>
      <c r="O448" s="160"/>
      <c r="P448" s="40"/>
      <c r="Q448" s="40"/>
      <c r="R448" s="40"/>
      <c r="S448" s="40"/>
      <c r="T448" s="40"/>
      <c r="U448" s="40"/>
      <c r="V448" s="40"/>
      <c r="W448" s="40"/>
      <c r="X448" s="40"/>
      <c r="Y448" s="40"/>
      <c r="Z448" s="40"/>
    </row>
    <row r="449" spans="1:26" ht="14.25" customHeight="1">
      <c r="A449" s="40"/>
      <c r="B449" s="40"/>
      <c r="C449" s="40"/>
      <c r="D449" s="162"/>
      <c r="E449" s="167"/>
      <c r="F449" s="164"/>
      <c r="G449" s="164"/>
      <c r="H449" s="40"/>
      <c r="I449" s="165"/>
      <c r="J449" s="165"/>
      <c r="K449" s="171"/>
      <c r="L449" s="180">
        <f t="shared" si="3"/>
        <v>1</v>
      </c>
      <c r="M449" s="159">
        <f t="shared" si="4"/>
        <v>1900</v>
      </c>
      <c r="N449" s="159" t="str">
        <f t="shared" si="5"/>
        <v>Jan</v>
      </c>
      <c r="O449" s="160"/>
      <c r="P449" s="40"/>
      <c r="Q449" s="40"/>
      <c r="R449" s="40"/>
      <c r="S449" s="40"/>
      <c r="T449" s="40"/>
      <c r="U449" s="40"/>
      <c r="V449" s="40"/>
      <c r="W449" s="40"/>
      <c r="X449" s="40"/>
      <c r="Y449" s="40"/>
      <c r="Z449" s="40"/>
    </row>
    <row r="450" spans="1:26" ht="14.25" customHeight="1">
      <c r="A450" s="40"/>
      <c r="B450" s="40"/>
      <c r="C450" s="40"/>
      <c r="D450" s="162"/>
      <c r="E450" s="167"/>
      <c r="F450" s="164"/>
      <c r="G450" s="164"/>
      <c r="H450" s="40"/>
      <c r="I450" s="165"/>
      <c r="J450" s="165"/>
      <c r="K450" s="171"/>
      <c r="L450" s="180">
        <f t="shared" si="3"/>
        <v>1</v>
      </c>
      <c r="M450" s="159">
        <f t="shared" si="4"/>
        <v>1900</v>
      </c>
      <c r="N450" s="159" t="str">
        <f t="shared" si="5"/>
        <v>Jan</v>
      </c>
      <c r="O450" s="160"/>
      <c r="P450" s="40"/>
      <c r="Q450" s="40"/>
      <c r="R450" s="40"/>
      <c r="S450" s="40"/>
      <c r="T450" s="40"/>
      <c r="U450" s="40"/>
      <c r="V450" s="40"/>
      <c r="W450" s="40"/>
      <c r="X450" s="40"/>
      <c r="Y450" s="40"/>
      <c r="Z450" s="40"/>
    </row>
    <row r="451" spans="1:26" ht="14.25" customHeight="1">
      <c r="A451" s="40"/>
      <c r="B451" s="40"/>
      <c r="C451" s="40"/>
      <c r="D451" s="162"/>
      <c r="E451" s="167"/>
      <c r="F451" s="164"/>
      <c r="G451" s="164"/>
      <c r="H451" s="40"/>
      <c r="I451" s="165"/>
      <c r="J451" s="165"/>
      <c r="K451" s="171"/>
      <c r="L451" s="180">
        <f t="shared" si="3"/>
        <v>1</v>
      </c>
      <c r="M451" s="159">
        <f t="shared" si="4"/>
        <v>1900</v>
      </c>
      <c r="N451" s="159" t="str">
        <f t="shared" si="5"/>
        <v>Jan</v>
      </c>
      <c r="O451" s="160"/>
      <c r="P451" s="40"/>
      <c r="Q451" s="40"/>
      <c r="R451" s="40"/>
      <c r="S451" s="40"/>
      <c r="T451" s="40"/>
      <c r="U451" s="40"/>
      <c r="V451" s="40"/>
      <c r="W451" s="40"/>
      <c r="X451" s="40"/>
      <c r="Y451" s="40"/>
      <c r="Z451" s="40"/>
    </row>
    <row r="452" spans="1:26" ht="14.25" customHeight="1">
      <c r="A452" s="40"/>
      <c r="B452" s="40"/>
      <c r="C452" s="40"/>
      <c r="D452" s="162"/>
      <c r="E452" s="167"/>
      <c r="F452" s="164"/>
      <c r="G452" s="164"/>
      <c r="H452" s="40"/>
      <c r="I452" s="165"/>
      <c r="J452" s="165"/>
      <c r="K452" s="171"/>
      <c r="L452" s="180">
        <f t="shared" si="3"/>
        <v>1</v>
      </c>
      <c r="M452" s="159">
        <f t="shared" si="4"/>
        <v>1900</v>
      </c>
      <c r="N452" s="159" t="str">
        <f t="shared" si="5"/>
        <v>Jan</v>
      </c>
      <c r="O452" s="160"/>
      <c r="P452" s="40"/>
      <c r="Q452" s="40"/>
      <c r="R452" s="40"/>
      <c r="S452" s="40"/>
      <c r="T452" s="40"/>
      <c r="U452" s="40"/>
      <c r="V452" s="40"/>
      <c r="W452" s="40"/>
      <c r="X452" s="40"/>
      <c r="Y452" s="40"/>
      <c r="Z452" s="40"/>
    </row>
    <row r="453" spans="1:26" ht="14.25" customHeight="1">
      <c r="A453" s="40"/>
      <c r="B453" s="40"/>
      <c r="C453" s="40"/>
      <c r="D453" s="162"/>
      <c r="E453" s="167"/>
      <c r="F453" s="164"/>
      <c r="G453" s="164"/>
      <c r="H453" s="40"/>
      <c r="I453" s="165"/>
      <c r="J453" s="165"/>
      <c r="K453" s="171"/>
      <c r="L453" s="180">
        <f t="shared" si="3"/>
        <v>1</v>
      </c>
      <c r="M453" s="159">
        <f t="shared" si="4"/>
        <v>1900</v>
      </c>
      <c r="N453" s="159" t="str">
        <f t="shared" si="5"/>
        <v>Jan</v>
      </c>
      <c r="O453" s="160"/>
      <c r="P453" s="40"/>
      <c r="Q453" s="40"/>
      <c r="R453" s="40"/>
      <c r="S453" s="40"/>
      <c r="T453" s="40"/>
      <c r="U453" s="40"/>
      <c r="V453" s="40"/>
      <c r="W453" s="40"/>
      <c r="X453" s="40"/>
      <c r="Y453" s="40"/>
      <c r="Z453" s="40"/>
    </row>
    <row r="454" spans="1:26" ht="14.25" customHeight="1">
      <c r="A454" s="40"/>
      <c r="B454" s="40"/>
      <c r="C454" s="40"/>
      <c r="D454" s="162"/>
      <c r="E454" s="167"/>
      <c r="F454" s="164"/>
      <c r="G454" s="164"/>
      <c r="H454" s="40"/>
      <c r="I454" s="165"/>
      <c r="J454" s="165"/>
      <c r="K454" s="171"/>
      <c r="L454" s="180">
        <f t="shared" si="3"/>
        <v>1</v>
      </c>
      <c r="M454" s="159">
        <f t="shared" si="4"/>
        <v>1900</v>
      </c>
      <c r="N454" s="159" t="str">
        <f t="shared" si="5"/>
        <v>Jan</v>
      </c>
      <c r="O454" s="160"/>
      <c r="P454" s="40"/>
      <c r="Q454" s="40"/>
      <c r="R454" s="40"/>
      <c r="S454" s="40"/>
      <c r="T454" s="40"/>
      <c r="U454" s="40"/>
      <c r="V454" s="40"/>
      <c r="W454" s="40"/>
      <c r="X454" s="40"/>
      <c r="Y454" s="40"/>
      <c r="Z454" s="40"/>
    </row>
    <row r="455" spans="1:26" ht="14.25" customHeight="1">
      <c r="A455" s="40"/>
      <c r="B455" s="40"/>
      <c r="C455" s="40"/>
      <c r="D455" s="162"/>
      <c r="E455" s="167"/>
      <c r="F455" s="164"/>
      <c r="G455" s="164"/>
      <c r="H455" s="40"/>
      <c r="I455" s="165"/>
      <c r="J455" s="165"/>
      <c r="K455" s="171"/>
      <c r="L455" s="180">
        <f t="shared" si="3"/>
        <v>1</v>
      </c>
      <c r="M455" s="159">
        <f t="shared" si="4"/>
        <v>1900</v>
      </c>
      <c r="N455" s="159" t="str">
        <f t="shared" si="5"/>
        <v>Jan</v>
      </c>
      <c r="O455" s="160"/>
      <c r="P455" s="40"/>
      <c r="Q455" s="40"/>
      <c r="R455" s="40"/>
      <c r="S455" s="40"/>
      <c r="T455" s="40"/>
      <c r="U455" s="40"/>
      <c r="V455" s="40"/>
      <c r="W455" s="40"/>
      <c r="X455" s="40"/>
      <c r="Y455" s="40"/>
      <c r="Z455" s="40"/>
    </row>
    <row r="456" spans="1:26" ht="14.25" customHeight="1">
      <c r="A456" s="40"/>
      <c r="B456" s="40"/>
      <c r="C456" s="40"/>
      <c r="D456" s="162"/>
      <c r="E456" s="167"/>
      <c r="F456" s="164"/>
      <c r="G456" s="164"/>
      <c r="H456" s="40"/>
      <c r="I456" s="165"/>
      <c r="J456" s="165"/>
      <c r="K456" s="171"/>
      <c r="L456" s="180">
        <f t="shared" si="3"/>
        <v>1</v>
      </c>
      <c r="M456" s="159">
        <f t="shared" si="4"/>
        <v>1900</v>
      </c>
      <c r="N456" s="159" t="str">
        <f t="shared" si="5"/>
        <v>Jan</v>
      </c>
      <c r="O456" s="160"/>
      <c r="P456" s="40"/>
      <c r="Q456" s="40"/>
      <c r="R456" s="40"/>
      <c r="S456" s="40"/>
      <c r="T456" s="40"/>
      <c r="U456" s="40"/>
      <c r="V456" s="40"/>
      <c r="W456" s="40"/>
      <c r="X456" s="40"/>
      <c r="Y456" s="40"/>
      <c r="Z456" s="40"/>
    </row>
    <row r="457" spans="1:26" ht="14.25" customHeight="1">
      <c r="A457" s="40"/>
      <c r="B457" s="40"/>
      <c r="C457" s="40"/>
      <c r="D457" s="162"/>
      <c r="E457" s="167"/>
      <c r="F457" s="164"/>
      <c r="G457" s="164"/>
      <c r="H457" s="40"/>
      <c r="I457" s="165"/>
      <c r="J457" s="165"/>
      <c r="K457" s="171"/>
      <c r="L457" s="180">
        <f t="shared" si="3"/>
        <v>1</v>
      </c>
      <c r="M457" s="159">
        <f t="shared" si="4"/>
        <v>1900</v>
      </c>
      <c r="N457" s="159" t="str">
        <f t="shared" si="5"/>
        <v>Jan</v>
      </c>
      <c r="O457" s="160"/>
      <c r="P457" s="40"/>
      <c r="Q457" s="40"/>
      <c r="R457" s="40"/>
      <c r="S457" s="40"/>
      <c r="T457" s="40"/>
      <c r="U457" s="40"/>
      <c r="V457" s="40"/>
      <c r="W457" s="40"/>
      <c r="X457" s="40"/>
      <c r="Y457" s="40"/>
      <c r="Z457" s="40"/>
    </row>
    <row r="458" spans="1:26" ht="14.25" customHeight="1">
      <c r="A458" s="40"/>
      <c r="B458" s="40"/>
      <c r="C458" s="40"/>
      <c r="D458" s="162"/>
      <c r="E458" s="167"/>
      <c r="F458" s="164"/>
      <c r="G458" s="164"/>
      <c r="H458" s="40"/>
      <c r="I458" s="23"/>
      <c r="J458" s="165"/>
      <c r="K458" s="171"/>
      <c r="L458" s="180">
        <f t="shared" si="3"/>
        <v>1</v>
      </c>
      <c r="M458" s="159">
        <f t="shared" si="4"/>
        <v>1900</v>
      </c>
      <c r="N458" s="159" t="str">
        <f t="shared" si="5"/>
        <v>Jan</v>
      </c>
      <c r="O458" s="160"/>
      <c r="P458" s="40"/>
      <c r="Q458" s="40"/>
      <c r="R458" s="40"/>
      <c r="S458" s="40"/>
      <c r="T458" s="40"/>
      <c r="U458" s="40"/>
      <c r="V458" s="40"/>
      <c r="W458" s="40"/>
      <c r="X458" s="40"/>
      <c r="Y458" s="40"/>
      <c r="Z458" s="40"/>
    </row>
    <row r="459" spans="1:26" ht="14.25" customHeight="1">
      <c r="A459" s="40"/>
      <c r="B459" s="40"/>
      <c r="C459" s="40"/>
      <c r="D459" s="162"/>
      <c r="E459" s="167"/>
      <c r="F459" s="164"/>
      <c r="G459" s="164"/>
      <c r="H459" s="40"/>
      <c r="I459" s="23"/>
      <c r="J459" s="165"/>
      <c r="K459" s="171"/>
      <c r="L459" s="180">
        <f t="shared" si="3"/>
        <v>1</v>
      </c>
      <c r="M459" s="159">
        <f t="shared" si="4"/>
        <v>1900</v>
      </c>
      <c r="N459" s="159" t="str">
        <f t="shared" si="5"/>
        <v>Jan</v>
      </c>
      <c r="O459" s="160"/>
      <c r="P459" s="40"/>
      <c r="Q459" s="40"/>
      <c r="R459" s="40"/>
      <c r="S459" s="40"/>
      <c r="T459" s="40"/>
      <c r="U459" s="40"/>
      <c r="V459" s="40"/>
      <c r="W459" s="40"/>
      <c r="X459" s="40"/>
      <c r="Y459" s="40"/>
      <c r="Z459" s="40"/>
    </row>
    <row r="460" spans="1:26" ht="14.25" customHeight="1">
      <c r="A460" s="40"/>
      <c r="B460" s="40"/>
      <c r="C460" s="40"/>
      <c r="D460" s="162"/>
      <c r="E460" s="167"/>
      <c r="F460" s="164"/>
      <c r="G460" s="164"/>
      <c r="H460" s="40"/>
      <c r="I460" s="23"/>
      <c r="J460" s="165"/>
      <c r="K460" s="171"/>
      <c r="L460" s="180">
        <f t="shared" si="3"/>
        <v>1</v>
      </c>
      <c r="M460" s="159">
        <f t="shared" si="4"/>
        <v>1900</v>
      </c>
      <c r="N460" s="159" t="str">
        <f t="shared" si="5"/>
        <v>Jan</v>
      </c>
      <c r="O460" s="160"/>
      <c r="P460" s="40"/>
      <c r="Q460" s="40"/>
      <c r="R460" s="40"/>
      <c r="S460" s="40"/>
      <c r="T460" s="40"/>
      <c r="U460" s="40"/>
      <c r="V460" s="40"/>
      <c r="W460" s="40"/>
      <c r="X460" s="40"/>
      <c r="Y460" s="40"/>
      <c r="Z460" s="40"/>
    </row>
    <row r="461" spans="1:26" ht="14.25" customHeight="1">
      <c r="A461" s="40"/>
      <c r="B461" s="40"/>
      <c r="C461" s="40"/>
      <c r="D461" s="162"/>
      <c r="E461" s="167"/>
      <c r="F461" s="164"/>
      <c r="G461" s="164"/>
      <c r="H461" s="40"/>
      <c r="I461" s="23"/>
      <c r="J461" s="165"/>
      <c r="K461" s="171"/>
      <c r="L461" s="180">
        <f t="shared" si="3"/>
        <v>1</v>
      </c>
      <c r="M461" s="159">
        <f t="shared" si="4"/>
        <v>1900</v>
      </c>
      <c r="N461" s="159" t="str">
        <f t="shared" si="5"/>
        <v>Jan</v>
      </c>
      <c r="O461" s="160"/>
      <c r="P461" s="40"/>
      <c r="Q461" s="40"/>
      <c r="R461" s="40"/>
      <c r="S461" s="40"/>
      <c r="T461" s="40"/>
      <c r="U461" s="40"/>
      <c r="V461" s="40"/>
      <c r="W461" s="40"/>
      <c r="X461" s="40"/>
      <c r="Y461" s="40"/>
      <c r="Z461" s="40"/>
    </row>
    <row r="462" spans="1:26" ht="14.25" customHeight="1">
      <c r="A462" s="40"/>
      <c r="B462" s="40"/>
      <c r="C462" s="40"/>
      <c r="D462" s="162"/>
      <c r="E462" s="167"/>
      <c r="F462" s="164"/>
      <c r="G462" s="164"/>
      <c r="H462" s="40"/>
      <c r="I462" s="23"/>
      <c r="J462" s="165"/>
      <c r="K462" s="165"/>
      <c r="L462" s="180">
        <f t="shared" si="3"/>
        <v>1</v>
      </c>
      <c r="M462" s="159">
        <f t="shared" si="4"/>
        <v>1900</v>
      </c>
      <c r="N462" s="159" t="str">
        <f t="shared" si="5"/>
        <v>Jan</v>
      </c>
      <c r="O462" s="160"/>
      <c r="P462" s="40"/>
      <c r="Q462" s="40"/>
      <c r="R462" s="40"/>
      <c r="S462" s="40"/>
      <c r="T462" s="40"/>
      <c r="U462" s="40"/>
      <c r="V462" s="40"/>
      <c r="W462" s="40"/>
      <c r="X462" s="40"/>
      <c r="Y462" s="40"/>
      <c r="Z462" s="40"/>
    </row>
    <row r="463" spans="1:26" ht="14.25" customHeight="1">
      <c r="A463" s="40"/>
      <c r="B463" s="40"/>
      <c r="C463" s="40"/>
      <c r="D463" s="162"/>
      <c r="E463" s="167"/>
      <c r="F463" s="164"/>
      <c r="G463" s="164"/>
      <c r="H463" s="40"/>
      <c r="I463" s="23"/>
      <c r="J463" s="165"/>
      <c r="K463" s="165"/>
      <c r="L463" s="180">
        <f t="shared" si="3"/>
        <v>1</v>
      </c>
      <c r="M463" s="159">
        <f t="shared" si="4"/>
        <v>1900</v>
      </c>
      <c r="N463" s="159" t="str">
        <f t="shared" si="5"/>
        <v>Jan</v>
      </c>
      <c r="O463" s="160"/>
      <c r="P463" s="40"/>
      <c r="Q463" s="40"/>
      <c r="R463" s="40"/>
      <c r="S463" s="40"/>
      <c r="T463" s="40"/>
      <c r="U463" s="40"/>
      <c r="V463" s="40"/>
      <c r="W463" s="40"/>
      <c r="X463" s="40"/>
      <c r="Y463" s="40"/>
      <c r="Z463" s="40"/>
    </row>
    <row r="464" spans="1:26" ht="14.25" customHeight="1">
      <c r="A464" s="40"/>
      <c r="B464" s="40"/>
      <c r="C464" s="40"/>
      <c r="D464" s="162"/>
      <c r="E464" s="167"/>
      <c r="F464" s="164"/>
      <c r="G464" s="164"/>
      <c r="H464" s="40"/>
      <c r="I464" s="23"/>
      <c r="J464" s="165"/>
      <c r="K464" s="165"/>
      <c r="L464" s="180">
        <f t="shared" si="3"/>
        <v>1</v>
      </c>
      <c r="M464" s="159">
        <f t="shared" si="4"/>
        <v>1900</v>
      </c>
      <c r="N464" s="159" t="str">
        <f t="shared" si="5"/>
        <v>Jan</v>
      </c>
      <c r="O464" s="160"/>
      <c r="P464" s="40"/>
      <c r="Q464" s="40"/>
      <c r="R464" s="40"/>
      <c r="S464" s="40"/>
      <c r="T464" s="40"/>
      <c r="U464" s="40"/>
      <c r="V464" s="40"/>
      <c r="W464" s="40"/>
      <c r="X464" s="40"/>
      <c r="Y464" s="40"/>
      <c r="Z464" s="40"/>
    </row>
    <row r="465" spans="1:26" ht="14.25" customHeight="1">
      <c r="A465" s="40"/>
      <c r="B465" s="40"/>
      <c r="C465" s="40"/>
      <c r="D465" s="162"/>
      <c r="E465" s="167"/>
      <c r="F465" s="164"/>
      <c r="G465" s="164"/>
      <c r="H465" s="40"/>
      <c r="I465" s="23"/>
      <c r="J465" s="165"/>
      <c r="K465" s="165"/>
      <c r="L465" s="180">
        <f t="shared" si="3"/>
        <v>1</v>
      </c>
      <c r="M465" s="159">
        <f t="shared" si="4"/>
        <v>1900</v>
      </c>
      <c r="N465" s="159" t="str">
        <f t="shared" si="5"/>
        <v>Jan</v>
      </c>
      <c r="O465" s="160"/>
      <c r="P465" s="40"/>
      <c r="Q465" s="40"/>
      <c r="R465" s="40"/>
      <c r="S465" s="40"/>
      <c r="T465" s="40"/>
      <c r="U465" s="40"/>
      <c r="V465" s="40"/>
      <c r="W465" s="40"/>
      <c r="X465" s="40"/>
      <c r="Y465" s="40"/>
      <c r="Z465" s="40"/>
    </row>
    <row r="466" spans="1:26" ht="14.25" customHeight="1">
      <c r="A466" s="40"/>
      <c r="B466" s="40"/>
      <c r="C466" s="40"/>
      <c r="D466" s="162"/>
      <c r="E466" s="167"/>
      <c r="F466" s="164"/>
      <c r="G466" s="164"/>
      <c r="H466" s="40"/>
      <c r="I466" s="23"/>
      <c r="J466" s="165"/>
      <c r="K466" s="165"/>
      <c r="L466" s="180">
        <f t="shared" si="3"/>
        <v>1</v>
      </c>
      <c r="M466" s="159">
        <f t="shared" si="4"/>
        <v>1900</v>
      </c>
      <c r="N466" s="159" t="str">
        <f t="shared" si="5"/>
        <v>Jan</v>
      </c>
      <c r="O466" s="160"/>
      <c r="P466" s="40"/>
      <c r="Q466" s="40"/>
      <c r="R466" s="40"/>
      <c r="S466" s="40"/>
      <c r="T466" s="40"/>
      <c r="U466" s="40"/>
      <c r="V466" s="40"/>
      <c r="W466" s="40"/>
      <c r="X466" s="40"/>
      <c r="Y466" s="40"/>
      <c r="Z466" s="40"/>
    </row>
    <row r="467" spans="1:26" ht="14.25" customHeight="1">
      <c r="A467" s="40"/>
      <c r="B467" s="40"/>
      <c r="C467" s="40"/>
      <c r="D467" s="162"/>
      <c r="E467" s="167"/>
      <c r="F467" s="164"/>
      <c r="G467" s="164"/>
      <c r="H467" s="40"/>
      <c r="I467" s="23"/>
      <c r="J467" s="165"/>
      <c r="K467" s="171"/>
      <c r="L467" s="180">
        <f t="shared" si="3"/>
        <v>1</v>
      </c>
      <c r="M467" s="159">
        <f t="shared" si="4"/>
        <v>1900</v>
      </c>
      <c r="N467" s="159" t="str">
        <f t="shared" si="5"/>
        <v>Jan</v>
      </c>
      <c r="O467" s="160"/>
      <c r="P467" s="40"/>
      <c r="Q467" s="40"/>
      <c r="R467" s="40"/>
      <c r="S467" s="40"/>
      <c r="T467" s="40"/>
      <c r="U467" s="40"/>
      <c r="V467" s="40"/>
      <c r="W467" s="40"/>
      <c r="X467" s="40"/>
      <c r="Y467" s="40"/>
      <c r="Z467" s="40"/>
    </row>
    <row r="468" spans="1:26" ht="14.25" customHeight="1">
      <c r="A468" s="40"/>
      <c r="B468" s="40"/>
      <c r="C468" s="40"/>
      <c r="D468" s="162"/>
      <c r="E468" s="167"/>
      <c r="F468" s="164"/>
      <c r="G468" s="164"/>
      <c r="H468" s="40"/>
      <c r="I468" s="23"/>
      <c r="J468" s="165"/>
      <c r="K468" s="171"/>
      <c r="L468" s="180">
        <f t="shared" si="3"/>
        <v>1</v>
      </c>
      <c r="M468" s="159">
        <f t="shared" si="4"/>
        <v>1900</v>
      </c>
      <c r="N468" s="159" t="str">
        <f t="shared" si="5"/>
        <v>Jan</v>
      </c>
      <c r="O468" s="160"/>
      <c r="P468" s="40"/>
      <c r="Q468" s="40"/>
      <c r="R468" s="40"/>
      <c r="S468" s="40"/>
      <c r="T468" s="40"/>
      <c r="U468" s="40"/>
      <c r="V468" s="40"/>
      <c r="W468" s="40"/>
      <c r="X468" s="40"/>
      <c r="Y468" s="40"/>
      <c r="Z468" s="40"/>
    </row>
    <row r="469" spans="1:26" ht="14.25" customHeight="1">
      <c r="A469" s="40"/>
      <c r="B469" s="40"/>
      <c r="C469" s="40"/>
      <c r="D469" s="162"/>
      <c r="E469" s="167"/>
      <c r="F469" s="164"/>
      <c r="G469" s="164"/>
      <c r="H469" s="40"/>
      <c r="I469" s="23"/>
      <c r="J469" s="165"/>
      <c r="K469" s="171"/>
      <c r="L469" s="180">
        <f t="shared" si="3"/>
        <v>1</v>
      </c>
      <c r="M469" s="159">
        <f t="shared" si="4"/>
        <v>1900</v>
      </c>
      <c r="N469" s="159" t="str">
        <f t="shared" si="5"/>
        <v>Jan</v>
      </c>
      <c r="O469" s="160"/>
      <c r="P469" s="40"/>
      <c r="Q469" s="40"/>
      <c r="R469" s="40"/>
      <c r="S469" s="40"/>
      <c r="T469" s="40"/>
      <c r="U469" s="40"/>
      <c r="V469" s="40"/>
      <c r="W469" s="40"/>
      <c r="X469" s="40"/>
      <c r="Y469" s="40"/>
      <c r="Z469" s="40"/>
    </row>
    <row r="470" spans="1:26" ht="14.25" customHeight="1">
      <c r="A470" s="40"/>
      <c r="B470" s="40"/>
      <c r="C470" s="40"/>
      <c r="D470" s="162"/>
      <c r="E470" s="167"/>
      <c r="F470" s="164"/>
      <c r="G470" s="164"/>
      <c r="H470" s="40"/>
      <c r="I470" s="23"/>
      <c r="J470" s="165"/>
      <c r="K470" s="171"/>
      <c r="L470" s="180">
        <f t="shared" si="3"/>
        <v>1</v>
      </c>
      <c r="M470" s="159">
        <f t="shared" si="4"/>
        <v>1900</v>
      </c>
      <c r="N470" s="159" t="str">
        <f t="shared" si="5"/>
        <v>Jan</v>
      </c>
      <c r="O470" s="160"/>
      <c r="P470" s="40"/>
      <c r="Q470" s="40"/>
      <c r="R470" s="40"/>
      <c r="S470" s="40"/>
      <c r="T470" s="40"/>
      <c r="U470" s="40"/>
      <c r="V470" s="40"/>
      <c r="W470" s="40"/>
      <c r="X470" s="40"/>
      <c r="Y470" s="40"/>
      <c r="Z470" s="40"/>
    </row>
    <row r="471" spans="1:26" ht="14.25" customHeight="1">
      <c r="A471" s="40"/>
      <c r="B471" s="40"/>
      <c r="C471" s="40"/>
      <c r="D471" s="162"/>
      <c r="E471" s="167"/>
      <c r="F471" s="164"/>
      <c r="G471" s="164"/>
      <c r="H471" s="40"/>
      <c r="I471" s="23"/>
      <c r="J471" s="165"/>
      <c r="K471" s="171"/>
      <c r="L471" s="180">
        <f t="shared" si="3"/>
        <v>1</v>
      </c>
      <c r="M471" s="159">
        <f t="shared" si="4"/>
        <v>1900</v>
      </c>
      <c r="N471" s="159" t="str">
        <f t="shared" si="5"/>
        <v>Jan</v>
      </c>
      <c r="O471" s="160"/>
      <c r="P471" s="40"/>
      <c r="Q471" s="40"/>
      <c r="R471" s="40"/>
      <c r="S471" s="40"/>
      <c r="T471" s="40"/>
      <c r="U471" s="40"/>
      <c r="V471" s="40"/>
      <c r="W471" s="40"/>
      <c r="X471" s="40"/>
      <c r="Y471" s="40"/>
      <c r="Z471" s="40"/>
    </row>
    <row r="472" spans="1:26" ht="14.25" customHeight="1">
      <c r="A472" s="40"/>
      <c r="B472" s="40"/>
      <c r="C472" s="40"/>
      <c r="D472" s="162"/>
      <c r="E472" s="167"/>
      <c r="F472" s="164"/>
      <c r="G472" s="164"/>
      <c r="H472" s="40"/>
      <c r="I472" s="23"/>
      <c r="J472" s="165"/>
      <c r="K472" s="171"/>
      <c r="L472" s="180">
        <f t="shared" si="3"/>
        <v>1</v>
      </c>
      <c r="M472" s="159">
        <f t="shared" si="4"/>
        <v>1900</v>
      </c>
      <c r="N472" s="159" t="str">
        <f t="shared" si="5"/>
        <v>Jan</v>
      </c>
      <c r="O472" s="160"/>
      <c r="P472" s="40"/>
      <c r="Q472" s="40"/>
      <c r="R472" s="40"/>
      <c r="S472" s="40"/>
      <c r="T472" s="40"/>
      <c r="U472" s="40"/>
      <c r="V472" s="40"/>
      <c r="W472" s="40"/>
      <c r="X472" s="40"/>
      <c r="Y472" s="40"/>
      <c r="Z472" s="40"/>
    </row>
    <row r="473" spans="1:26" ht="14.25" customHeight="1">
      <c r="A473" s="40"/>
      <c r="B473" s="40"/>
      <c r="C473" s="40"/>
      <c r="D473" s="162"/>
      <c r="E473" s="167"/>
      <c r="F473" s="164"/>
      <c r="G473" s="164"/>
      <c r="H473" s="40"/>
      <c r="I473" s="23"/>
      <c r="J473" s="165"/>
      <c r="K473" s="171"/>
      <c r="L473" s="180">
        <f t="shared" si="3"/>
        <v>1</v>
      </c>
      <c r="M473" s="159">
        <f t="shared" si="4"/>
        <v>1900</v>
      </c>
      <c r="N473" s="159" t="str">
        <f t="shared" si="5"/>
        <v>Jan</v>
      </c>
      <c r="O473" s="160"/>
      <c r="P473" s="40"/>
      <c r="Q473" s="40"/>
      <c r="R473" s="40"/>
      <c r="S473" s="40"/>
      <c r="T473" s="40"/>
      <c r="U473" s="40"/>
      <c r="V473" s="40"/>
      <c r="W473" s="40"/>
      <c r="X473" s="40"/>
      <c r="Y473" s="40"/>
      <c r="Z473" s="40"/>
    </row>
    <row r="474" spans="1:26" ht="14.25" customHeight="1">
      <c r="A474" s="40"/>
      <c r="B474" s="40"/>
      <c r="C474" s="40"/>
      <c r="D474" s="162"/>
      <c r="E474" s="167"/>
      <c r="F474" s="164"/>
      <c r="G474" s="164"/>
      <c r="H474" s="40"/>
      <c r="I474" s="23"/>
      <c r="J474" s="165"/>
      <c r="K474" s="171"/>
      <c r="L474" s="180">
        <f t="shared" si="3"/>
        <v>1</v>
      </c>
      <c r="M474" s="159">
        <f t="shared" si="4"/>
        <v>1900</v>
      </c>
      <c r="N474" s="159" t="str">
        <f t="shared" si="5"/>
        <v>Jan</v>
      </c>
      <c r="O474" s="160"/>
      <c r="P474" s="40"/>
      <c r="Q474" s="40"/>
      <c r="R474" s="40"/>
      <c r="S474" s="40"/>
      <c r="T474" s="40"/>
      <c r="U474" s="40"/>
      <c r="V474" s="40"/>
      <c r="W474" s="40"/>
      <c r="X474" s="40"/>
      <c r="Y474" s="40"/>
      <c r="Z474" s="40"/>
    </row>
    <row r="475" spans="1:26" ht="14.25" customHeight="1">
      <c r="A475" s="40"/>
      <c r="B475" s="40"/>
      <c r="C475" s="40"/>
      <c r="D475" s="162"/>
      <c r="E475" s="167"/>
      <c r="F475" s="164"/>
      <c r="G475" s="164"/>
      <c r="H475" s="40"/>
      <c r="I475" s="23"/>
      <c r="J475" s="165"/>
      <c r="K475" s="171"/>
      <c r="L475" s="180">
        <f t="shared" si="3"/>
        <v>1</v>
      </c>
      <c r="M475" s="159">
        <f t="shared" si="4"/>
        <v>1900</v>
      </c>
      <c r="N475" s="159" t="str">
        <f t="shared" si="5"/>
        <v>Jan</v>
      </c>
      <c r="O475" s="160"/>
      <c r="P475" s="40"/>
      <c r="Q475" s="40"/>
      <c r="R475" s="40"/>
      <c r="S475" s="40"/>
      <c r="T475" s="40"/>
      <c r="U475" s="40"/>
      <c r="V475" s="40"/>
      <c r="W475" s="40"/>
      <c r="X475" s="40"/>
      <c r="Y475" s="40"/>
      <c r="Z475" s="40"/>
    </row>
    <row r="476" spans="1:26" ht="14.25" customHeight="1">
      <c r="A476" s="40"/>
      <c r="B476" s="40"/>
      <c r="C476" s="40"/>
      <c r="D476" s="162"/>
      <c r="E476" s="167"/>
      <c r="F476" s="164"/>
      <c r="G476" s="164"/>
      <c r="H476" s="40"/>
      <c r="I476" s="23"/>
      <c r="J476" s="165"/>
      <c r="K476" s="171"/>
      <c r="L476" s="180">
        <f t="shared" si="3"/>
        <v>1</v>
      </c>
      <c r="M476" s="159">
        <f t="shared" si="4"/>
        <v>1900</v>
      </c>
      <c r="N476" s="159" t="str">
        <f t="shared" si="5"/>
        <v>Jan</v>
      </c>
      <c r="O476" s="160"/>
      <c r="P476" s="40"/>
      <c r="Q476" s="40"/>
      <c r="R476" s="40"/>
      <c r="S476" s="40"/>
      <c r="T476" s="40"/>
      <c r="U476" s="40"/>
      <c r="V476" s="40"/>
      <c r="W476" s="40"/>
      <c r="X476" s="40"/>
      <c r="Y476" s="40"/>
      <c r="Z476" s="40"/>
    </row>
    <row r="477" spans="1:26" ht="14.25" customHeight="1">
      <c r="A477" s="40"/>
      <c r="B477" s="40"/>
      <c r="C477" s="40"/>
      <c r="D477" s="162"/>
      <c r="E477" s="167"/>
      <c r="F477" s="164"/>
      <c r="G477" s="164"/>
      <c r="H477" s="40"/>
      <c r="I477" s="23"/>
      <c r="J477" s="165"/>
      <c r="K477" s="171"/>
      <c r="L477" s="180">
        <f t="shared" si="3"/>
        <v>1</v>
      </c>
      <c r="M477" s="159">
        <f t="shared" si="4"/>
        <v>1900</v>
      </c>
      <c r="N477" s="159" t="str">
        <f t="shared" si="5"/>
        <v>Jan</v>
      </c>
      <c r="O477" s="160"/>
      <c r="P477" s="40"/>
      <c r="Q477" s="40"/>
      <c r="R477" s="40"/>
      <c r="S477" s="40"/>
      <c r="T477" s="40"/>
      <c r="U477" s="40"/>
      <c r="V477" s="40"/>
      <c r="W477" s="40"/>
      <c r="X477" s="40"/>
      <c r="Y477" s="40"/>
      <c r="Z477" s="40"/>
    </row>
    <row r="478" spans="1:26" ht="14.25" customHeight="1">
      <c r="A478" s="40"/>
      <c r="B478" s="40"/>
      <c r="C478" s="40"/>
      <c r="D478" s="162"/>
      <c r="E478" s="167"/>
      <c r="F478" s="164"/>
      <c r="G478" s="164"/>
      <c r="H478" s="40"/>
      <c r="I478" s="23"/>
      <c r="J478" s="165"/>
      <c r="K478" s="171"/>
      <c r="L478" s="180">
        <f t="shared" si="3"/>
        <v>1</v>
      </c>
      <c r="M478" s="159">
        <f t="shared" si="4"/>
        <v>1900</v>
      </c>
      <c r="N478" s="159" t="str">
        <f t="shared" si="5"/>
        <v>Jan</v>
      </c>
      <c r="O478" s="160"/>
      <c r="P478" s="40"/>
      <c r="Q478" s="40"/>
      <c r="R478" s="40"/>
      <c r="S478" s="40"/>
      <c r="T478" s="40"/>
      <c r="U478" s="40"/>
      <c r="V478" s="40"/>
      <c r="W478" s="40"/>
      <c r="X478" s="40"/>
      <c r="Y478" s="40"/>
      <c r="Z478" s="40"/>
    </row>
    <row r="479" spans="1:26" ht="14.25" customHeight="1">
      <c r="A479" s="40"/>
      <c r="B479" s="40"/>
      <c r="C479" s="40"/>
      <c r="D479" s="162"/>
      <c r="E479" s="167"/>
      <c r="F479" s="164"/>
      <c r="G479" s="164"/>
      <c r="H479" s="40"/>
      <c r="I479" s="23"/>
      <c r="J479" s="165"/>
      <c r="K479" s="171"/>
      <c r="L479" s="180">
        <f t="shared" si="3"/>
        <v>1</v>
      </c>
      <c r="M479" s="159">
        <f t="shared" si="4"/>
        <v>1900</v>
      </c>
      <c r="N479" s="159" t="str">
        <f t="shared" si="5"/>
        <v>Jan</v>
      </c>
      <c r="O479" s="160"/>
      <c r="P479" s="40"/>
      <c r="Q479" s="40"/>
      <c r="R479" s="40"/>
      <c r="S479" s="40"/>
      <c r="T479" s="40"/>
      <c r="U479" s="40"/>
      <c r="V479" s="40"/>
      <c r="W479" s="40"/>
      <c r="X479" s="40"/>
      <c r="Y479" s="40"/>
      <c r="Z479" s="40"/>
    </row>
    <row r="480" spans="1:26" ht="14.25" customHeight="1">
      <c r="A480" s="40"/>
      <c r="B480" s="40"/>
      <c r="C480" s="40"/>
      <c r="D480" s="162"/>
      <c r="E480" s="167"/>
      <c r="F480" s="164"/>
      <c r="G480" s="164"/>
      <c r="H480" s="40"/>
      <c r="I480" s="23"/>
      <c r="J480" s="165"/>
      <c r="K480" s="171"/>
      <c r="L480" s="180">
        <f t="shared" si="3"/>
        <v>1</v>
      </c>
      <c r="M480" s="159">
        <f t="shared" si="4"/>
        <v>1900</v>
      </c>
      <c r="N480" s="159" t="str">
        <f t="shared" si="5"/>
        <v>Jan</v>
      </c>
      <c r="O480" s="160"/>
      <c r="P480" s="40"/>
      <c r="Q480" s="40"/>
      <c r="R480" s="40"/>
      <c r="S480" s="40"/>
      <c r="T480" s="40"/>
      <c r="U480" s="40"/>
      <c r="V480" s="40"/>
      <c r="W480" s="40"/>
      <c r="X480" s="40"/>
      <c r="Y480" s="40"/>
      <c r="Z480" s="40"/>
    </row>
    <row r="481" spans="1:26" ht="14.25" customHeight="1">
      <c r="A481" s="40"/>
      <c r="B481" s="40"/>
      <c r="C481" s="40"/>
      <c r="D481" s="162"/>
      <c r="E481" s="167"/>
      <c r="F481" s="164"/>
      <c r="G481" s="164"/>
      <c r="H481" s="40"/>
      <c r="I481" s="23"/>
      <c r="J481" s="165"/>
      <c r="K481" s="171"/>
      <c r="L481" s="180">
        <f t="shared" si="3"/>
        <v>1</v>
      </c>
      <c r="M481" s="159">
        <f t="shared" si="4"/>
        <v>1900</v>
      </c>
      <c r="N481" s="159" t="str">
        <f t="shared" si="5"/>
        <v>Jan</v>
      </c>
      <c r="O481" s="160"/>
      <c r="P481" s="40"/>
      <c r="Q481" s="40"/>
      <c r="R481" s="40"/>
      <c r="S481" s="40"/>
      <c r="T481" s="40"/>
      <c r="U481" s="40"/>
      <c r="V481" s="40"/>
      <c r="W481" s="40"/>
      <c r="X481" s="40"/>
      <c r="Y481" s="40"/>
      <c r="Z481" s="40"/>
    </row>
    <row r="482" spans="1:26" ht="14.25" customHeight="1">
      <c r="A482" s="40"/>
      <c r="B482" s="40"/>
      <c r="C482" s="40"/>
      <c r="D482" s="162"/>
      <c r="E482" s="167"/>
      <c r="F482" s="164"/>
      <c r="G482" s="164"/>
      <c r="H482" s="40"/>
      <c r="I482" s="165"/>
      <c r="J482" s="165"/>
      <c r="K482" s="171"/>
      <c r="L482" s="180">
        <f t="shared" si="3"/>
        <v>1</v>
      </c>
      <c r="M482" s="159">
        <f t="shared" si="4"/>
        <v>1900</v>
      </c>
      <c r="N482" s="159" t="str">
        <f t="shared" si="5"/>
        <v>Jan</v>
      </c>
      <c r="O482" s="160"/>
      <c r="P482" s="40"/>
      <c r="Q482" s="40"/>
      <c r="R482" s="40"/>
      <c r="S482" s="40"/>
      <c r="T482" s="40"/>
      <c r="U482" s="40"/>
      <c r="V482" s="40"/>
      <c r="W482" s="40"/>
      <c r="X482" s="40"/>
      <c r="Y482" s="40"/>
      <c r="Z482" s="40"/>
    </row>
    <row r="483" spans="1:26" ht="14.25" customHeight="1">
      <c r="A483" s="40"/>
      <c r="B483" s="40"/>
      <c r="C483" s="40"/>
      <c r="D483" s="162"/>
      <c r="E483" s="167"/>
      <c r="F483" s="164"/>
      <c r="G483" s="164"/>
      <c r="H483" s="40"/>
      <c r="I483" s="165"/>
      <c r="J483" s="165"/>
      <c r="K483" s="171"/>
      <c r="L483" s="180">
        <f t="shared" si="3"/>
        <v>1</v>
      </c>
      <c r="M483" s="159">
        <f t="shared" si="4"/>
        <v>1900</v>
      </c>
      <c r="N483" s="159" t="str">
        <f t="shared" si="5"/>
        <v>Jan</v>
      </c>
      <c r="O483" s="160"/>
      <c r="P483" s="40"/>
      <c r="Q483" s="40"/>
      <c r="R483" s="40"/>
      <c r="S483" s="40"/>
      <c r="T483" s="40"/>
      <c r="U483" s="40"/>
      <c r="V483" s="40"/>
      <c r="W483" s="40"/>
      <c r="X483" s="40"/>
      <c r="Y483" s="40"/>
      <c r="Z483" s="40"/>
    </row>
    <row r="484" spans="1:26" ht="14.25" customHeight="1">
      <c r="A484" s="40"/>
      <c r="B484" s="40"/>
      <c r="C484" s="40"/>
      <c r="D484" s="162"/>
      <c r="E484" s="167"/>
      <c r="F484" s="164"/>
      <c r="G484" s="164"/>
      <c r="H484" s="40"/>
      <c r="I484" s="165"/>
      <c r="J484" s="165"/>
      <c r="K484" s="171"/>
      <c r="L484" s="180">
        <f t="shared" si="3"/>
        <v>1</v>
      </c>
      <c r="M484" s="159">
        <f t="shared" si="4"/>
        <v>1900</v>
      </c>
      <c r="N484" s="159" t="str">
        <f t="shared" si="5"/>
        <v>Jan</v>
      </c>
      <c r="O484" s="160"/>
      <c r="P484" s="40"/>
      <c r="Q484" s="40"/>
      <c r="R484" s="40"/>
      <c r="S484" s="40"/>
      <c r="T484" s="40"/>
      <c r="U484" s="40"/>
      <c r="V484" s="40"/>
      <c r="W484" s="40"/>
      <c r="X484" s="40"/>
      <c r="Y484" s="40"/>
      <c r="Z484" s="40"/>
    </row>
    <row r="485" spans="1:26" ht="14.25" customHeight="1">
      <c r="A485" s="40"/>
      <c r="B485" s="40"/>
      <c r="C485" s="40"/>
      <c r="D485" s="162"/>
      <c r="E485" s="167"/>
      <c r="F485" s="164"/>
      <c r="G485" s="164"/>
      <c r="H485" s="40"/>
      <c r="I485" s="165"/>
      <c r="J485" s="165"/>
      <c r="K485" s="171"/>
      <c r="L485" s="180">
        <f t="shared" si="3"/>
        <v>1</v>
      </c>
      <c r="M485" s="159">
        <f t="shared" si="4"/>
        <v>1900</v>
      </c>
      <c r="N485" s="159" t="str">
        <f t="shared" si="5"/>
        <v>Jan</v>
      </c>
      <c r="O485" s="160"/>
      <c r="P485" s="40"/>
      <c r="Q485" s="40"/>
      <c r="R485" s="40"/>
      <c r="S485" s="40"/>
      <c r="T485" s="40"/>
      <c r="U485" s="40"/>
      <c r="V485" s="40"/>
      <c r="W485" s="40"/>
      <c r="X485" s="40"/>
      <c r="Y485" s="40"/>
      <c r="Z485" s="40"/>
    </row>
    <row r="486" spans="1:26" ht="14.25" customHeight="1">
      <c r="A486" s="40"/>
      <c r="B486" s="40"/>
      <c r="C486" s="40"/>
      <c r="D486" s="162"/>
      <c r="E486" s="167"/>
      <c r="F486" s="164"/>
      <c r="G486" s="164"/>
      <c r="H486" s="40"/>
      <c r="I486" s="23"/>
      <c r="J486" s="165"/>
      <c r="K486" s="165"/>
      <c r="L486" s="180">
        <f t="shared" si="3"/>
        <v>1</v>
      </c>
      <c r="M486" s="159">
        <f t="shared" si="4"/>
        <v>1900</v>
      </c>
      <c r="N486" s="159" t="str">
        <f t="shared" si="5"/>
        <v>Jan</v>
      </c>
      <c r="O486" s="160"/>
      <c r="P486" s="40"/>
      <c r="Q486" s="40"/>
      <c r="R486" s="40"/>
      <c r="S486" s="40"/>
      <c r="T486" s="40"/>
      <c r="U486" s="40"/>
      <c r="V486" s="40"/>
      <c r="W486" s="40"/>
      <c r="X486" s="40"/>
      <c r="Y486" s="40"/>
      <c r="Z486" s="40"/>
    </row>
    <row r="487" spans="1:26" ht="14.25" customHeight="1">
      <c r="A487" s="40"/>
      <c r="B487" s="40"/>
      <c r="C487" s="40"/>
      <c r="D487" s="162"/>
      <c r="E487" s="167"/>
      <c r="F487" s="164"/>
      <c r="G487" s="164"/>
      <c r="H487" s="40"/>
      <c r="I487" s="23"/>
      <c r="J487" s="165"/>
      <c r="K487" s="165"/>
      <c r="L487" s="180">
        <f t="shared" si="3"/>
        <v>1</v>
      </c>
      <c r="M487" s="159">
        <f t="shared" si="4"/>
        <v>1900</v>
      </c>
      <c r="N487" s="159" t="str">
        <f t="shared" si="5"/>
        <v>Jan</v>
      </c>
      <c r="O487" s="160"/>
      <c r="P487" s="40"/>
      <c r="Q487" s="40"/>
      <c r="R487" s="40"/>
      <c r="S487" s="40"/>
      <c r="T487" s="40"/>
      <c r="U487" s="40"/>
      <c r="V487" s="40"/>
      <c r="W487" s="40"/>
      <c r="X487" s="40"/>
      <c r="Y487" s="40"/>
      <c r="Z487" s="40"/>
    </row>
    <row r="488" spans="1:26" ht="14.25" customHeight="1">
      <c r="A488" s="40"/>
      <c r="B488" s="40"/>
      <c r="C488" s="40"/>
      <c r="D488" s="162"/>
      <c r="E488" s="167"/>
      <c r="F488" s="164"/>
      <c r="G488" s="164"/>
      <c r="H488" s="40"/>
      <c r="I488" s="23"/>
      <c r="J488" s="165"/>
      <c r="K488" s="165"/>
      <c r="L488" s="180">
        <f t="shared" si="3"/>
        <v>1</v>
      </c>
      <c r="M488" s="159">
        <f t="shared" si="4"/>
        <v>1900</v>
      </c>
      <c r="N488" s="159" t="str">
        <f t="shared" si="5"/>
        <v>Jan</v>
      </c>
      <c r="O488" s="160"/>
      <c r="P488" s="40"/>
      <c r="Q488" s="40"/>
      <c r="R488" s="40"/>
      <c r="S488" s="40"/>
      <c r="T488" s="40"/>
      <c r="U488" s="40"/>
      <c r="V488" s="40"/>
      <c r="W488" s="40"/>
      <c r="X488" s="40"/>
      <c r="Y488" s="40"/>
      <c r="Z488" s="40"/>
    </row>
    <row r="489" spans="1:26" ht="14.25" customHeight="1">
      <c r="A489" s="40"/>
      <c r="B489" s="40"/>
      <c r="C489" s="40"/>
      <c r="D489" s="162"/>
      <c r="E489" s="167"/>
      <c r="F489" s="164"/>
      <c r="G489" s="164"/>
      <c r="H489" s="40"/>
      <c r="I489" s="23"/>
      <c r="J489" s="165"/>
      <c r="K489" s="165"/>
      <c r="L489" s="180">
        <f t="shared" si="3"/>
        <v>1</v>
      </c>
      <c r="M489" s="159">
        <f t="shared" si="4"/>
        <v>1900</v>
      </c>
      <c r="N489" s="159" t="str">
        <f t="shared" si="5"/>
        <v>Jan</v>
      </c>
      <c r="O489" s="160"/>
      <c r="P489" s="40"/>
      <c r="Q489" s="40"/>
      <c r="R489" s="40"/>
      <c r="S489" s="40"/>
      <c r="T489" s="40"/>
      <c r="U489" s="40"/>
      <c r="V489" s="40"/>
      <c r="W489" s="40"/>
      <c r="X489" s="40"/>
      <c r="Y489" s="40"/>
      <c r="Z489" s="40"/>
    </row>
    <row r="490" spans="1:26" ht="14.25" customHeight="1">
      <c r="A490" s="40"/>
      <c r="B490" s="40"/>
      <c r="C490" s="40"/>
      <c r="D490" s="162"/>
      <c r="E490" s="167"/>
      <c r="F490" s="164"/>
      <c r="G490" s="164"/>
      <c r="H490" s="40"/>
      <c r="I490" s="23"/>
      <c r="J490" s="165"/>
      <c r="K490" s="165"/>
      <c r="L490" s="180">
        <f t="shared" si="3"/>
        <v>1</v>
      </c>
      <c r="M490" s="159">
        <f t="shared" si="4"/>
        <v>1900</v>
      </c>
      <c r="N490" s="159" t="str">
        <f t="shared" si="5"/>
        <v>Jan</v>
      </c>
      <c r="O490" s="160"/>
      <c r="P490" s="40"/>
      <c r="Q490" s="40"/>
      <c r="R490" s="40"/>
      <c r="S490" s="40"/>
      <c r="T490" s="40"/>
      <c r="U490" s="40"/>
      <c r="V490" s="40"/>
      <c r="W490" s="40"/>
      <c r="X490" s="40"/>
      <c r="Y490" s="40"/>
      <c r="Z490" s="40"/>
    </row>
    <row r="491" spans="1:26" ht="14.25" customHeight="1">
      <c r="A491" s="40"/>
      <c r="B491" s="40"/>
      <c r="C491" s="40"/>
      <c r="D491" s="162"/>
      <c r="E491" s="167"/>
      <c r="F491" s="164"/>
      <c r="G491" s="164"/>
      <c r="H491" s="40"/>
      <c r="I491" s="23"/>
      <c r="J491" s="165"/>
      <c r="K491" s="171"/>
      <c r="L491" s="180">
        <f t="shared" si="3"/>
        <v>1</v>
      </c>
      <c r="M491" s="159">
        <f t="shared" si="4"/>
        <v>1900</v>
      </c>
      <c r="N491" s="159" t="str">
        <f t="shared" si="5"/>
        <v>Jan</v>
      </c>
      <c r="O491" s="160"/>
      <c r="P491" s="40"/>
      <c r="Q491" s="40"/>
      <c r="R491" s="40"/>
      <c r="S491" s="40"/>
      <c r="T491" s="40"/>
      <c r="U491" s="40"/>
      <c r="V491" s="40"/>
      <c r="W491" s="40"/>
      <c r="X491" s="40"/>
      <c r="Y491" s="40"/>
      <c r="Z491" s="40"/>
    </row>
    <row r="492" spans="1:26" ht="14.25" customHeight="1">
      <c r="A492" s="40"/>
      <c r="B492" s="40"/>
      <c r="C492" s="40"/>
      <c r="D492" s="162"/>
      <c r="E492" s="167"/>
      <c r="F492" s="164"/>
      <c r="G492" s="164"/>
      <c r="H492" s="40"/>
      <c r="I492" s="23"/>
      <c r="J492" s="165"/>
      <c r="K492" s="171"/>
      <c r="L492" s="180">
        <f t="shared" si="3"/>
        <v>1</v>
      </c>
      <c r="M492" s="159">
        <f t="shared" si="4"/>
        <v>1900</v>
      </c>
      <c r="N492" s="159" t="str">
        <f t="shared" si="5"/>
        <v>Jan</v>
      </c>
      <c r="O492" s="160"/>
      <c r="P492" s="40"/>
      <c r="Q492" s="40"/>
      <c r="R492" s="40"/>
      <c r="S492" s="40"/>
      <c r="T492" s="40"/>
      <c r="U492" s="40"/>
      <c r="V492" s="40"/>
      <c r="W492" s="40"/>
      <c r="X492" s="40"/>
      <c r="Y492" s="40"/>
      <c r="Z492" s="40"/>
    </row>
    <row r="493" spans="1:26" ht="14.25" customHeight="1">
      <c r="A493" s="40"/>
      <c r="B493" s="40"/>
      <c r="C493" s="40"/>
      <c r="D493" s="162"/>
      <c r="E493" s="167"/>
      <c r="F493" s="164"/>
      <c r="G493" s="164"/>
      <c r="H493" s="40"/>
      <c r="I493" s="23"/>
      <c r="J493" s="165"/>
      <c r="K493" s="171"/>
      <c r="L493" s="180">
        <f t="shared" si="3"/>
        <v>1</v>
      </c>
      <c r="M493" s="159">
        <f t="shared" si="4"/>
        <v>1900</v>
      </c>
      <c r="N493" s="159" t="str">
        <f t="shared" si="5"/>
        <v>Jan</v>
      </c>
      <c r="O493" s="160"/>
      <c r="P493" s="40"/>
      <c r="Q493" s="40"/>
      <c r="R493" s="40"/>
      <c r="S493" s="40"/>
      <c r="T493" s="40"/>
      <c r="U493" s="40"/>
      <c r="V493" s="40"/>
      <c r="W493" s="40"/>
      <c r="X493" s="40"/>
      <c r="Y493" s="40"/>
      <c r="Z493" s="40"/>
    </row>
    <row r="494" spans="1:26" ht="14.25" customHeight="1">
      <c r="A494" s="40"/>
      <c r="B494" s="40"/>
      <c r="C494" s="40"/>
      <c r="D494" s="162"/>
      <c r="E494" s="167"/>
      <c r="F494" s="164"/>
      <c r="G494" s="164"/>
      <c r="H494" s="40"/>
      <c r="I494" s="23"/>
      <c r="J494" s="165"/>
      <c r="K494" s="171"/>
      <c r="L494" s="180">
        <f t="shared" si="3"/>
        <v>1</v>
      </c>
      <c r="M494" s="159">
        <f t="shared" si="4"/>
        <v>1900</v>
      </c>
      <c r="N494" s="159" t="str">
        <f t="shared" si="5"/>
        <v>Jan</v>
      </c>
      <c r="O494" s="160"/>
      <c r="P494" s="40"/>
      <c r="Q494" s="40"/>
      <c r="R494" s="40"/>
      <c r="S494" s="40"/>
      <c r="T494" s="40"/>
      <c r="U494" s="40"/>
      <c r="V494" s="40"/>
      <c r="W494" s="40"/>
      <c r="X494" s="40"/>
      <c r="Y494" s="40"/>
      <c r="Z494" s="40"/>
    </row>
    <row r="495" spans="1:26" ht="14.25" customHeight="1">
      <c r="A495" s="40"/>
      <c r="B495" s="40"/>
      <c r="C495" s="40"/>
      <c r="D495" s="162"/>
      <c r="E495" s="167"/>
      <c r="F495" s="164"/>
      <c r="G495" s="164"/>
      <c r="H495" s="40"/>
      <c r="I495" s="23"/>
      <c r="J495" s="165"/>
      <c r="K495" s="171"/>
      <c r="L495" s="180">
        <f t="shared" si="3"/>
        <v>1</v>
      </c>
      <c r="M495" s="159">
        <f t="shared" si="4"/>
        <v>1900</v>
      </c>
      <c r="N495" s="159" t="str">
        <f t="shared" si="5"/>
        <v>Jan</v>
      </c>
      <c r="O495" s="160"/>
      <c r="P495" s="40"/>
      <c r="Q495" s="40"/>
      <c r="R495" s="40"/>
      <c r="S495" s="40"/>
      <c r="T495" s="40"/>
      <c r="U495" s="40"/>
      <c r="V495" s="40"/>
      <c r="W495" s="40"/>
      <c r="X495" s="40"/>
      <c r="Y495" s="40"/>
      <c r="Z495" s="40"/>
    </row>
    <row r="496" spans="1:26" ht="14.25" customHeight="1">
      <c r="A496" s="40"/>
      <c r="B496" s="40"/>
      <c r="C496" s="40"/>
      <c r="D496" s="162"/>
      <c r="E496" s="167"/>
      <c r="F496" s="164"/>
      <c r="G496" s="164"/>
      <c r="H496" s="40"/>
      <c r="I496" s="23"/>
      <c r="J496" s="165"/>
      <c r="K496" s="171"/>
      <c r="L496" s="180">
        <f t="shared" si="3"/>
        <v>1</v>
      </c>
      <c r="M496" s="159">
        <f t="shared" si="4"/>
        <v>1900</v>
      </c>
      <c r="N496" s="159" t="str">
        <f t="shared" si="5"/>
        <v>Jan</v>
      </c>
      <c r="O496" s="160"/>
      <c r="P496" s="40"/>
      <c r="Q496" s="40"/>
      <c r="R496" s="40"/>
      <c r="S496" s="40"/>
      <c r="T496" s="40"/>
      <c r="U496" s="40"/>
      <c r="V496" s="40"/>
      <c r="W496" s="40"/>
      <c r="X496" s="40"/>
      <c r="Y496" s="40"/>
      <c r="Z496" s="40"/>
    </row>
    <row r="497" spans="1:26" ht="14.25" customHeight="1">
      <c r="A497" s="40"/>
      <c r="B497" s="40"/>
      <c r="C497" s="40"/>
      <c r="D497" s="162"/>
      <c r="E497" s="167"/>
      <c r="F497" s="164"/>
      <c r="G497" s="164"/>
      <c r="H497" s="40"/>
      <c r="I497" s="23"/>
      <c r="J497" s="165"/>
      <c r="K497" s="171"/>
      <c r="L497" s="180">
        <f t="shared" si="3"/>
        <v>1</v>
      </c>
      <c r="M497" s="159">
        <f t="shared" si="4"/>
        <v>1900</v>
      </c>
      <c r="N497" s="159" t="str">
        <f t="shared" si="5"/>
        <v>Jan</v>
      </c>
      <c r="O497" s="160"/>
      <c r="P497" s="40"/>
      <c r="Q497" s="40"/>
      <c r="R497" s="40"/>
      <c r="S497" s="40"/>
      <c r="T497" s="40"/>
      <c r="U497" s="40"/>
      <c r="V497" s="40"/>
      <c r="W497" s="40"/>
      <c r="X497" s="40"/>
      <c r="Y497" s="40"/>
      <c r="Z497" s="40"/>
    </row>
    <row r="498" spans="1:26" ht="14.25" customHeight="1">
      <c r="A498" s="40"/>
      <c r="B498" s="40"/>
      <c r="C498" s="40"/>
      <c r="D498" s="162"/>
      <c r="E498" s="167"/>
      <c r="F498" s="164"/>
      <c r="G498" s="164"/>
      <c r="H498" s="40"/>
      <c r="I498" s="23"/>
      <c r="J498" s="165"/>
      <c r="K498" s="171"/>
      <c r="L498" s="180">
        <f t="shared" si="3"/>
        <v>1</v>
      </c>
      <c r="M498" s="159">
        <f t="shared" si="4"/>
        <v>1900</v>
      </c>
      <c r="N498" s="159" t="str">
        <f t="shared" si="5"/>
        <v>Jan</v>
      </c>
      <c r="O498" s="160"/>
      <c r="P498" s="40"/>
      <c r="Q498" s="40"/>
      <c r="R498" s="40"/>
      <c r="S498" s="40"/>
      <c r="T498" s="40"/>
      <c r="U498" s="40"/>
      <c r="V498" s="40"/>
      <c r="W498" s="40"/>
      <c r="X498" s="40"/>
      <c r="Y498" s="40"/>
      <c r="Z498" s="40"/>
    </row>
    <row r="499" spans="1:26" ht="14.25" customHeight="1">
      <c r="A499" s="40"/>
      <c r="B499" s="40"/>
      <c r="C499" s="40"/>
      <c r="D499" s="162"/>
      <c r="E499" s="167"/>
      <c r="F499" s="164"/>
      <c r="G499" s="164"/>
      <c r="H499" s="40"/>
      <c r="I499" s="23"/>
      <c r="J499" s="165"/>
      <c r="K499" s="171"/>
      <c r="L499" s="180">
        <f t="shared" si="3"/>
        <v>1</v>
      </c>
      <c r="M499" s="159">
        <f t="shared" si="4"/>
        <v>1900</v>
      </c>
      <c r="N499" s="159" t="str">
        <f t="shared" si="5"/>
        <v>Jan</v>
      </c>
      <c r="O499" s="160"/>
      <c r="P499" s="40"/>
      <c r="Q499" s="40"/>
      <c r="R499" s="40"/>
      <c r="S499" s="40"/>
      <c r="T499" s="40"/>
      <c r="U499" s="40"/>
      <c r="V499" s="40"/>
      <c r="W499" s="40"/>
      <c r="X499" s="40"/>
      <c r="Y499" s="40"/>
      <c r="Z499" s="40"/>
    </row>
    <row r="500" spans="1:26" ht="14.25" customHeight="1">
      <c r="A500" s="40"/>
      <c r="B500" s="40"/>
      <c r="C500" s="40"/>
      <c r="D500" s="162"/>
      <c r="E500" s="167"/>
      <c r="F500" s="164"/>
      <c r="G500" s="164"/>
      <c r="H500" s="40"/>
      <c r="I500" s="23"/>
      <c r="J500" s="165"/>
      <c r="K500" s="171"/>
      <c r="L500" s="180">
        <f t="shared" si="3"/>
        <v>1</v>
      </c>
      <c r="M500" s="159">
        <f t="shared" si="4"/>
        <v>1900</v>
      </c>
      <c r="N500" s="159" t="str">
        <f t="shared" si="5"/>
        <v>Jan</v>
      </c>
      <c r="O500" s="160"/>
      <c r="P500" s="40"/>
      <c r="Q500" s="40"/>
      <c r="R500" s="40"/>
      <c r="S500" s="40"/>
      <c r="T500" s="40"/>
      <c r="U500" s="40"/>
      <c r="V500" s="40"/>
      <c r="W500" s="40"/>
      <c r="X500" s="40"/>
      <c r="Y500" s="40"/>
      <c r="Z500" s="40"/>
    </row>
    <row r="501" spans="1:26" ht="14.25" customHeight="1">
      <c r="A501" s="40"/>
      <c r="B501" s="40"/>
      <c r="C501" s="40"/>
      <c r="D501" s="162"/>
      <c r="E501" s="167"/>
      <c r="F501" s="164"/>
      <c r="G501" s="164"/>
      <c r="H501" s="40"/>
      <c r="I501" s="23"/>
      <c r="J501" s="165"/>
      <c r="K501" s="171"/>
      <c r="L501" s="180">
        <f t="shared" si="3"/>
        <v>1</v>
      </c>
      <c r="M501" s="159">
        <f t="shared" si="4"/>
        <v>1900</v>
      </c>
      <c r="N501" s="159" t="str">
        <f t="shared" si="5"/>
        <v>Jan</v>
      </c>
      <c r="O501" s="160"/>
      <c r="P501" s="40"/>
      <c r="Q501" s="40"/>
      <c r="R501" s="40"/>
      <c r="S501" s="40"/>
      <c r="T501" s="40"/>
      <c r="U501" s="40"/>
      <c r="V501" s="40"/>
      <c r="W501" s="40"/>
      <c r="X501" s="40"/>
      <c r="Y501" s="40"/>
      <c r="Z501" s="40"/>
    </row>
    <row r="502" spans="1:26" ht="14.25" customHeight="1">
      <c r="A502" s="40"/>
      <c r="B502" s="40"/>
      <c r="C502" s="40"/>
      <c r="D502" s="162"/>
      <c r="E502" s="167"/>
      <c r="F502" s="164"/>
      <c r="G502" s="164"/>
      <c r="H502" s="40"/>
      <c r="I502" s="23"/>
      <c r="J502" s="165"/>
      <c r="K502" s="171"/>
      <c r="L502" s="180">
        <f t="shared" si="3"/>
        <v>1</v>
      </c>
      <c r="M502" s="159">
        <f t="shared" si="4"/>
        <v>1900</v>
      </c>
      <c r="N502" s="159" t="str">
        <f t="shared" si="5"/>
        <v>Jan</v>
      </c>
      <c r="O502" s="160"/>
      <c r="P502" s="40"/>
      <c r="Q502" s="40"/>
      <c r="R502" s="40"/>
      <c r="S502" s="40"/>
      <c r="T502" s="40"/>
      <c r="U502" s="40"/>
      <c r="V502" s="40"/>
      <c r="W502" s="40"/>
      <c r="X502" s="40"/>
      <c r="Y502" s="40"/>
      <c r="Z502" s="40"/>
    </row>
    <row r="503" spans="1:26" ht="14.25" customHeight="1">
      <c r="A503" s="40"/>
      <c r="B503" s="40"/>
      <c r="C503" s="40"/>
      <c r="D503" s="162"/>
      <c r="E503" s="167"/>
      <c r="F503" s="164"/>
      <c r="G503" s="164"/>
      <c r="H503" s="40"/>
      <c r="I503" s="23"/>
      <c r="J503" s="165"/>
      <c r="K503" s="171"/>
      <c r="L503" s="180">
        <f t="shared" si="3"/>
        <v>1</v>
      </c>
      <c r="M503" s="159">
        <f t="shared" si="4"/>
        <v>1900</v>
      </c>
      <c r="N503" s="159" t="str">
        <f t="shared" si="5"/>
        <v>Jan</v>
      </c>
      <c r="O503" s="160"/>
      <c r="P503" s="40"/>
      <c r="Q503" s="40"/>
      <c r="R503" s="40"/>
      <c r="S503" s="40"/>
      <c r="T503" s="40"/>
      <c r="U503" s="40"/>
      <c r="V503" s="40"/>
      <c r="W503" s="40"/>
      <c r="X503" s="40"/>
      <c r="Y503" s="40"/>
      <c r="Z503" s="40"/>
    </row>
    <row r="504" spans="1:26" ht="14.25" customHeight="1">
      <c r="A504" s="40"/>
      <c r="B504" s="40"/>
      <c r="C504" s="40"/>
      <c r="D504" s="162"/>
      <c r="E504" s="167"/>
      <c r="F504" s="164"/>
      <c r="G504" s="164"/>
      <c r="H504" s="40"/>
      <c r="I504" s="23"/>
      <c r="J504" s="165"/>
      <c r="K504" s="171"/>
      <c r="L504" s="180">
        <f t="shared" si="3"/>
        <v>1</v>
      </c>
      <c r="M504" s="159">
        <f t="shared" si="4"/>
        <v>1900</v>
      </c>
      <c r="N504" s="159" t="str">
        <f t="shared" si="5"/>
        <v>Jan</v>
      </c>
      <c r="O504" s="160"/>
      <c r="P504" s="40"/>
      <c r="Q504" s="40"/>
      <c r="R504" s="40"/>
      <c r="S504" s="40"/>
      <c r="T504" s="40"/>
      <c r="U504" s="40"/>
      <c r="V504" s="40"/>
      <c r="W504" s="40"/>
      <c r="X504" s="40"/>
      <c r="Y504" s="40"/>
      <c r="Z504" s="40"/>
    </row>
    <row r="505" spans="1:26" ht="14.25" customHeight="1">
      <c r="A505" s="40"/>
      <c r="B505" s="40"/>
      <c r="C505" s="40"/>
      <c r="D505" s="162"/>
      <c r="E505" s="167"/>
      <c r="F505" s="164"/>
      <c r="G505" s="164"/>
      <c r="H505" s="40"/>
      <c r="I505" s="23"/>
      <c r="J505" s="165"/>
      <c r="K505" s="171"/>
      <c r="L505" s="180">
        <f t="shared" si="3"/>
        <v>1</v>
      </c>
      <c r="M505" s="159">
        <f t="shared" si="4"/>
        <v>1900</v>
      </c>
      <c r="N505" s="159" t="str">
        <f t="shared" si="5"/>
        <v>Jan</v>
      </c>
      <c r="O505" s="160"/>
      <c r="P505" s="40"/>
      <c r="Q505" s="40"/>
      <c r="R505" s="40"/>
      <c r="S505" s="40"/>
      <c r="T505" s="40"/>
      <c r="U505" s="40"/>
      <c r="V505" s="40"/>
      <c r="W505" s="40"/>
      <c r="X505" s="40"/>
      <c r="Y505" s="40"/>
      <c r="Z505" s="40"/>
    </row>
    <row r="506" spans="1:26" ht="14.25" customHeight="1">
      <c r="A506" s="40"/>
      <c r="B506" s="40"/>
      <c r="C506" s="40"/>
      <c r="D506" s="162"/>
      <c r="E506" s="167"/>
      <c r="F506" s="164"/>
      <c r="G506" s="164"/>
      <c r="H506" s="40"/>
      <c r="I506" s="23"/>
      <c r="J506" s="165"/>
      <c r="K506" s="171"/>
      <c r="L506" s="180">
        <f t="shared" si="3"/>
        <v>1</v>
      </c>
      <c r="M506" s="159">
        <f t="shared" si="4"/>
        <v>1900</v>
      </c>
      <c r="N506" s="159" t="str">
        <f t="shared" si="5"/>
        <v>Jan</v>
      </c>
      <c r="O506" s="160"/>
      <c r="P506" s="40"/>
      <c r="Q506" s="40"/>
      <c r="R506" s="40"/>
      <c r="S506" s="40"/>
      <c r="T506" s="40"/>
      <c r="U506" s="40"/>
      <c r="V506" s="40"/>
      <c r="W506" s="40"/>
      <c r="X506" s="40"/>
      <c r="Y506" s="40"/>
      <c r="Z506" s="40"/>
    </row>
    <row r="507" spans="1:26" ht="14.25" customHeight="1">
      <c r="A507" s="40"/>
      <c r="B507" s="40"/>
      <c r="C507" s="40"/>
      <c r="D507" s="162"/>
      <c r="E507" s="167"/>
      <c r="F507" s="164"/>
      <c r="G507" s="164"/>
      <c r="H507" s="40"/>
      <c r="I507" s="23"/>
      <c r="J507" s="165"/>
      <c r="K507" s="171"/>
      <c r="L507" s="180">
        <f t="shared" si="3"/>
        <v>1</v>
      </c>
      <c r="M507" s="159">
        <f t="shared" si="4"/>
        <v>1900</v>
      </c>
      <c r="N507" s="159" t="str">
        <f t="shared" si="5"/>
        <v>Jan</v>
      </c>
      <c r="O507" s="160"/>
      <c r="P507" s="40"/>
      <c r="Q507" s="40"/>
      <c r="R507" s="40"/>
      <c r="S507" s="40"/>
      <c r="T507" s="40"/>
      <c r="U507" s="40"/>
      <c r="V507" s="40"/>
      <c r="W507" s="40"/>
      <c r="X507" s="40"/>
      <c r="Y507" s="40"/>
      <c r="Z507" s="40"/>
    </row>
    <row r="508" spans="1:26" ht="14.25" customHeight="1">
      <c r="A508" s="40"/>
      <c r="B508" s="40"/>
      <c r="C508" s="40"/>
      <c r="D508" s="162"/>
      <c r="E508" s="167"/>
      <c r="F508" s="164"/>
      <c r="G508" s="164"/>
      <c r="H508" s="40"/>
      <c r="I508" s="23"/>
      <c r="J508" s="165"/>
      <c r="K508" s="171"/>
      <c r="L508" s="180">
        <f t="shared" si="3"/>
        <v>1</v>
      </c>
      <c r="M508" s="159">
        <f t="shared" si="4"/>
        <v>1900</v>
      </c>
      <c r="N508" s="159" t="str">
        <f t="shared" si="5"/>
        <v>Jan</v>
      </c>
      <c r="O508" s="160"/>
      <c r="P508" s="40"/>
      <c r="Q508" s="40"/>
      <c r="R508" s="40"/>
      <c r="S508" s="40"/>
      <c r="T508" s="40"/>
      <c r="U508" s="40"/>
      <c r="V508" s="40"/>
      <c r="W508" s="40"/>
      <c r="X508" s="40"/>
      <c r="Y508" s="40"/>
      <c r="Z508" s="40"/>
    </row>
    <row r="509" spans="1:26" ht="14.25" customHeight="1">
      <c r="A509" s="40"/>
      <c r="B509" s="40"/>
      <c r="C509" s="40"/>
      <c r="D509" s="162"/>
      <c r="E509" s="167"/>
      <c r="F509" s="164"/>
      <c r="G509" s="164"/>
      <c r="H509" s="40"/>
      <c r="I509" s="23"/>
      <c r="J509" s="165"/>
      <c r="K509" s="171"/>
      <c r="L509" s="180">
        <f t="shared" si="3"/>
        <v>1</v>
      </c>
      <c r="M509" s="159">
        <f t="shared" si="4"/>
        <v>1900</v>
      </c>
      <c r="N509" s="159" t="str">
        <f t="shared" si="5"/>
        <v>Jan</v>
      </c>
      <c r="O509" s="160"/>
      <c r="P509" s="40"/>
      <c r="Q509" s="40"/>
      <c r="R509" s="40"/>
      <c r="S509" s="40"/>
      <c r="T509" s="40"/>
      <c r="U509" s="40"/>
      <c r="V509" s="40"/>
      <c r="W509" s="40"/>
      <c r="X509" s="40"/>
      <c r="Y509" s="40"/>
      <c r="Z509" s="40"/>
    </row>
    <row r="510" spans="1:26" ht="14.25" customHeight="1">
      <c r="A510" s="40"/>
      <c r="B510" s="40"/>
      <c r="C510" s="40"/>
      <c r="D510" s="162"/>
      <c r="E510" s="167"/>
      <c r="F510" s="164"/>
      <c r="G510" s="164"/>
      <c r="H510" s="40"/>
      <c r="I510" s="23"/>
      <c r="J510" s="165"/>
      <c r="K510" s="165"/>
      <c r="L510" s="180">
        <f t="shared" si="3"/>
        <v>1</v>
      </c>
      <c r="M510" s="159">
        <f t="shared" si="4"/>
        <v>1900</v>
      </c>
      <c r="N510" s="159" t="str">
        <f t="shared" si="5"/>
        <v>Jan</v>
      </c>
      <c r="O510" s="160"/>
      <c r="P510" s="40"/>
      <c r="Q510" s="40"/>
      <c r="R510" s="40"/>
      <c r="S510" s="40"/>
      <c r="T510" s="40"/>
      <c r="U510" s="40"/>
      <c r="V510" s="40"/>
      <c r="W510" s="40"/>
      <c r="X510" s="40"/>
      <c r="Y510" s="40"/>
      <c r="Z510" s="40"/>
    </row>
    <row r="511" spans="1:26" ht="14.25" customHeight="1">
      <c r="A511" s="40"/>
      <c r="B511" s="40"/>
      <c r="C511" s="40"/>
      <c r="D511" s="162"/>
      <c r="E511" s="167"/>
      <c r="F511" s="164"/>
      <c r="G511" s="164"/>
      <c r="H511" s="40"/>
      <c r="I511" s="23"/>
      <c r="J511" s="165"/>
      <c r="K511" s="165"/>
      <c r="L511" s="180">
        <f t="shared" si="3"/>
        <v>1</v>
      </c>
      <c r="M511" s="159">
        <f t="shared" si="4"/>
        <v>1900</v>
      </c>
      <c r="N511" s="159" t="str">
        <f t="shared" si="5"/>
        <v>Jan</v>
      </c>
      <c r="O511" s="160"/>
      <c r="P511" s="40"/>
      <c r="Q511" s="40"/>
      <c r="R511" s="40"/>
      <c r="S511" s="40"/>
      <c r="T511" s="40"/>
      <c r="U511" s="40"/>
      <c r="V511" s="40"/>
      <c r="W511" s="40"/>
      <c r="X511" s="40"/>
      <c r="Y511" s="40"/>
      <c r="Z511" s="40"/>
    </row>
    <row r="512" spans="1:26" ht="14.25" customHeight="1">
      <c r="A512" s="40"/>
      <c r="B512" s="40"/>
      <c r="C512" s="40"/>
      <c r="D512" s="162"/>
      <c r="E512" s="167"/>
      <c r="F512" s="164"/>
      <c r="G512" s="164"/>
      <c r="H512" s="40"/>
      <c r="I512" s="23"/>
      <c r="J512" s="165"/>
      <c r="K512" s="165"/>
      <c r="L512" s="180">
        <f t="shared" ref="L512:L766" si="6">MONTH(E512)</f>
        <v>1</v>
      </c>
      <c r="M512" s="159">
        <f t="shared" ref="M512:M766" si="7">YEAR(E512)</f>
        <v>1900</v>
      </c>
      <c r="N512" s="159" t="str">
        <f t="shared" ref="N512:N766" si="8">CHOOSE(L512,"Jan","Feb","Mar","Apr","May","Jun","Jul","Aug","Sep","Oct","Nov","Dec")</f>
        <v>Jan</v>
      </c>
      <c r="O512" s="160"/>
      <c r="P512" s="40"/>
      <c r="Q512" s="40"/>
      <c r="R512" s="40"/>
      <c r="S512" s="40"/>
      <c r="T512" s="40"/>
      <c r="U512" s="40"/>
      <c r="V512" s="40"/>
      <c r="W512" s="40"/>
      <c r="X512" s="40"/>
      <c r="Y512" s="40"/>
      <c r="Z512" s="40"/>
    </row>
    <row r="513" spans="1:26" ht="14.25" customHeight="1">
      <c r="A513" s="40"/>
      <c r="B513" s="40"/>
      <c r="C513" s="40"/>
      <c r="D513" s="162"/>
      <c r="E513" s="167"/>
      <c r="F513" s="164"/>
      <c r="G513" s="164"/>
      <c r="H513" s="40"/>
      <c r="I513" s="23"/>
      <c r="J513" s="165"/>
      <c r="K513" s="165"/>
      <c r="L513" s="180">
        <f t="shared" si="6"/>
        <v>1</v>
      </c>
      <c r="M513" s="159">
        <f t="shared" si="7"/>
        <v>1900</v>
      </c>
      <c r="N513" s="159" t="str">
        <f t="shared" si="8"/>
        <v>Jan</v>
      </c>
      <c r="O513" s="160"/>
      <c r="P513" s="40"/>
      <c r="Q513" s="40"/>
      <c r="R513" s="40"/>
      <c r="S513" s="40"/>
      <c r="T513" s="40"/>
      <c r="U513" s="40"/>
      <c r="V513" s="40"/>
      <c r="W513" s="40"/>
      <c r="X513" s="40"/>
      <c r="Y513" s="40"/>
      <c r="Z513" s="40"/>
    </row>
    <row r="514" spans="1:26" ht="14.25" customHeight="1">
      <c r="A514" s="40"/>
      <c r="B514" s="40"/>
      <c r="C514" s="40"/>
      <c r="D514" s="167"/>
      <c r="E514" s="168"/>
      <c r="F514" s="164"/>
      <c r="G514" s="164"/>
      <c r="H514" s="40"/>
      <c r="I514" s="23"/>
      <c r="J514" s="165"/>
      <c r="K514" s="165"/>
      <c r="L514" s="180">
        <f t="shared" si="6"/>
        <v>1</v>
      </c>
      <c r="M514" s="159">
        <f t="shared" si="7"/>
        <v>1900</v>
      </c>
      <c r="N514" s="159" t="str">
        <f t="shared" si="8"/>
        <v>Jan</v>
      </c>
      <c r="O514" s="160"/>
      <c r="P514" s="40"/>
      <c r="Q514" s="40"/>
      <c r="R514" s="40"/>
      <c r="S514" s="40"/>
      <c r="T514" s="40"/>
      <c r="U514" s="40"/>
      <c r="V514" s="40"/>
      <c r="W514" s="40"/>
      <c r="X514" s="40"/>
      <c r="Y514" s="40"/>
      <c r="Z514" s="40"/>
    </row>
    <row r="515" spans="1:26" ht="14.25" customHeight="1">
      <c r="A515" s="40"/>
      <c r="B515" s="40"/>
      <c r="C515" s="40"/>
      <c r="D515" s="162"/>
      <c r="E515" s="167"/>
      <c r="F515" s="164"/>
      <c r="G515" s="164"/>
      <c r="H515" s="40"/>
      <c r="I515" s="23"/>
      <c r="J515" s="165"/>
      <c r="K515" s="171"/>
      <c r="L515" s="180">
        <f t="shared" si="6"/>
        <v>1</v>
      </c>
      <c r="M515" s="159">
        <f t="shared" si="7"/>
        <v>1900</v>
      </c>
      <c r="N515" s="159" t="str">
        <f t="shared" si="8"/>
        <v>Jan</v>
      </c>
      <c r="O515" s="160"/>
      <c r="P515" s="40"/>
      <c r="Q515" s="40"/>
      <c r="R515" s="40"/>
      <c r="S515" s="40"/>
      <c r="T515" s="40"/>
      <c r="U515" s="40"/>
      <c r="V515" s="40"/>
      <c r="W515" s="40"/>
      <c r="X515" s="40"/>
      <c r="Y515" s="40"/>
      <c r="Z515" s="40"/>
    </row>
    <row r="516" spans="1:26" ht="14.25" customHeight="1">
      <c r="A516" s="40"/>
      <c r="B516" s="40"/>
      <c r="C516" s="40"/>
      <c r="D516" s="162"/>
      <c r="E516" s="167"/>
      <c r="F516" s="164"/>
      <c r="G516" s="164"/>
      <c r="H516" s="40"/>
      <c r="I516" s="23"/>
      <c r="J516" s="165"/>
      <c r="K516" s="171"/>
      <c r="L516" s="180">
        <f t="shared" si="6"/>
        <v>1</v>
      </c>
      <c r="M516" s="159">
        <f t="shared" si="7"/>
        <v>1900</v>
      </c>
      <c r="N516" s="159" t="str">
        <f t="shared" si="8"/>
        <v>Jan</v>
      </c>
      <c r="O516" s="160"/>
      <c r="P516" s="40"/>
      <c r="Q516" s="40"/>
      <c r="R516" s="40"/>
      <c r="S516" s="40"/>
      <c r="T516" s="40"/>
      <c r="U516" s="40"/>
      <c r="V516" s="40"/>
      <c r="W516" s="40"/>
      <c r="X516" s="40"/>
      <c r="Y516" s="40"/>
      <c r="Z516" s="40"/>
    </row>
    <row r="517" spans="1:26" ht="14.25" customHeight="1">
      <c r="A517" s="40"/>
      <c r="B517" s="40"/>
      <c r="C517" s="40"/>
      <c r="D517" s="162"/>
      <c r="E517" s="167"/>
      <c r="F517" s="164"/>
      <c r="G517" s="164"/>
      <c r="H517" s="40"/>
      <c r="I517" s="23"/>
      <c r="J517" s="165"/>
      <c r="K517" s="171"/>
      <c r="L517" s="180">
        <f t="shared" si="6"/>
        <v>1</v>
      </c>
      <c r="M517" s="159">
        <f t="shared" si="7"/>
        <v>1900</v>
      </c>
      <c r="N517" s="159" t="str">
        <f t="shared" si="8"/>
        <v>Jan</v>
      </c>
      <c r="O517" s="160"/>
      <c r="P517" s="40"/>
      <c r="Q517" s="40"/>
      <c r="R517" s="40"/>
      <c r="S517" s="40"/>
      <c r="T517" s="40"/>
      <c r="U517" s="40"/>
      <c r="V517" s="40"/>
      <c r="W517" s="40"/>
      <c r="X517" s="40"/>
      <c r="Y517" s="40"/>
      <c r="Z517" s="40"/>
    </row>
    <row r="518" spans="1:26" ht="14.25" customHeight="1">
      <c r="A518" s="40"/>
      <c r="B518" s="40"/>
      <c r="C518" s="40"/>
      <c r="D518" s="162"/>
      <c r="E518" s="167"/>
      <c r="F518" s="164"/>
      <c r="G518" s="164"/>
      <c r="H518" s="40"/>
      <c r="I518" s="23"/>
      <c r="J518" s="165"/>
      <c r="K518" s="171"/>
      <c r="L518" s="180">
        <f t="shared" si="6"/>
        <v>1</v>
      </c>
      <c r="M518" s="159">
        <f t="shared" si="7"/>
        <v>1900</v>
      </c>
      <c r="N518" s="159" t="str">
        <f t="shared" si="8"/>
        <v>Jan</v>
      </c>
      <c r="O518" s="160"/>
      <c r="P518" s="40"/>
      <c r="Q518" s="40"/>
      <c r="R518" s="40"/>
      <c r="S518" s="40"/>
      <c r="T518" s="40"/>
      <c r="U518" s="40"/>
      <c r="V518" s="40"/>
      <c r="W518" s="40"/>
      <c r="X518" s="40"/>
      <c r="Y518" s="40"/>
      <c r="Z518" s="40"/>
    </row>
    <row r="519" spans="1:26" ht="14.25" customHeight="1">
      <c r="A519" s="40"/>
      <c r="B519" s="40"/>
      <c r="C519" s="40"/>
      <c r="D519" s="162"/>
      <c r="E519" s="167"/>
      <c r="F519" s="164"/>
      <c r="G519" s="164"/>
      <c r="H519" s="40"/>
      <c r="I519" s="23"/>
      <c r="J519" s="165"/>
      <c r="K519" s="171"/>
      <c r="L519" s="180">
        <f t="shared" si="6"/>
        <v>1</v>
      </c>
      <c r="M519" s="159">
        <f t="shared" si="7"/>
        <v>1900</v>
      </c>
      <c r="N519" s="159" t="str">
        <f t="shared" si="8"/>
        <v>Jan</v>
      </c>
      <c r="O519" s="160"/>
      <c r="P519" s="40"/>
      <c r="Q519" s="40"/>
      <c r="R519" s="40"/>
      <c r="S519" s="40"/>
      <c r="T519" s="40"/>
      <c r="U519" s="40"/>
      <c r="V519" s="40"/>
      <c r="W519" s="40"/>
      <c r="X519" s="40"/>
      <c r="Y519" s="40"/>
      <c r="Z519" s="40"/>
    </row>
    <row r="520" spans="1:26" ht="14.25" customHeight="1">
      <c r="A520" s="40"/>
      <c r="B520" s="40"/>
      <c r="C520" s="40"/>
      <c r="D520" s="162"/>
      <c r="E520" s="167"/>
      <c r="F520" s="164"/>
      <c r="G520" s="164"/>
      <c r="H520" s="40"/>
      <c r="I520" s="23"/>
      <c r="J520" s="165"/>
      <c r="K520" s="171"/>
      <c r="L520" s="180">
        <f t="shared" si="6"/>
        <v>1</v>
      </c>
      <c r="M520" s="159">
        <f t="shared" si="7"/>
        <v>1900</v>
      </c>
      <c r="N520" s="159" t="str">
        <f t="shared" si="8"/>
        <v>Jan</v>
      </c>
      <c r="O520" s="160"/>
      <c r="P520" s="40"/>
      <c r="Q520" s="40"/>
      <c r="R520" s="40"/>
      <c r="S520" s="40"/>
      <c r="T520" s="40"/>
      <c r="U520" s="40"/>
      <c r="V520" s="40"/>
      <c r="W520" s="40"/>
      <c r="X520" s="40"/>
      <c r="Y520" s="40"/>
      <c r="Z520" s="40"/>
    </row>
    <row r="521" spans="1:26" ht="14.25" customHeight="1">
      <c r="A521" s="40"/>
      <c r="B521" s="40"/>
      <c r="C521" s="40"/>
      <c r="D521" s="162"/>
      <c r="E521" s="167"/>
      <c r="F521" s="164"/>
      <c r="G521" s="164"/>
      <c r="H521" s="40"/>
      <c r="I521" s="23"/>
      <c r="J521" s="165"/>
      <c r="K521" s="171"/>
      <c r="L521" s="180">
        <f t="shared" si="6"/>
        <v>1</v>
      </c>
      <c r="M521" s="159">
        <f t="shared" si="7"/>
        <v>1900</v>
      </c>
      <c r="N521" s="159" t="str">
        <f t="shared" si="8"/>
        <v>Jan</v>
      </c>
      <c r="O521" s="160"/>
      <c r="P521" s="40"/>
      <c r="Q521" s="40"/>
      <c r="R521" s="40"/>
      <c r="S521" s="40"/>
      <c r="T521" s="40"/>
      <c r="U521" s="40"/>
      <c r="V521" s="40"/>
      <c r="W521" s="40"/>
      <c r="X521" s="40"/>
      <c r="Y521" s="40"/>
      <c r="Z521" s="40"/>
    </row>
    <row r="522" spans="1:26" ht="14.25" customHeight="1">
      <c r="A522" s="40"/>
      <c r="B522" s="40"/>
      <c r="C522" s="40"/>
      <c r="D522" s="162"/>
      <c r="E522" s="167"/>
      <c r="F522" s="164"/>
      <c r="G522" s="164"/>
      <c r="H522" s="40"/>
      <c r="I522" s="23"/>
      <c r="J522" s="165"/>
      <c r="K522" s="171"/>
      <c r="L522" s="180">
        <f t="shared" si="6"/>
        <v>1</v>
      </c>
      <c r="M522" s="159">
        <f t="shared" si="7"/>
        <v>1900</v>
      </c>
      <c r="N522" s="159" t="str">
        <f t="shared" si="8"/>
        <v>Jan</v>
      </c>
      <c r="O522" s="160"/>
      <c r="P522" s="40"/>
      <c r="Q522" s="40"/>
      <c r="R522" s="40"/>
      <c r="S522" s="40"/>
      <c r="T522" s="40"/>
      <c r="U522" s="40"/>
      <c r="V522" s="40"/>
      <c r="W522" s="40"/>
      <c r="X522" s="40"/>
      <c r="Y522" s="40"/>
      <c r="Z522" s="40"/>
    </row>
    <row r="523" spans="1:26" ht="14.25" customHeight="1">
      <c r="A523" s="40"/>
      <c r="B523" s="40"/>
      <c r="C523" s="40"/>
      <c r="D523" s="162"/>
      <c r="E523" s="167"/>
      <c r="F523" s="164"/>
      <c r="G523" s="164"/>
      <c r="H523" s="40"/>
      <c r="I523" s="23"/>
      <c r="J523" s="165"/>
      <c r="K523" s="171"/>
      <c r="L523" s="180">
        <f t="shared" si="6"/>
        <v>1</v>
      </c>
      <c r="M523" s="159">
        <f t="shared" si="7"/>
        <v>1900</v>
      </c>
      <c r="N523" s="159" t="str">
        <f t="shared" si="8"/>
        <v>Jan</v>
      </c>
      <c r="O523" s="160"/>
      <c r="P523" s="40"/>
      <c r="Q523" s="40"/>
      <c r="R523" s="40"/>
      <c r="S523" s="40"/>
      <c r="T523" s="40"/>
      <c r="U523" s="40"/>
      <c r="V523" s="40"/>
      <c r="W523" s="40"/>
      <c r="X523" s="40"/>
      <c r="Y523" s="40"/>
      <c r="Z523" s="40"/>
    </row>
    <row r="524" spans="1:26" ht="14.25" customHeight="1">
      <c r="A524" s="40"/>
      <c r="B524" s="40"/>
      <c r="C524" s="40"/>
      <c r="D524" s="162"/>
      <c r="E524" s="167"/>
      <c r="F524" s="164"/>
      <c r="G524" s="164"/>
      <c r="H524" s="40"/>
      <c r="I524" s="23"/>
      <c r="J524" s="165"/>
      <c r="K524" s="171"/>
      <c r="L524" s="180">
        <f t="shared" si="6"/>
        <v>1</v>
      </c>
      <c r="M524" s="159">
        <f t="shared" si="7"/>
        <v>1900</v>
      </c>
      <c r="N524" s="159" t="str">
        <f t="shared" si="8"/>
        <v>Jan</v>
      </c>
      <c r="O524" s="160"/>
      <c r="P524" s="40"/>
      <c r="Q524" s="40"/>
      <c r="R524" s="40"/>
      <c r="S524" s="40"/>
      <c r="T524" s="40"/>
      <c r="U524" s="40"/>
      <c r="V524" s="40"/>
      <c r="W524" s="40"/>
      <c r="X524" s="40"/>
      <c r="Y524" s="40"/>
      <c r="Z524" s="40"/>
    </row>
    <row r="525" spans="1:26" ht="14.25" customHeight="1">
      <c r="A525" s="40"/>
      <c r="B525" s="40"/>
      <c r="C525" s="40"/>
      <c r="D525" s="162"/>
      <c r="E525" s="167"/>
      <c r="F525" s="164"/>
      <c r="G525" s="164"/>
      <c r="H525" s="40"/>
      <c r="I525" s="23"/>
      <c r="J525" s="165"/>
      <c r="K525" s="171"/>
      <c r="L525" s="180">
        <f t="shared" si="6"/>
        <v>1</v>
      </c>
      <c r="M525" s="159">
        <f t="shared" si="7"/>
        <v>1900</v>
      </c>
      <c r="N525" s="159" t="str">
        <f t="shared" si="8"/>
        <v>Jan</v>
      </c>
      <c r="O525" s="160"/>
      <c r="P525" s="40"/>
      <c r="Q525" s="40"/>
      <c r="R525" s="40"/>
      <c r="S525" s="40"/>
      <c r="T525" s="40"/>
      <c r="U525" s="40"/>
      <c r="V525" s="40"/>
      <c r="W525" s="40"/>
      <c r="X525" s="40"/>
      <c r="Y525" s="40"/>
      <c r="Z525" s="40"/>
    </row>
    <row r="526" spans="1:26" ht="14.25" customHeight="1">
      <c r="A526" s="40"/>
      <c r="B526" s="40"/>
      <c r="C526" s="40"/>
      <c r="D526" s="162"/>
      <c r="E526" s="167"/>
      <c r="F526" s="164"/>
      <c r="G526" s="164"/>
      <c r="H526" s="40"/>
      <c r="I526" s="23"/>
      <c r="J526" s="165"/>
      <c r="K526" s="171"/>
      <c r="L526" s="180">
        <f t="shared" si="6"/>
        <v>1</v>
      </c>
      <c r="M526" s="159">
        <f t="shared" si="7"/>
        <v>1900</v>
      </c>
      <c r="N526" s="159" t="str">
        <f t="shared" si="8"/>
        <v>Jan</v>
      </c>
      <c r="O526" s="160"/>
      <c r="P526" s="40"/>
      <c r="Q526" s="40"/>
      <c r="R526" s="40"/>
      <c r="S526" s="40"/>
      <c r="T526" s="40"/>
      <c r="U526" s="40"/>
      <c r="V526" s="40"/>
      <c r="W526" s="40"/>
      <c r="X526" s="40"/>
      <c r="Y526" s="40"/>
      <c r="Z526" s="40"/>
    </row>
    <row r="527" spans="1:26" ht="14.25" customHeight="1">
      <c r="A527" s="40"/>
      <c r="B527" s="40"/>
      <c r="C527" s="40"/>
      <c r="D527" s="162"/>
      <c r="E527" s="167"/>
      <c r="F527" s="164"/>
      <c r="G527" s="164"/>
      <c r="H527" s="40"/>
      <c r="I527" s="23"/>
      <c r="J527" s="165"/>
      <c r="K527" s="171"/>
      <c r="L527" s="180">
        <f t="shared" si="6"/>
        <v>1</v>
      </c>
      <c r="M527" s="159">
        <f t="shared" si="7"/>
        <v>1900</v>
      </c>
      <c r="N527" s="159" t="str">
        <f t="shared" si="8"/>
        <v>Jan</v>
      </c>
      <c r="O527" s="160"/>
      <c r="P527" s="40"/>
      <c r="Q527" s="40"/>
      <c r="R527" s="40"/>
      <c r="S527" s="40"/>
      <c r="T527" s="40"/>
      <c r="U527" s="40"/>
      <c r="V527" s="40"/>
      <c r="W527" s="40"/>
      <c r="X527" s="40"/>
      <c r="Y527" s="40"/>
      <c r="Z527" s="40"/>
    </row>
    <row r="528" spans="1:26" ht="14.25" customHeight="1">
      <c r="A528" s="40"/>
      <c r="B528" s="40"/>
      <c r="C528" s="40"/>
      <c r="D528" s="162"/>
      <c r="E528" s="167"/>
      <c r="F528" s="164"/>
      <c r="G528" s="164"/>
      <c r="H528" s="40"/>
      <c r="I528" s="23"/>
      <c r="J528" s="165"/>
      <c r="K528" s="171"/>
      <c r="L528" s="180">
        <f t="shared" si="6"/>
        <v>1</v>
      </c>
      <c r="M528" s="159">
        <f t="shared" si="7"/>
        <v>1900</v>
      </c>
      <c r="N528" s="159" t="str">
        <f t="shared" si="8"/>
        <v>Jan</v>
      </c>
      <c r="O528" s="160"/>
      <c r="P528" s="40"/>
      <c r="Q528" s="40"/>
      <c r="R528" s="40"/>
      <c r="S528" s="40"/>
      <c r="T528" s="40"/>
      <c r="U528" s="40"/>
      <c r="V528" s="40"/>
      <c r="W528" s="40"/>
      <c r="X528" s="40"/>
      <c r="Y528" s="40"/>
      <c r="Z528" s="40"/>
    </row>
    <row r="529" spans="1:26" ht="14.25" customHeight="1">
      <c r="A529" s="40"/>
      <c r="B529" s="40"/>
      <c r="C529" s="40"/>
      <c r="D529" s="162"/>
      <c r="E529" s="167"/>
      <c r="F529" s="164"/>
      <c r="G529" s="164"/>
      <c r="H529" s="40"/>
      <c r="I529" s="23"/>
      <c r="J529" s="165"/>
      <c r="K529" s="171"/>
      <c r="L529" s="180">
        <f t="shared" si="6"/>
        <v>1</v>
      </c>
      <c r="M529" s="159">
        <f t="shared" si="7"/>
        <v>1900</v>
      </c>
      <c r="N529" s="159" t="str">
        <f t="shared" si="8"/>
        <v>Jan</v>
      </c>
      <c r="O529" s="160"/>
      <c r="P529" s="40"/>
      <c r="Q529" s="40"/>
      <c r="R529" s="40"/>
      <c r="S529" s="40"/>
      <c r="T529" s="40"/>
      <c r="U529" s="40"/>
      <c r="V529" s="40"/>
      <c r="W529" s="40"/>
      <c r="X529" s="40"/>
      <c r="Y529" s="40"/>
      <c r="Z529" s="40"/>
    </row>
    <row r="530" spans="1:26" ht="14.25" customHeight="1">
      <c r="A530" s="40"/>
      <c r="B530" s="40"/>
      <c r="C530" s="40"/>
      <c r="D530" s="162"/>
      <c r="E530" s="167"/>
      <c r="F530" s="164"/>
      <c r="G530" s="164"/>
      <c r="H530" s="40"/>
      <c r="I530" s="23"/>
      <c r="J530" s="165"/>
      <c r="K530" s="171"/>
      <c r="L530" s="180">
        <f t="shared" si="6"/>
        <v>1</v>
      </c>
      <c r="M530" s="159">
        <f t="shared" si="7"/>
        <v>1900</v>
      </c>
      <c r="N530" s="159" t="str">
        <f t="shared" si="8"/>
        <v>Jan</v>
      </c>
      <c r="O530" s="160"/>
      <c r="P530" s="40"/>
      <c r="Q530" s="40"/>
      <c r="R530" s="40"/>
      <c r="S530" s="40"/>
      <c r="T530" s="40"/>
      <c r="U530" s="40"/>
      <c r="V530" s="40"/>
      <c r="W530" s="40"/>
      <c r="X530" s="40"/>
      <c r="Y530" s="40"/>
      <c r="Z530" s="40"/>
    </row>
    <row r="531" spans="1:26" ht="14.25" customHeight="1">
      <c r="A531" s="40"/>
      <c r="B531" s="40"/>
      <c r="C531" s="40"/>
      <c r="D531" s="162"/>
      <c r="E531" s="167"/>
      <c r="F531" s="164"/>
      <c r="G531" s="164"/>
      <c r="H531" s="40"/>
      <c r="I531" s="23"/>
      <c r="J531" s="165"/>
      <c r="K531" s="171"/>
      <c r="L531" s="180">
        <f t="shared" si="6"/>
        <v>1</v>
      </c>
      <c r="M531" s="159">
        <f t="shared" si="7"/>
        <v>1900</v>
      </c>
      <c r="N531" s="159" t="str">
        <f t="shared" si="8"/>
        <v>Jan</v>
      </c>
      <c r="O531" s="160"/>
      <c r="P531" s="40"/>
      <c r="Q531" s="40"/>
      <c r="R531" s="40"/>
      <c r="S531" s="40"/>
      <c r="T531" s="40"/>
      <c r="U531" s="40"/>
      <c r="V531" s="40"/>
      <c r="W531" s="40"/>
      <c r="X531" s="40"/>
      <c r="Y531" s="40"/>
      <c r="Z531" s="40"/>
    </row>
    <row r="532" spans="1:26" ht="14.25" customHeight="1">
      <c r="A532" s="40"/>
      <c r="B532" s="40"/>
      <c r="C532" s="40"/>
      <c r="D532" s="162"/>
      <c r="E532" s="167"/>
      <c r="F532" s="164"/>
      <c r="G532" s="164"/>
      <c r="H532" s="40"/>
      <c r="I532" s="23"/>
      <c r="J532" s="165"/>
      <c r="K532" s="171"/>
      <c r="L532" s="180">
        <f t="shared" si="6"/>
        <v>1</v>
      </c>
      <c r="M532" s="159">
        <f t="shared" si="7"/>
        <v>1900</v>
      </c>
      <c r="N532" s="159" t="str">
        <f t="shared" si="8"/>
        <v>Jan</v>
      </c>
      <c r="O532" s="160"/>
      <c r="P532" s="40"/>
      <c r="Q532" s="40"/>
      <c r="R532" s="40"/>
      <c r="S532" s="40"/>
      <c r="T532" s="40"/>
      <c r="U532" s="40"/>
      <c r="V532" s="40"/>
      <c r="W532" s="40"/>
      <c r="X532" s="40"/>
      <c r="Y532" s="40"/>
      <c r="Z532" s="40"/>
    </row>
    <row r="533" spans="1:26" ht="14.25" customHeight="1">
      <c r="A533" s="40"/>
      <c r="B533" s="40"/>
      <c r="C533" s="40"/>
      <c r="D533" s="162"/>
      <c r="E533" s="167"/>
      <c r="F533" s="164"/>
      <c r="G533" s="164"/>
      <c r="H533" s="40"/>
      <c r="I533" s="23"/>
      <c r="J533" s="165"/>
      <c r="K533" s="171"/>
      <c r="L533" s="180">
        <f t="shared" si="6"/>
        <v>1</v>
      </c>
      <c r="M533" s="159">
        <f t="shared" si="7"/>
        <v>1900</v>
      </c>
      <c r="N533" s="159" t="str">
        <f t="shared" si="8"/>
        <v>Jan</v>
      </c>
      <c r="O533" s="160"/>
      <c r="P533" s="40"/>
      <c r="Q533" s="40"/>
      <c r="R533" s="40"/>
      <c r="S533" s="40"/>
      <c r="T533" s="40"/>
      <c r="U533" s="40"/>
      <c r="V533" s="40"/>
      <c r="W533" s="40"/>
      <c r="X533" s="40"/>
      <c r="Y533" s="40"/>
      <c r="Z533" s="40"/>
    </row>
    <row r="534" spans="1:26" ht="14.25" customHeight="1">
      <c r="A534" s="40"/>
      <c r="B534" s="40"/>
      <c r="C534" s="40"/>
      <c r="D534" s="162"/>
      <c r="E534" s="167"/>
      <c r="F534" s="164"/>
      <c r="G534" s="164"/>
      <c r="H534" s="40"/>
      <c r="I534" s="23"/>
      <c r="J534" s="165"/>
      <c r="K534" s="165"/>
      <c r="L534" s="180">
        <f t="shared" si="6"/>
        <v>1</v>
      </c>
      <c r="M534" s="159">
        <f t="shared" si="7"/>
        <v>1900</v>
      </c>
      <c r="N534" s="159" t="str">
        <f t="shared" si="8"/>
        <v>Jan</v>
      </c>
      <c r="O534" s="160"/>
      <c r="P534" s="40"/>
      <c r="Q534" s="40"/>
      <c r="R534" s="40"/>
      <c r="S534" s="40"/>
      <c r="T534" s="40"/>
      <c r="U534" s="40"/>
      <c r="V534" s="40"/>
      <c r="W534" s="40"/>
      <c r="X534" s="40"/>
      <c r="Y534" s="40"/>
      <c r="Z534" s="40"/>
    </row>
    <row r="535" spans="1:26" ht="14.25" customHeight="1">
      <c r="A535" s="40"/>
      <c r="B535" s="40"/>
      <c r="C535" s="40"/>
      <c r="D535" s="162"/>
      <c r="E535" s="167"/>
      <c r="F535" s="164"/>
      <c r="G535" s="164"/>
      <c r="H535" s="40"/>
      <c r="I535" s="23"/>
      <c r="J535" s="165"/>
      <c r="K535" s="165"/>
      <c r="L535" s="180">
        <f t="shared" si="6"/>
        <v>1</v>
      </c>
      <c r="M535" s="159">
        <f t="shared" si="7"/>
        <v>1900</v>
      </c>
      <c r="N535" s="159" t="str">
        <f t="shared" si="8"/>
        <v>Jan</v>
      </c>
      <c r="O535" s="160"/>
      <c r="P535" s="40"/>
      <c r="Q535" s="40"/>
      <c r="R535" s="40"/>
      <c r="S535" s="40"/>
      <c r="T535" s="40"/>
      <c r="U535" s="40"/>
      <c r="V535" s="40"/>
      <c r="W535" s="40"/>
      <c r="X535" s="40"/>
      <c r="Y535" s="40"/>
      <c r="Z535" s="40"/>
    </row>
    <row r="536" spans="1:26" ht="14.25" customHeight="1">
      <c r="A536" s="40"/>
      <c r="B536" s="40"/>
      <c r="C536" s="40"/>
      <c r="D536" s="162"/>
      <c r="E536" s="167"/>
      <c r="F536" s="164"/>
      <c r="G536" s="164"/>
      <c r="H536" s="40"/>
      <c r="I536" s="23"/>
      <c r="J536" s="165"/>
      <c r="K536" s="165"/>
      <c r="L536" s="180">
        <f t="shared" si="6"/>
        <v>1</v>
      </c>
      <c r="M536" s="159">
        <f t="shared" si="7"/>
        <v>1900</v>
      </c>
      <c r="N536" s="159" t="str">
        <f t="shared" si="8"/>
        <v>Jan</v>
      </c>
      <c r="O536" s="160"/>
      <c r="P536" s="40"/>
      <c r="Q536" s="40"/>
      <c r="R536" s="40"/>
      <c r="S536" s="40"/>
      <c r="T536" s="40"/>
      <c r="U536" s="40"/>
      <c r="V536" s="40"/>
      <c r="W536" s="40"/>
      <c r="X536" s="40"/>
      <c r="Y536" s="40"/>
      <c r="Z536" s="40"/>
    </row>
    <row r="537" spans="1:26" ht="14.25" customHeight="1">
      <c r="A537" s="40"/>
      <c r="B537" s="40"/>
      <c r="C537" s="40"/>
      <c r="D537" s="162"/>
      <c r="E537" s="167"/>
      <c r="F537" s="164"/>
      <c r="G537" s="164"/>
      <c r="H537" s="40"/>
      <c r="I537" s="23"/>
      <c r="J537" s="165"/>
      <c r="K537" s="165"/>
      <c r="L537" s="180">
        <f t="shared" si="6"/>
        <v>1</v>
      </c>
      <c r="M537" s="159">
        <f t="shared" si="7"/>
        <v>1900</v>
      </c>
      <c r="N537" s="159" t="str">
        <f t="shared" si="8"/>
        <v>Jan</v>
      </c>
      <c r="O537" s="160"/>
      <c r="P537" s="40"/>
      <c r="Q537" s="40"/>
      <c r="R537" s="40"/>
      <c r="S537" s="40"/>
      <c r="T537" s="40"/>
      <c r="U537" s="40"/>
      <c r="V537" s="40"/>
      <c r="W537" s="40"/>
      <c r="X537" s="40"/>
      <c r="Y537" s="40"/>
      <c r="Z537" s="40"/>
    </row>
    <row r="538" spans="1:26" ht="14.25" customHeight="1">
      <c r="A538" s="40"/>
      <c r="B538" s="40"/>
      <c r="C538" s="40"/>
      <c r="D538" s="162"/>
      <c r="E538" s="167"/>
      <c r="F538" s="164"/>
      <c r="G538" s="164"/>
      <c r="H538" s="40"/>
      <c r="I538" s="23"/>
      <c r="J538" s="165"/>
      <c r="K538" s="165"/>
      <c r="L538" s="180">
        <f t="shared" si="6"/>
        <v>1</v>
      </c>
      <c r="M538" s="159">
        <f t="shared" si="7"/>
        <v>1900</v>
      </c>
      <c r="N538" s="159" t="str">
        <f t="shared" si="8"/>
        <v>Jan</v>
      </c>
      <c r="O538" s="160"/>
      <c r="P538" s="40"/>
      <c r="Q538" s="40"/>
      <c r="R538" s="40"/>
      <c r="S538" s="40"/>
      <c r="T538" s="40"/>
      <c r="U538" s="40"/>
      <c r="V538" s="40"/>
      <c r="W538" s="40"/>
      <c r="X538" s="40"/>
      <c r="Y538" s="40"/>
      <c r="Z538" s="40"/>
    </row>
    <row r="539" spans="1:26" ht="14.25" customHeight="1">
      <c r="A539" s="40"/>
      <c r="B539" s="40"/>
      <c r="C539" s="40"/>
      <c r="D539" s="167"/>
      <c r="E539" s="167"/>
      <c r="F539" s="164"/>
      <c r="G539" s="164"/>
      <c r="H539" s="40"/>
      <c r="I539" s="23"/>
      <c r="J539" s="165"/>
      <c r="K539" s="165"/>
      <c r="L539" s="180">
        <f t="shared" si="6"/>
        <v>1</v>
      </c>
      <c r="M539" s="159">
        <f t="shared" si="7"/>
        <v>1900</v>
      </c>
      <c r="N539" s="159" t="str">
        <f t="shared" si="8"/>
        <v>Jan</v>
      </c>
      <c r="O539" s="160"/>
      <c r="P539" s="40"/>
      <c r="Q539" s="40"/>
      <c r="R539" s="40"/>
      <c r="S539" s="40"/>
      <c r="T539" s="40"/>
      <c r="U539" s="40"/>
      <c r="V539" s="40"/>
      <c r="W539" s="40"/>
      <c r="X539" s="40"/>
      <c r="Y539" s="40"/>
      <c r="Z539" s="40"/>
    </row>
    <row r="540" spans="1:26" ht="14.25" customHeight="1">
      <c r="A540" s="40"/>
      <c r="B540" s="40"/>
      <c r="C540" s="40"/>
      <c r="D540" s="162"/>
      <c r="E540" s="167"/>
      <c r="F540" s="164"/>
      <c r="G540" s="164"/>
      <c r="H540" s="40"/>
      <c r="I540" s="23"/>
      <c r="J540" s="165"/>
      <c r="K540" s="165"/>
      <c r="L540" s="180">
        <f t="shared" si="6"/>
        <v>1</v>
      </c>
      <c r="M540" s="159">
        <f t="shared" si="7"/>
        <v>1900</v>
      </c>
      <c r="N540" s="159" t="str">
        <f t="shared" si="8"/>
        <v>Jan</v>
      </c>
      <c r="O540" s="160"/>
      <c r="P540" s="40"/>
      <c r="Q540" s="40"/>
      <c r="R540" s="40"/>
      <c r="S540" s="40"/>
      <c r="T540" s="40"/>
      <c r="U540" s="40"/>
      <c r="V540" s="40"/>
      <c r="W540" s="40"/>
      <c r="X540" s="40"/>
      <c r="Y540" s="40"/>
      <c r="Z540" s="40"/>
    </row>
    <row r="541" spans="1:26" ht="14.25" customHeight="1">
      <c r="A541" s="40"/>
      <c r="B541" s="40"/>
      <c r="C541" s="40"/>
      <c r="D541" s="167"/>
      <c r="E541" s="167"/>
      <c r="F541" s="164"/>
      <c r="G541" s="164"/>
      <c r="H541" s="40"/>
      <c r="I541" s="23"/>
      <c r="J541" s="165"/>
      <c r="K541" s="165"/>
      <c r="L541" s="180">
        <f t="shared" si="6"/>
        <v>1</v>
      </c>
      <c r="M541" s="159">
        <f t="shared" si="7"/>
        <v>1900</v>
      </c>
      <c r="N541" s="159" t="str">
        <f t="shared" si="8"/>
        <v>Jan</v>
      </c>
      <c r="O541" s="160"/>
      <c r="P541" s="40"/>
      <c r="Q541" s="40"/>
      <c r="R541" s="40"/>
      <c r="S541" s="40"/>
      <c r="T541" s="40"/>
      <c r="U541" s="40"/>
      <c r="V541" s="40"/>
      <c r="W541" s="40"/>
      <c r="X541" s="40"/>
      <c r="Y541" s="40"/>
      <c r="Z541" s="40"/>
    </row>
    <row r="542" spans="1:26" ht="14.25" customHeight="1">
      <c r="A542" s="40"/>
      <c r="B542" s="40"/>
      <c r="C542" s="40"/>
      <c r="D542" s="167"/>
      <c r="E542" s="167"/>
      <c r="F542" s="164"/>
      <c r="G542" s="164"/>
      <c r="H542" s="40"/>
      <c r="I542" s="23"/>
      <c r="J542" s="165"/>
      <c r="K542" s="165"/>
      <c r="L542" s="180">
        <f t="shared" si="6"/>
        <v>1</v>
      </c>
      <c r="M542" s="159">
        <f t="shared" si="7"/>
        <v>1900</v>
      </c>
      <c r="N542" s="159" t="str">
        <f t="shared" si="8"/>
        <v>Jan</v>
      </c>
      <c r="O542" s="160"/>
      <c r="P542" s="40"/>
      <c r="Q542" s="40"/>
      <c r="R542" s="40"/>
      <c r="S542" s="40"/>
      <c r="T542" s="40"/>
      <c r="U542" s="40"/>
      <c r="V542" s="40"/>
      <c r="W542" s="40"/>
      <c r="X542" s="40"/>
      <c r="Y542" s="40"/>
      <c r="Z542" s="40"/>
    </row>
    <row r="543" spans="1:26" ht="14.25" customHeight="1">
      <c r="A543" s="40"/>
      <c r="B543" s="40"/>
      <c r="C543" s="40"/>
      <c r="D543" s="162"/>
      <c r="E543" s="167"/>
      <c r="F543" s="164"/>
      <c r="G543" s="164"/>
      <c r="H543" s="40"/>
      <c r="I543" s="23"/>
      <c r="J543" s="165"/>
      <c r="K543" s="171"/>
      <c r="L543" s="180">
        <f t="shared" si="6"/>
        <v>1</v>
      </c>
      <c r="M543" s="159">
        <f t="shared" si="7"/>
        <v>1900</v>
      </c>
      <c r="N543" s="159" t="str">
        <f t="shared" si="8"/>
        <v>Jan</v>
      </c>
      <c r="O543" s="160"/>
      <c r="P543" s="40"/>
      <c r="Q543" s="40"/>
      <c r="R543" s="40"/>
      <c r="S543" s="40"/>
      <c r="T543" s="40"/>
      <c r="U543" s="40"/>
      <c r="V543" s="40"/>
      <c r="W543" s="40"/>
      <c r="X543" s="40"/>
      <c r="Y543" s="40"/>
      <c r="Z543" s="40"/>
    </row>
    <row r="544" spans="1:26" ht="14.25" customHeight="1">
      <c r="A544" s="40"/>
      <c r="B544" s="40"/>
      <c r="C544" s="40"/>
      <c r="D544" s="162"/>
      <c r="E544" s="167"/>
      <c r="F544" s="164"/>
      <c r="G544" s="164"/>
      <c r="H544" s="40"/>
      <c r="I544" s="23"/>
      <c r="J544" s="165"/>
      <c r="K544" s="171"/>
      <c r="L544" s="180">
        <f t="shared" si="6"/>
        <v>1</v>
      </c>
      <c r="M544" s="159">
        <f t="shared" si="7"/>
        <v>1900</v>
      </c>
      <c r="N544" s="159" t="str">
        <f t="shared" si="8"/>
        <v>Jan</v>
      </c>
      <c r="O544" s="160"/>
      <c r="P544" s="40"/>
      <c r="Q544" s="40"/>
      <c r="R544" s="40"/>
      <c r="S544" s="40"/>
      <c r="T544" s="40"/>
      <c r="U544" s="40"/>
      <c r="V544" s="40"/>
      <c r="W544" s="40"/>
      <c r="X544" s="40"/>
      <c r="Y544" s="40"/>
      <c r="Z544" s="40"/>
    </row>
    <row r="545" spans="1:26" ht="14.25" customHeight="1">
      <c r="A545" s="40"/>
      <c r="B545" s="40"/>
      <c r="C545" s="40"/>
      <c r="D545" s="162"/>
      <c r="E545" s="167"/>
      <c r="F545" s="164"/>
      <c r="G545" s="164"/>
      <c r="H545" s="40"/>
      <c r="I545" s="23"/>
      <c r="J545" s="165"/>
      <c r="K545" s="171"/>
      <c r="L545" s="180">
        <f t="shared" si="6"/>
        <v>1</v>
      </c>
      <c r="M545" s="159">
        <f t="shared" si="7"/>
        <v>1900</v>
      </c>
      <c r="N545" s="159" t="str">
        <f t="shared" si="8"/>
        <v>Jan</v>
      </c>
      <c r="O545" s="160"/>
      <c r="P545" s="40"/>
      <c r="Q545" s="40"/>
      <c r="R545" s="40"/>
      <c r="S545" s="40"/>
      <c r="T545" s="40"/>
      <c r="U545" s="40"/>
      <c r="V545" s="40"/>
      <c r="W545" s="40"/>
      <c r="X545" s="40"/>
      <c r="Y545" s="40"/>
      <c r="Z545" s="40"/>
    </row>
    <row r="546" spans="1:26" ht="14.25" customHeight="1">
      <c r="A546" s="40"/>
      <c r="B546" s="40"/>
      <c r="C546" s="40"/>
      <c r="D546" s="162"/>
      <c r="E546" s="167"/>
      <c r="F546" s="164"/>
      <c r="G546" s="164"/>
      <c r="H546" s="40"/>
      <c r="I546" s="23"/>
      <c r="J546" s="165"/>
      <c r="K546" s="171"/>
      <c r="L546" s="180">
        <f t="shared" si="6"/>
        <v>1</v>
      </c>
      <c r="M546" s="159">
        <f t="shared" si="7"/>
        <v>1900</v>
      </c>
      <c r="N546" s="159" t="str">
        <f t="shared" si="8"/>
        <v>Jan</v>
      </c>
      <c r="O546" s="160"/>
      <c r="P546" s="40"/>
      <c r="Q546" s="40"/>
      <c r="R546" s="40"/>
      <c r="S546" s="40"/>
      <c r="T546" s="40"/>
      <c r="U546" s="40"/>
      <c r="V546" s="40"/>
      <c r="W546" s="40"/>
      <c r="X546" s="40"/>
      <c r="Y546" s="40"/>
      <c r="Z546" s="40"/>
    </row>
    <row r="547" spans="1:26" ht="14.25" customHeight="1">
      <c r="A547" s="40"/>
      <c r="B547" s="40"/>
      <c r="C547" s="40"/>
      <c r="D547" s="162"/>
      <c r="E547" s="167"/>
      <c r="F547" s="164"/>
      <c r="G547" s="164"/>
      <c r="H547" s="40"/>
      <c r="I547" s="23"/>
      <c r="J547" s="165"/>
      <c r="K547" s="171"/>
      <c r="L547" s="180">
        <f t="shared" si="6"/>
        <v>1</v>
      </c>
      <c r="M547" s="159">
        <f t="shared" si="7"/>
        <v>1900</v>
      </c>
      <c r="N547" s="159" t="str">
        <f t="shared" si="8"/>
        <v>Jan</v>
      </c>
      <c r="O547" s="160"/>
      <c r="P547" s="40"/>
      <c r="Q547" s="40"/>
      <c r="R547" s="40"/>
      <c r="S547" s="40"/>
      <c r="T547" s="40"/>
      <c r="U547" s="40"/>
      <c r="V547" s="40"/>
      <c r="W547" s="40"/>
      <c r="X547" s="40"/>
      <c r="Y547" s="40"/>
      <c r="Z547" s="40"/>
    </row>
    <row r="548" spans="1:26" ht="14.25" customHeight="1">
      <c r="A548" s="40"/>
      <c r="B548" s="40"/>
      <c r="C548" s="40"/>
      <c r="D548" s="162"/>
      <c r="E548" s="167"/>
      <c r="F548" s="164"/>
      <c r="G548" s="164"/>
      <c r="H548" s="40"/>
      <c r="I548" s="23"/>
      <c r="J548" s="165"/>
      <c r="K548" s="171"/>
      <c r="L548" s="180">
        <f t="shared" si="6"/>
        <v>1</v>
      </c>
      <c r="M548" s="159">
        <f t="shared" si="7"/>
        <v>1900</v>
      </c>
      <c r="N548" s="159" t="str">
        <f t="shared" si="8"/>
        <v>Jan</v>
      </c>
      <c r="O548" s="160"/>
      <c r="P548" s="40"/>
      <c r="Q548" s="40"/>
      <c r="R548" s="40"/>
      <c r="S548" s="40"/>
      <c r="T548" s="40"/>
      <c r="U548" s="40"/>
      <c r="V548" s="40"/>
      <c r="W548" s="40"/>
      <c r="X548" s="40"/>
      <c r="Y548" s="40"/>
      <c r="Z548" s="40"/>
    </row>
    <row r="549" spans="1:26" ht="14.25" customHeight="1">
      <c r="A549" s="40"/>
      <c r="B549" s="40"/>
      <c r="C549" s="40"/>
      <c r="D549" s="162"/>
      <c r="E549" s="167"/>
      <c r="F549" s="164"/>
      <c r="G549" s="164"/>
      <c r="H549" s="40"/>
      <c r="I549" s="23"/>
      <c r="J549" s="165"/>
      <c r="K549" s="171"/>
      <c r="L549" s="180">
        <f t="shared" si="6"/>
        <v>1</v>
      </c>
      <c r="M549" s="159">
        <f t="shared" si="7"/>
        <v>1900</v>
      </c>
      <c r="N549" s="159" t="str">
        <f t="shared" si="8"/>
        <v>Jan</v>
      </c>
      <c r="O549" s="160"/>
      <c r="P549" s="40"/>
      <c r="Q549" s="40"/>
      <c r="R549" s="40"/>
      <c r="S549" s="40"/>
      <c r="T549" s="40"/>
      <c r="U549" s="40"/>
      <c r="V549" s="40"/>
      <c r="W549" s="40"/>
      <c r="X549" s="40"/>
      <c r="Y549" s="40"/>
      <c r="Z549" s="40"/>
    </row>
    <row r="550" spans="1:26" ht="14.25" customHeight="1">
      <c r="A550" s="40"/>
      <c r="B550" s="40"/>
      <c r="C550" s="40"/>
      <c r="D550" s="162"/>
      <c r="E550" s="167"/>
      <c r="F550" s="164"/>
      <c r="G550" s="164"/>
      <c r="H550" s="40"/>
      <c r="I550" s="23"/>
      <c r="J550" s="165"/>
      <c r="K550" s="171"/>
      <c r="L550" s="180">
        <f t="shared" si="6"/>
        <v>1</v>
      </c>
      <c r="M550" s="159">
        <f t="shared" si="7"/>
        <v>1900</v>
      </c>
      <c r="N550" s="159" t="str">
        <f t="shared" si="8"/>
        <v>Jan</v>
      </c>
      <c r="O550" s="160"/>
      <c r="P550" s="40"/>
      <c r="Q550" s="40"/>
      <c r="R550" s="40"/>
      <c r="S550" s="40"/>
      <c r="T550" s="40"/>
      <c r="U550" s="40"/>
      <c r="V550" s="40"/>
      <c r="W550" s="40"/>
      <c r="X550" s="40"/>
      <c r="Y550" s="40"/>
      <c r="Z550" s="40"/>
    </row>
    <row r="551" spans="1:26" ht="14.25" customHeight="1">
      <c r="A551" s="40"/>
      <c r="B551" s="40"/>
      <c r="C551" s="40"/>
      <c r="D551" s="162"/>
      <c r="E551" s="167"/>
      <c r="F551" s="164"/>
      <c r="G551" s="164"/>
      <c r="H551" s="40"/>
      <c r="I551" s="23"/>
      <c r="J551" s="165"/>
      <c r="K551" s="171"/>
      <c r="L551" s="180">
        <f t="shared" si="6"/>
        <v>1</v>
      </c>
      <c r="M551" s="159">
        <f t="shared" si="7"/>
        <v>1900</v>
      </c>
      <c r="N551" s="159" t="str">
        <f t="shared" si="8"/>
        <v>Jan</v>
      </c>
      <c r="O551" s="160"/>
      <c r="P551" s="40"/>
      <c r="Q551" s="40"/>
      <c r="R551" s="40"/>
      <c r="S551" s="40"/>
      <c r="T551" s="40"/>
      <c r="U551" s="40"/>
      <c r="V551" s="40"/>
      <c r="W551" s="40"/>
      <c r="X551" s="40"/>
      <c r="Y551" s="40"/>
      <c r="Z551" s="40"/>
    </row>
    <row r="552" spans="1:26" ht="14.25" customHeight="1">
      <c r="A552" s="40"/>
      <c r="B552" s="40"/>
      <c r="C552" s="40"/>
      <c r="D552" s="162"/>
      <c r="E552" s="167"/>
      <c r="F552" s="164"/>
      <c r="G552" s="164"/>
      <c r="H552" s="40"/>
      <c r="I552" s="23"/>
      <c r="J552" s="165"/>
      <c r="K552" s="171"/>
      <c r="L552" s="180">
        <f t="shared" si="6"/>
        <v>1</v>
      </c>
      <c r="M552" s="159">
        <f t="shared" si="7"/>
        <v>1900</v>
      </c>
      <c r="N552" s="159" t="str">
        <f t="shared" si="8"/>
        <v>Jan</v>
      </c>
      <c r="O552" s="160"/>
      <c r="P552" s="40"/>
      <c r="Q552" s="40"/>
      <c r="R552" s="40"/>
      <c r="S552" s="40"/>
      <c r="T552" s="40"/>
      <c r="U552" s="40"/>
      <c r="V552" s="40"/>
      <c r="W552" s="40"/>
      <c r="X552" s="40"/>
      <c r="Y552" s="40"/>
      <c r="Z552" s="40"/>
    </row>
    <row r="553" spans="1:26" ht="14.25" customHeight="1">
      <c r="A553" s="40"/>
      <c r="B553" s="40"/>
      <c r="C553" s="40"/>
      <c r="D553" s="162"/>
      <c r="E553" s="167"/>
      <c r="F553" s="164"/>
      <c r="G553" s="164"/>
      <c r="H553" s="40"/>
      <c r="I553" s="23"/>
      <c r="J553" s="165"/>
      <c r="K553" s="171"/>
      <c r="L553" s="180">
        <f t="shared" si="6"/>
        <v>1</v>
      </c>
      <c r="M553" s="159">
        <f t="shared" si="7"/>
        <v>1900</v>
      </c>
      <c r="N553" s="159" t="str">
        <f t="shared" si="8"/>
        <v>Jan</v>
      </c>
      <c r="O553" s="160"/>
      <c r="P553" s="40"/>
      <c r="Q553" s="40"/>
      <c r="R553" s="40"/>
      <c r="S553" s="40"/>
      <c r="T553" s="40"/>
      <c r="U553" s="40"/>
      <c r="V553" s="40"/>
      <c r="W553" s="40"/>
      <c r="X553" s="40"/>
      <c r="Y553" s="40"/>
      <c r="Z553" s="40"/>
    </row>
    <row r="554" spans="1:26" ht="14.25" customHeight="1">
      <c r="A554" s="40"/>
      <c r="B554" s="40"/>
      <c r="C554" s="40"/>
      <c r="D554" s="162"/>
      <c r="E554" s="167"/>
      <c r="F554" s="164"/>
      <c r="G554" s="164"/>
      <c r="H554" s="40"/>
      <c r="I554" s="23"/>
      <c r="J554" s="165"/>
      <c r="K554" s="171"/>
      <c r="L554" s="180">
        <f t="shared" si="6"/>
        <v>1</v>
      </c>
      <c r="M554" s="159">
        <f t="shared" si="7"/>
        <v>1900</v>
      </c>
      <c r="N554" s="159" t="str">
        <f t="shared" si="8"/>
        <v>Jan</v>
      </c>
      <c r="O554" s="160"/>
      <c r="P554" s="40"/>
      <c r="Q554" s="40"/>
      <c r="R554" s="40"/>
      <c r="S554" s="40"/>
      <c r="T554" s="40"/>
      <c r="U554" s="40"/>
      <c r="V554" s="40"/>
      <c r="W554" s="40"/>
      <c r="X554" s="40"/>
      <c r="Y554" s="40"/>
      <c r="Z554" s="40"/>
    </row>
    <row r="555" spans="1:26" ht="14.25" customHeight="1">
      <c r="A555" s="40"/>
      <c r="B555" s="40"/>
      <c r="C555" s="40"/>
      <c r="D555" s="162"/>
      <c r="E555" s="167"/>
      <c r="F555" s="164"/>
      <c r="G555" s="164"/>
      <c r="H555" s="40"/>
      <c r="I555" s="23"/>
      <c r="J555" s="165"/>
      <c r="K555" s="171"/>
      <c r="L555" s="180">
        <f t="shared" si="6"/>
        <v>1</v>
      </c>
      <c r="M555" s="159">
        <f t="shared" si="7"/>
        <v>1900</v>
      </c>
      <c r="N555" s="159" t="str">
        <f t="shared" si="8"/>
        <v>Jan</v>
      </c>
      <c r="O555" s="160"/>
      <c r="P555" s="40"/>
      <c r="Q555" s="40"/>
      <c r="R555" s="40"/>
      <c r="S555" s="40"/>
      <c r="T555" s="40"/>
      <c r="U555" s="40"/>
      <c r="V555" s="40"/>
      <c r="W555" s="40"/>
      <c r="X555" s="40"/>
      <c r="Y555" s="40"/>
      <c r="Z555" s="40"/>
    </row>
    <row r="556" spans="1:26" ht="14.25" customHeight="1">
      <c r="A556" s="40"/>
      <c r="B556" s="40"/>
      <c r="C556" s="40"/>
      <c r="D556" s="162"/>
      <c r="E556" s="167"/>
      <c r="F556" s="164"/>
      <c r="G556" s="164"/>
      <c r="H556" s="40"/>
      <c r="I556" s="23"/>
      <c r="J556" s="165"/>
      <c r="K556" s="171"/>
      <c r="L556" s="180">
        <f t="shared" si="6"/>
        <v>1</v>
      </c>
      <c r="M556" s="159">
        <f t="shared" si="7"/>
        <v>1900</v>
      </c>
      <c r="N556" s="159" t="str">
        <f t="shared" si="8"/>
        <v>Jan</v>
      </c>
      <c r="O556" s="160"/>
      <c r="P556" s="40"/>
      <c r="Q556" s="40"/>
      <c r="R556" s="40"/>
      <c r="S556" s="40"/>
      <c r="T556" s="40"/>
      <c r="U556" s="40"/>
      <c r="V556" s="40"/>
      <c r="W556" s="40"/>
      <c r="X556" s="40"/>
      <c r="Y556" s="40"/>
      <c r="Z556" s="40"/>
    </row>
    <row r="557" spans="1:26" ht="14.25" customHeight="1">
      <c r="A557" s="40"/>
      <c r="B557" s="40"/>
      <c r="C557" s="40"/>
      <c r="D557" s="162"/>
      <c r="E557" s="167"/>
      <c r="F557" s="164"/>
      <c r="G557" s="164"/>
      <c r="H557" s="40"/>
      <c r="I557" s="23"/>
      <c r="J557" s="165"/>
      <c r="K557" s="171"/>
      <c r="L557" s="180">
        <f t="shared" si="6"/>
        <v>1</v>
      </c>
      <c r="M557" s="159">
        <f t="shared" si="7"/>
        <v>1900</v>
      </c>
      <c r="N557" s="159" t="str">
        <f t="shared" si="8"/>
        <v>Jan</v>
      </c>
      <c r="O557" s="160"/>
      <c r="P557" s="40"/>
      <c r="Q557" s="40"/>
      <c r="R557" s="40"/>
      <c r="S557" s="40"/>
      <c r="T557" s="40"/>
      <c r="U557" s="40"/>
      <c r="V557" s="40"/>
      <c r="W557" s="40"/>
      <c r="X557" s="40"/>
      <c r="Y557" s="40"/>
      <c r="Z557" s="40"/>
    </row>
    <row r="558" spans="1:26" ht="14.25" customHeight="1">
      <c r="A558" s="40"/>
      <c r="B558" s="40"/>
      <c r="C558" s="40"/>
      <c r="D558" s="162"/>
      <c r="E558" s="167"/>
      <c r="F558" s="164"/>
      <c r="G558" s="164"/>
      <c r="H558" s="40"/>
      <c r="I558" s="23"/>
      <c r="J558" s="165"/>
      <c r="K558" s="171"/>
      <c r="L558" s="180">
        <f t="shared" si="6"/>
        <v>1</v>
      </c>
      <c r="M558" s="159">
        <f t="shared" si="7"/>
        <v>1900</v>
      </c>
      <c r="N558" s="159" t="str">
        <f t="shared" si="8"/>
        <v>Jan</v>
      </c>
      <c r="O558" s="160"/>
      <c r="P558" s="40"/>
      <c r="Q558" s="40"/>
      <c r="R558" s="40"/>
      <c r="S558" s="40"/>
      <c r="T558" s="40"/>
      <c r="U558" s="40"/>
      <c r="V558" s="40"/>
      <c r="W558" s="40"/>
      <c r="X558" s="40"/>
      <c r="Y558" s="40"/>
      <c r="Z558" s="40"/>
    </row>
    <row r="559" spans="1:26" ht="14.25" customHeight="1">
      <c r="A559" s="40"/>
      <c r="B559" s="40"/>
      <c r="C559" s="40"/>
      <c r="D559" s="162"/>
      <c r="E559" s="167"/>
      <c r="F559" s="164"/>
      <c r="G559" s="164"/>
      <c r="H559" s="40"/>
      <c r="I559" s="23"/>
      <c r="J559" s="165"/>
      <c r="K559" s="171"/>
      <c r="L559" s="180">
        <f t="shared" si="6"/>
        <v>1</v>
      </c>
      <c r="M559" s="159">
        <f t="shared" si="7"/>
        <v>1900</v>
      </c>
      <c r="N559" s="159" t="str">
        <f t="shared" si="8"/>
        <v>Jan</v>
      </c>
      <c r="O559" s="160"/>
      <c r="P559" s="40"/>
      <c r="Q559" s="40"/>
      <c r="R559" s="40"/>
      <c r="S559" s="40"/>
      <c r="T559" s="40"/>
      <c r="U559" s="40"/>
      <c r="V559" s="40"/>
      <c r="W559" s="40"/>
      <c r="X559" s="40"/>
      <c r="Y559" s="40"/>
      <c r="Z559" s="40"/>
    </row>
    <row r="560" spans="1:26" ht="14.25" customHeight="1">
      <c r="A560" s="40"/>
      <c r="B560" s="40"/>
      <c r="C560" s="40"/>
      <c r="D560" s="162"/>
      <c r="E560" s="167"/>
      <c r="F560" s="164"/>
      <c r="G560" s="164"/>
      <c r="H560" s="40"/>
      <c r="I560" s="23"/>
      <c r="J560" s="165"/>
      <c r="K560" s="171"/>
      <c r="L560" s="180">
        <f t="shared" si="6"/>
        <v>1</v>
      </c>
      <c r="M560" s="159">
        <f t="shared" si="7"/>
        <v>1900</v>
      </c>
      <c r="N560" s="159" t="str">
        <f t="shared" si="8"/>
        <v>Jan</v>
      </c>
      <c r="O560" s="160"/>
      <c r="P560" s="40"/>
      <c r="Q560" s="40"/>
      <c r="R560" s="40"/>
      <c r="S560" s="40"/>
      <c r="T560" s="40"/>
      <c r="U560" s="40"/>
      <c r="V560" s="40"/>
      <c r="W560" s="40"/>
      <c r="X560" s="40"/>
      <c r="Y560" s="40"/>
      <c r="Z560" s="40"/>
    </row>
    <row r="561" spans="1:26" ht="14.25" customHeight="1">
      <c r="A561" s="40"/>
      <c r="B561" s="40"/>
      <c r="C561" s="40"/>
      <c r="D561" s="162"/>
      <c r="E561" s="167"/>
      <c r="F561" s="164"/>
      <c r="G561" s="164"/>
      <c r="H561" s="40"/>
      <c r="I561" s="23"/>
      <c r="J561" s="165"/>
      <c r="K561" s="171"/>
      <c r="L561" s="180">
        <f t="shared" si="6"/>
        <v>1</v>
      </c>
      <c r="M561" s="159">
        <f t="shared" si="7"/>
        <v>1900</v>
      </c>
      <c r="N561" s="159" t="str">
        <f t="shared" si="8"/>
        <v>Jan</v>
      </c>
      <c r="O561" s="160"/>
      <c r="P561" s="40"/>
      <c r="Q561" s="40"/>
      <c r="R561" s="40"/>
      <c r="S561" s="40"/>
      <c r="T561" s="40"/>
      <c r="U561" s="40"/>
      <c r="V561" s="40"/>
      <c r="W561" s="40"/>
      <c r="X561" s="40"/>
      <c r="Y561" s="40"/>
      <c r="Z561" s="40"/>
    </row>
    <row r="562" spans="1:26" ht="14.25" customHeight="1">
      <c r="A562" s="40"/>
      <c r="B562" s="40"/>
      <c r="C562" s="40"/>
      <c r="D562" s="162"/>
      <c r="E562" s="167"/>
      <c r="F562" s="164"/>
      <c r="G562" s="164"/>
      <c r="H562" s="40"/>
      <c r="I562" s="23"/>
      <c r="J562" s="165"/>
      <c r="K562" s="165"/>
      <c r="L562" s="180">
        <f t="shared" si="6"/>
        <v>1</v>
      </c>
      <c r="M562" s="159">
        <f t="shared" si="7"/>
        <v>1900</v>
      </c>
      <c r="N562" s="159" t="str">
        <f t="shared" si="8"/>
        <v>Jan</v>
      </c>
      <c r="O562" s="160"/>
      <c r="P562" s="40"/>
      <c r="Q562" s="40"/>
      <c r="R562" s="40"/>
      <c r="S562" s="40"/>
      <c r="T562" s="40"/>
      <c r="U562" s="40"/>
      <c r="V562" s="40"/>
      <c r="W562" s="40"/>
      <c r="X562" s="40"/>
      <c r="Y562" s="40"/>
      <c r="Z562" s="40"/>
    </row>
    <row r="563" spans="1:26" ht="14.25" customHeight="1">
      <c r="A563" s="40"/>
      <c r="B563" s="40"/>
      <c r="C563" s="40"/>
      <c r="D563" s="162"/>
      <c r="E563" s="167"/>
      <c r="F563" s="164"/>
      <c r="G563" s="164"/>
      <c r="H563" s="40"/>
      <c r="I563" s="23"/>
      <c r="J563" s="165"/>
      <c r="K563" s="165"/>
      <c r="L563" s="180">
        <f t="shared" si="6"/>
        <v>1</v>
      </c>
      <c r="M563" s="159">
        <f t="shared" si="7"/>
        <v>1900</v>
      </c>
      <c r="N563" s="159" t="str">
        <f t="shared" si="8"/>
        <v>Jan</v>
      </c>
      <c r="O563" s="160"/>
      <c r="P563" s="40"/>
      <c r="Q563" s="40"/>
      <c r="R563" s="40"/>
      <c r="S563" s="40"/>
      <c r="T563" s="40"/>
      <c r="U563" s="40"/>
      <c r="V563" s="40"/>
      <c r="W563" s="40"/>
      <c r="X563" s="40"/>
      <c r="Y563" s="40"/>
      <c r="Z563" s="40"/>
    </row>
    <row r="564" spans="1:26" ht="14.25" customHeight="1">
      <c r="A564" s="40"/>
      <c r="B564" s="40"/>
      <c r="C564" s="40"/>
      <c r="D564" s="162"/>
      <c r="E564" s="167"/>
      <c r="F564" s="164"/>
      <c r="G564" s="164"/>
      <c r="H564" s="40"/>
      <c r="I564" s="23"/>
      <c r="J564" s="165"/>
      <c r="K564" s="165"/>
      <c r="L564" s="180">
        <f t="shared" si="6"/>
        <v>1</v>
      </c>
      <c r="M564" s="159">
        <f t="shared" si="7"/>
        <v>1900</v>
      </c>
      <c r="N564" s="159" t="str">
        <f t="shared" si="8"/>
        <v>Jan</v>
      </c>
      <c r="O564" s="160"/>
      <c r="P564" s="40"/>
      <c r="Q564" s="40"/>
      <c r="R564" s="40"/>
      <c r="S564" s="40"/>
      <c r="T564" s="40"/>
      <c r="U564" s="40"/>
      <c r="V564" s="40"/>
      <c r="W564" s="40"/>
      <c r="X564" s="40"/>
      <c r="Y564" s="40"/>
      <c r="Z564" s="40"/>
    </row>
    <row r="565" spans="1:26" ht="14.25" customHeight="1">
      <c r="A565" s="40"/>
      <c r="B565" s="40"/>
      <c r="C565" s="40"/>
      <c r="D565" s="167"/>
      <c r="E565" s="167"/>
      <c r="F565" s="164"/>
      <c r="G565" s="164"/>
      <c r="H565" s="40"/>
      <c r="I565" s="23"/>
      <c r="J565" s="165"/>
      <c r="K565" s="165"/>
      <c r="L565" s="180">
        <f t="shared" si="6"/>
        <v>1</v>
      </c>
      <c r="M565" s="159">
        <f t="shared" si="7"/>
        <v>1900</v>
      </c>
      <c r="N565" s="159" t="str">
        <f t="shared" si="8"/>
        <v>Jan</v>
      </c>
      <c r="O565" s="160"/>
      <c r="P565" s="40"/>
      <c r="Q565" s="40"/>
      <c r="R565" s="40"/>
      <c r="S565" s="40"/>
      <c r="T565" s="40"/>
      <c r="U565" s="40"/>
      <c r="V565" s="40"/>
      <c r="W565" s="40"/>
      <c r="X565" s="40"/>
      <c r="Y565" s="40"/>
      <c r="Z565" s="40"/>
    </row>
    <row r="566" spans="1:26" ht="14.25" customHeight="1">
      <c r="A566" s="40"/>
      <c r="B566" s="40"/>
      <c r="C566" s="40"/>
      <c r="D566" s="167"/>
      <c r="E566" s="167"/>
      <c r="F566" s="164"/>
      <c r="G566" s="164"/>
      <c r="H566" s="40"/>
      <c r="I566" s="23"/>
      <c r="J566" s="165"/>
      <c r="K566" s="165"/>
      <c r="L566" s="180">
        <f t="shared" si="6"/>
        <v>1</v>
      </c>
      <c r="M566" s="159">
        <f t="shared" si="7"/>
        <v>1900</v>
      </c>
      <c r="N566" s="159" t="str">
        <f t="shared" si="8"/>
        <v>Jan</v>
      </c>
      <c r="O566" s="160"/>
      <c r="P566" s="40"/>
      <c r="Q566" s="40"/>
      <c r="R566" s="40"/>
      <c r="S566" s="40"/>
      <c r="T566" s="40"/>
      <c r="U566" s="40"/>
      <c r="V566" s="40"/>
      <c r="W566" s="40"/>
      <c r="X566" s="40"/>
      <c r="Y566" s="40"/>
      <c r="Z566" s="40"/>
    </row>
    <row r="567" spans="1:26" ht="14.25" customHeight="1">
      <c r="A567" s="40"/>
      <c r="B567" s="40"/>
      <c r="C567" s="40"/>
      <c r="D567" s="162"/>
      <c r="E567" s="167"/>
      <c r="F567" s="164"/>
      <c r="G567" s="164"/>
      <c r="H567" s="40"/>
      <c r="I567" s="23"/>
      <c r="J567" s="165"/>
      <c r="K567" s="171"/>
      <c r="L567" s="180">
        <f t="shared" si="6"/>
        <v>1</v>
      </c>
      <c r="M567" s="159">
        <f t="shared" si="7"/>
        <v>1900</v>
      </c>
      <c r="N567" s="159" t="str">
        <f t="shared" si="8"/>
        <v>Jan</v>
      </c>
      <c r="O567" s="160"/>
      <c r="P567" s="40"/>
      <c r="Q567" s="40"/>
      <c r="R567" s="40"/>
      <c r="S567" s="40"/>
      <c r="T567" s="40"/>
      <c r="U567" s="40"/>
      <c r="V567" s="40"/>
      <c r="W567" s="40"/>
      <c r="X567" s="40"/>
      <c r="Y567" s="40"/>
      <c r="Z567" s="40"/>
    </row>
    <row r="568" spans="1:26" ht="14.25" customHeight="1">
      <c r="A568" s="40"/>
      <c r="B568" s="40"/>
      <c r="C568" s="40"/>
      <c r="D568" s="162"/>
      <c r="E568" s="167"/>
      <c r="F568" s="164"/>
      <c r="G568" s="164"/>
      <c r="H568" s="40"/>
      <c r="I568" s="23"/>
      <c r="J568" s="165"/>
      <c r="K568" s="171"/>
      <c r="L568" s="180">
        <f t="shared" si="6"/>
        <v>1</v>
      </c>
      <c r="M568" s="159">
        <f t="shared" si="7"/>
        <v>1900</v>
      </c>
      <c r="N568" s="159" t="str">
        <f t="shared" si="8"/>
        <v>Jan</v>
      </c>
      <c r="O568" s="160"/>
      <c r="P568" s="40"/>
      <c r="Q568" s="40"/>
      <c r="R568" s="40"/>
      <c r="S568" s="40"/>
      <c r="T568" s="40"/>
      <c r="U568" s="40"/>
      <c r="V568" s="40"/>
      <c r="W568" s="40"/>
      <c r="X568" s="40"/>
      <c r="Y568" s="40"/>
      <c r="Z568" s="40"/>
    </row>
    <row r="569" spans="1:26" ht="14.25" customHeight="1">
      <c r="A569" s="40"/>
      <c r="B569" s="40"/>
      <c r="C569" s="40"/>
      <c r="D569" s="162"/>
      <c r="E569" s="167"/>
      <c r="F569" s="164"/>
      <c r="G569" s="164"/>
      <c r="H569" s="40"/>
      <c r="I569" s="23"/>
      <c r="J569" s="165"/>
      <c r="K569" s="171"/>
      <c r="L569" s="180">
        <f t="shared" si="6"/>
        <v>1</v>
      </c>
      <c r="M569" s="159">
        <f t="shared" si="7"/>
        <v>1900</v>
      </c>
      <c r="N569" s="159" t="str">
        <f t="shared" si="8"/>
        <v>Jan</v>
      </c>
      <c r="O569" s="160"/>
      <c r="P569" s="40"/>
      <c r="Q569" s="40"/>
      <c r="R569" s="40"/>
      <c r="S569" s="40"/>
      <c r="T569" s="40"/>
      <c r="U569" s="40"/>
      <c r="V569" s="40"/>
      <c r="W569" s="40"/>
      <c r="X569" s="40"/>
      <c r="Y569" s="40"/>
      <c r="Z569" s="40"/>
    </row>
    <row r="570" spans="1:26" ht="14.25" customHeight="1">
      <c r="A570" s="40"/>
      <c r="B570" s="40"/>
      <c r="C570" s="40"/>
      <c r="D570" s="162"/>
      <c r="E570" s="167"/>
      <c r="F570" s="164"/>
      <c r="G570" s="164"/>
      <c r="H570" s="40"/>
      <c r="I570" s="23"/>
      <c r="J570" s="165"/>
      <c r="K570" s="171"/>
      <c r="L570" s="180">
        <f t="shared" si="6"/>
        <v>1</v>
      </c>
      <c r="M570" s="159">
        <f t="shared" si="7"/>
        <v>1900</v>
      </c>
      <c r="N570" s="159" t="str">
        <f t="shared" si="8"/>
        <v>Jan</v>
      </c>
      <c r="O570" s="160"/>
      <c r="P570" s="40"/>
      <c r="Q570" s="40"/>
      <c r="R570" s="40"/>
      <c r="S570" s="40"/>
      <c r="T570" s="40"/>
      <c r="U570" s="40"/>
      <c r="V570" s="40"/>
      <c r="W570" s="40"/>
      <c r="X570" s="40"/>
      <c r="Y570" s="40"/>
      <c r="Z570" s="40"/>
    </row>
    <row r="571" spans="1:26" ht="14.25" customHeight="1">
      <c r="A571" s="40"/>
      <c r="B571" s="40"/>
      <c r="C571" s="40"/>
      <c r="D571" s="162"/>
      <c r="E571" s="167"/>
      <c r="F571" s="164"/>
      <c r="G571" s="164"/>
      <c r="H571" s="40"/>
      <c r="I571" s="23"/>
      <c r="J571" s="165"/>
      <c r="K571" s="171"/>
      <c r="L571" s="180">
        <f t="shared" si="6"/>
        <v>1</v>
      </c>
      <c r="M571" s="159">
        <f t="shared" si="7"/>
        <v>1900</v>
      </c>
      <c r="N571" s="159" t="str">
        <f t="shared" si="8"/>
        <v>Jan</v>
      </c>
      <c r="O571" s="160"/>
      <c r="P571" s="40"/>
      <c r="Q571" s="40"/>
      <c r="R571" s="40"/>
      <c r="S571" s="40"/>
      <c r="T571" s="40"/>
      <c r="U571" s="40"/>
      <c r="V571" s="40"/>
      <c r="W571" s="40"/>
      <c r="X571" s="40"/>
      <c r="Y571" s="40"/>
      <c r="Z571" s="40"/>
    </row>
    <row r="572" spans="1:26" ht="14.25" customHeight="1">
      <c r="A572" s="40"/>
      <c r="B572" s="40"/>
      <c r="C572" s="40"/>
      <c r="D572" s="162"/>
      <c r="E572" s="167"/>
      <c r="F572" s="164"/>
      <c r="G572" s="164"/>
      <c r="H572" s="40"/>
      <c r="I572" s="23"/>
      <c r="J572" s="165"/>
      <c r="K572" s="171"/>
      <c r="L572" s="180">
        <f t="shared" si="6"/>
        <v>1</v>
      </c>
      <c r="M572" s="159">
        <f t="shared" si="7"/>
        <v>1900</v>
      </c>
      <c r="N572" s="159" t="str">
        <f t="shared" si="8"/>
        <v>Jan</v>
      </c>
      <c r="O572" s="160"/>
      <c r="P572" s="40"/>
      <c r="Q572" s="40"/>
      <c r="R572" s="40"/>
      <c r="S572" s="40"/>
      <c r="T572" s="40"/>
      <c r="U572" s="40"/>
      <c r="V572" s="40"/>
      <c r="W572" s="40"/>
      <c r="X572" s="40"/>
      <c r="Y572" s="40"/>
      <c r="Z572" s="40"/>
    </row>
    <row r="573" spans="1:26" ht="14.25" customHeight="1">
      <c r="A573" s="40"/>
      <c r="B573" s="40"/>
      <c r="C573" s="40"/>
      <c r="D573" s="162"/>
      <c r="E573" s="167"/>
      <c r="F573" s="164"/>
      <c r="G573" s="164"/>
      <c r="H573" s="40"/>
      <c r="I573" s="23"/>
      <c r="J573" s="165"/>
      <c r="K573" s="171"/>
      <c r="L573" s="180">
        <f t="shared" si="6"/>
        <v>1</v>
      </c>
      <c r="M573" s="159">
        <f t="shared" si="7"/>
        <v>1900</v>
      </c>
      <c r="N573" s="159" t="str">
        <f t="shared" si="8"/>
        <v>Jan</v>
      </c>
      <c r="O573" s="160"/>
      <c r="P573" s="40"/>
      <c r="Q573" s="40"/>
      <c r="R573" s="40"/>
      <c r="S573" s="40"/>
      <c r="T573" s="40"/>
      <c r="U573" s="40"/>
      <c r="V573" s="40"/>
      <c r="W573" s="40"/>
      <c r="X573" s="40"/>
      <c r="Y573" s="40"/>
      <c r="Z573" s="40"/>
    </row>
    <row r="574" spans="1:26" ht="14.25" customHeight="1">
      <c r="A574" s="40"/>
      <c r="B574" s="40"/>
      <c r="C574" s="40"/>
      <c r="D574" s="162"/>
      <c r="E574" s="167"/>
      <c r="F574" s="164"/>
      <c r="G574" s="164"/>
      <c r="H574" s="40"/>
      <c r="I574" s="23"/>
      <c r="J574" s="165"/>
      <c r="K574" s="171"/>
      <c r="L574" s="180">
        <f t="shared" si="6"/>
        <v>1</v>
      </c>
      <c r="M574" s="159">
        <f t="shared" si="7"/>
        <v>1900</v>
      </c>
      <c r="N574" s="159" t="str">
        <f t="shared" si="8"/>
        <v>Jan</v>
      </c>
      <c r="O574" s="160"/>
      <c r="P574" s="40"/>
      <c r="Q574" s="40"/>
      <c r="R574" s="40"/>
      <c r="S574" s="40"/>
      <c r="T574" s="40"/>
      <c r="U574" s="40"/>
      <c r="V574" s="40"/>
      <c r="W574" s="40"/>
      <c r="X574" s="40"/>
      <c r="Y574" s="40"/>
      <c r="Z574" s="40"/>
    </row>
    <row r="575" spans="1:26" ht="14.25" customHeight="1">
      <c r="A575" s="40"/>
      <c r="B575" s="40"/>
      <c r="C575" s="40"/>
      <c r="D575" s="162"/>
      <c r="E575" s="167"/>
      <c r="F575" s="164"/>
      <c r="G575" s="164"/>
      <c r="H575" s="40"/>
      <c r="I575" s="23"/>
      <c r="J575" s="165"/>
      <c r="K575" s="171"/>
      <c r="L575" s="180">
        <f t="shared" si="6"/>
        <v>1</v>
      </c>
      <c r="M575" s="159">
        <f t="shared" si="7"/>
        <v>1900</v>
      </c>
      <c r="N575" s="159" t="str">
        <f t="shared" si="8"/>
        <v>Jan</v>
      </c>
      <c r="O575" s="160"/>
      <c r="P575" s="40"/>
      <c r="Q575" s="40"/>
      <c r="R575" s="40"/>
      <c r="S575" s="40"/>
      <c r="T575" s="40"/>
      <c r="U575" s="40"/>
      <c r="V575" s="40"/>
      <c r="W575" s="40"/>
      <c r="X575" s="40"/>
      <c r="Y575" s="40"/>
      <c r="Z575" s="40"/>
    </row>
    <row r="576" spans="1:26" ht="14.25" customHeight="1">
      <c r="A576" s="40"/>
      <c r="B576" s="40"/>
      <c r="C576" s="40"/>
      <c r="D576" s="162"/>
      <c r="E576" s="167"/>
      <c r="F576" s="164"/>
      <c r="G576" s="164"/>
      <c r="H576" s="40"/>
      <c r="I576" s="23"/>
      <c r="J576" s="165"/>
      <c r="K576" s="171"/>
      <c r="L576" s="180">
        <f t="shared" si="6"/>
        <v>1</v>
      </c>
      <c r="M576" s="159">
        <f t="shared" si="7"/>
        <v>1900</v>
      </c>
      <c r="N576" s="159" t="str">
        <f t="shared" si="8"/>
        <v>Jan</v>
      </c>
      <c r="O576" s="160"/>
      <c r="P576" s="40"/>
      <c r="Q576" s="40"/>
      <c r="R576" s="40"/>
      <c r="S576" s="40"/>
      <c r="T576" s="40"/>
      <c r="U576" s="40"/>
      <c r="V576" s="40"/>
      <c r="W576" s="40"/>
      <c r="X576" s="40"/>
      <c r="Y576" s="40"/>
      <c r="Z576" s="40"/>
    </row>
    <row r="577" spans="1:26" ht="14.25" customHeight="1">
      <c r="A577" s="40"/>
      <c r="B577" s="40"/>
      <c r="C577" s="40"/>
      <c r="D577" s="162"/>
      <c r="E577" s="167"/>
      <c r="F577" s="164"/>
      <c r="G577" s="164"/>
      <c r="H577" s="40"/>
      <c r="I577" s="23"/>
      <c r="J577" s="165"/>
      <c r="K577" s="171"/>
      <c r="L577" s="180">
        <f t="shared" si="6"/>
        <v>1</v>
      </c>
      <c r="M577" s="159">
        <f t="shared" si="7"/>
        <v>1900</v>
      </c>
      <c r="N577" s="159" t="str">
        <f t="shared" si="8"/>
        <v>Jan</v>
      </c>
      <c r="O577" s="160"/>
      <c r="P577" s="40"/>
      <c r="Q577" s="40"/>
      <c r="R577" s="40"/>
      <c r="S577" s="40"/>
      <c r="T577" s="40"/>
      <c r="U577" s="40"/>
      <c r="V577" s="40"/>
      <c r="W577" s="40"/>
      <c r="X577" s="40"/>
      <c r="Y577" s="40"/>
      <c r="Z577" s="40"/>
    </row>
    <row r="578" spans="1:26" ht="14.25" customHeight="1">
      <c r="A578" s="40"/>
      <c r="B578" s="40"/>
      <c r="C578" s="40"/>
      <c r="D578" s="162"/>
      <c r="E578" s="167"/>
      <c r="F578" s="164"/>
      <c r="G578" s="164"/>
      <c r="H578" s="40"/>
      <c r="I578" s="23"/>
      <c r="J578" s="165"/>
      <c r="K578" s="171"/>
      <c r="L578" s="180">
        <f t="shared" si="6"/>
        <v>1</v>
      </c>
      <c r="M578" s="159">
        <f t="shared" si="7"/>
        <v>1900</v>
      </c>
      <c r="N578" s="159" t="str">
        <f t="shared" si="8"/>
        <v>Jan</v>
      </c>
      <c r="O578" s="160"/>
      <c r="P578" s="40"/>
      <c r="Q578" s="40"/>
      <c r="R578" s="40"/>
      <c r="S578" s="40"/>
      <c r="T578" s="40"/>
      <c r="U578" s="40"/>
      <c r="V578" s="40"/>
      <c r="W578" s="40"/>
      <c r="X578" s="40"/>
      <c r="Y578" s="40"/>
      <c r="Z578" s="40"/>
    </row>
    <row r="579" spans="1:26" ht="14.25" customHeight="1">
      <c r="A579" s="40"/>
      <c r="B579" s="40"/>
      <c r="C579" s="40"/>
      <c r="D579" s="162"/>
      <c r="E579" s="167"/>
      <c r="F579" s="164"/>
      <c r="G579" s="164"/>
      <c r="H579" s="40"/>
      <c r="I579" s="23"/>
      <c r="J579" s="165"/>
      <c r="K579" s="171"/>
      <c r="L579" s="180">
        <f t="shared" si="6"/>
        <v>1</v>
      </c>
      <c r="M579" s="159">
        <f t="shared" si="7"/>
        <v>1900</v>
      </c>
      <c r="N579" s="159" t="str">
        <f t="shared" si="8"/>
        <v>Jan</v>
      </c>
      <c r="O579" s="160"/>
      <c r="P579" s="40"/>
      <c r="Q579" s="40"/>
      <c r="R579" s="40"/>
      <c r="S579" s="40"/>
      <c r="T579" s="40"/>
      <c r="U579" s="40"/>
      <c r="V579" s="40"/>
      <c r="W579" s="40"/>
      <c r="X579" s="40"/>
      <c r="Y579" s="40"/>
      <c r="Z579" s="40"/>
    </row>
    <row r="580" spans="1:26" ht="14.25" customHeight="1">
      <c r="A580" s="40"/>
      <c r="B580" s="40"/>
      <c r="C580" s="40"/>
      <c r="D580" s="162"/>
      <c r="E580" s="167"/>
      <c r="F580" s="164"/>
      <c r="G580" s="164"/>
      <c r="H580" s="40"/>
      <c r="I580" s="23"/>
      <c r="J580" s="165"/>
      <c r="K580" s="171"/>
      <c r="L580" s="180">
        <f t="shared" si="6"/>
        <v>1</v>
      </c>
      <c r="M580" s="159">
        <f t="shared" si="7"/>
        <v>1900</v>
      </c>
      <c r="N580" s="159" t="str">
        <f t="shared" si="8"/>
        <v>Jan</v>
      </c>
      <c r="O580" s="160"/>
      <c r="P580" s="40"/>
      <c r="Q580" s="40"/>
      <c r="R580" s="40"/>
      <c r="S580" s="40"/>
      <c r="T580" s="40"/>
      <c r="U580" s="40"/>
      <c r="V580" s="40"/>
      <c r="W580" s="40"/>
      <c r="X580" s="40"/>
      <c r="Y580" s="40"/>
      <c r="Z580" s="40"/>
    </row>
    <row r="581" spans="1:26" ht="14.25" customHeight="1">
      <c r="A581" s="40"/>
      <c r="B581" s="40"/>
      <c r="C581" s="40"/>
      <c r="D581" s="162"/>
      <c r="E581" s="167"/>
      <c r="F581" s="164"/>
      <c r="G581" s="164"/>
      <c r="H581" s="40"/>
      <c r="I581" s="23"/>
      <c r="J581" s="165"/>
      <c r="K581" s="171"/>
      <c r="L581" s="180">
        <f t="shared" si="6"/>
        <v>1</v>
      </c>
      <c r="M581" s="159">
        <f t="shared" si="7"/>
        <v>1900</v>
      </c>
      <c r="N581" s="159" t="str">
        <f t="shared" si="8"/>
        <v>Jan</v>
      </c>
      <c r="O581" s="160"/>
      <c r="P581" s="40"/>
      <c r="Q581" s="40"/>
      <c r="R581" s="40"/>
      <c r="S581" s="40"/>
      <c r="T581" s="40"/>
      <c r="U581" s="40"/>
      <c r="V581" s="40"/>
      <c r="W581" s="40"/>
      <c r="X581" s="40"/>
      <c r="Y581" s="40"/>
      <c r="Z581" s="40"/>
    </row>
    <row r="582" spans="1:26" ht="14.25" customHeight="1">
      <c r="A582" s="40"/>
      <c r="B582" s="40"/>
      <c r="C582" s="40"/>
      <c r="D582" s="162"/>
      <c r="E582" s="167"/>
      <c r="F582" s="164"/>
      <c r="G582" s="164"/>
      <c r="H582" s="40"/>
      <c r="I582" s="23"/>
      <c r="J582" s="165"/>
      <c r="K582" s="171"/>
      <c r="L582" s="180">
        <f t="shared" si="6"/>
        <v>1</v>
      </c>
      <c r="M582" s="159">
        <f t="shared" si="7"/>
        <v>1900</v>
      </c>
      <c r="N582" s="159" t="str">
        <f t="shared" si="8"/>
        <v>Jan</v>
      </c>
      <c r="O582" s="160"/>
      <c r="P582" s="40"/>
      <c r="Q582" s="40"/>
      <c r="R582" s="40"/>
      <c r="S582" s="40"/>
      <c r="T582" s="40"/>
      <c r="U582" s="40"/>
      <c r="V582" s="40"/>
      <c r="W582" s="40"/>
      <c r="X582" s="40"/>
      <c r="Y582" s="40"/>
      <c r="Z582" s="40"/>
    </row>
    <row r="583" spans="1:26" ht="14.25" customHeight="1">
      <c r="A583" s="40"/>
      <c r="B583" s="40"/>
      <c r="C583" s="40"/>
      <c r="D583" s="162"/>
      <c r="E583" s="167"/>
      <c r="F583" s="164"/>
      <c r="G583" s="164"/>
      <c r="H583" s="40"/>
      <c r="I583" s="23"/>
      <c r="J583" s="165"/>
      <c r="K583" s="171"/>
      <c r="L583" s="180">
        <f t="shared" si="6"/>
        <v>1</v>
      </c>
      <c r="M583" s="159">
        <f t="shared" si="7"/>
        <v>1900</v>
      </c>
      <c r="N583" s="159" t="str">
        <f t="shared" si="8"/>
        <v>Jan</v>
      </c>
      <c r="O583" s="160"/>
      <c r="P583" s="40"/>
      <c r="Q583" s="40"/>
      <c r="R583" s="40"/>
      <c r="S583" s="40"/>
      <c r="T583" s="40"/>
      <c r="U583" s="40"/>
      <c r="V583" s="40"/>
      <c r="W583" s="40"/>
      <c r="X583" s="40"/>
      <c r="Y583" s="40"/>
      <c r="Z583" s="40"/>
    </row>
    <row r="584" spans="1:26" ht="14.25" customHeight="1">
      <c r="A584" s="40"/>
      <c r="B584" s="40"/>
      <c r="C584" s="40"/>
      <c r="D584" s="162"/>
      <c r="E584" s="167"/>
      <c r="F584" s="164"/>
      <c r="G584" s="164"/>
      <c r="H584" s="40"/>
      <c r="I584" s="23"/>
      <c r="J584" s="165"/>
      <c r="K584" s="171"/>
      <c r="L584" s="180">
        <f t="shared" si="6"/>
        <v>1</v>
      </c>
      <c r="M584" s="159">
        <f t="shared" si="7"/>
        <v>1900</v>
      </c>
      <c r="N584" s="159" t="str">
        <f t="shared" si="8"/>
        <v>Jan</v>
      </c>
      <c r="O584" s="160"/>
      <c r="P584" s="40"/>
      <c r="Q584" s="40"/>
      <c r="R584" s="40"/>
      <c r="S584" s="40"/>
      <c r="T584" s="40"/>
      <c r="U584" s="40"/>
      <c r="V584" s="40"/>
      <c r="W584" s="40"/>
      <c r="X584" s="40"/>
      <c r="Y584" s="40"/>
      <c r="Z584" s="40"/>
    </row>
    <row r="585" spans="1:26" ht="14.25" customHeight="1">
      <c r="A585" s="40"/>
      <c r="B585" s="40"/>
      <c r="C585" s="40"/>
      <c r="D585" s="162"/>
      <c r="E585" s="167"/>
      <c r="F585" s="164"/>
      <c r="G585" s="164"/>
      <c r="H585" s="40"/>
      <c r="I585" s="23"/>
      <c r="J585" s="165"/>
      <c r="K585" s="171"/>
      <c r="L585" s="180">
        <f t="shared" si="6"/>
        <v>1</v>
      </c>
      <c r="M585" s="159">
        <f t="shared" si="7"/>
        <v>1900</v>
      </c>
      <c r="N585" s="159" t="str">
        <f t="shared" si="8"/>
        <v>Jan</v>
      </c>
      <c r="O585" s="160"/>
      <c r="P585" s="40"/>
      <c r="Q585" s="40"/>
      <c r="R585" s="40"/>
      <c r="S585" s="40"/>
      <c r="T585" s="40"/>
      <c r="U585" s="40"/>
      <c r="V585" s="40"/>
      <c r="W585" s="40"/>
      <c r="X585" s="40"/>
      <c r="Y585" s="40"/>
      <c r="Z585" s="40"/>
    </row>
    <row r="586" spans="1:26" ht="14.25" customHeight="1">
      <c r="A586" s="40"/>
      <c r="B586" s="40"/>
      <c r="C586" s="40"/>
      <c r="D586" s="162"/>
      <c r="E586" s="167"/>
      <c r="F586" s="164"/>
      <c r="G586" s="164"/>
      <c r="H586" s="40"/>
      <c r="I586" s="23"/>
      <c r="J586" s="165"/>
      <c r="K586" s="165"/>
      <c r="L586" s="180">
        <f t="shared" si="6"/>
        <v>1</v>
      </c>
      <c r="M586" s="159">
        <f t="shared" si="7"/>
        <v>1900</v>
      </c>
      <c r="N586" s="159" t="str">
        <f t="shared" si="8"/>
        <v>Jan</v>
      </c>
      <c r="O586" s="160"/>
      <c r="P586" s="40"/>
      <c r="Q586" s="40"/>
      <c r="R586" s="40"/>
      <c r="S586" s="40"/>
      <c r="T586" s="40"/>
      <c r="U586" s="40"/>
      <c r="V586" s="40"/>
      <c r="W586" s="40"/>
      <c r="X586" s="40"/>
      <c r="Y586" s="40"/>
      <c r="Z586" s="40"/>
    </row>
    <row r="587" spans="1:26" ht="14.25" customHeight="1">
      <c r="A587" s="40"/>
      <c r="B587" s="40"/>
      <c r="C587" s="40"/>
      <c r="D587" s="167"/>
      <c r="E587" s="167"/>
      <c r="F587" s="164"/>
      <c r="G587" s="164"/>
      <c r="H587" s="40"/>
      <c r="I587" s="23"/>
      <c r="J587" s="165"/>
      <c r="K587" s="165"/>
      <c r="L587" s="180">
        <f t="shared" si="6"/>
        <v>1</v>
      </c>
      <c r="M587" s="159">
        <f t="shared" si="7"/>
        <v>1900</v>
      </c>
      <c r="N587" s="159" t="str">
        <f t="shared" si="8"/>
        <v>Jan</v>
      </c>
      <c r="O587" s="160"/>
      <c r="P587" s="40"/>
      <c r="Q587" s="40"/>
      <c r="R587" s="40"/>
      <c r="S587" s="40"/>
      <c r="T587" s="40"/>
      <c r="U587" s="40"/>
      <c r="V587" s="40"/>
      <c r="W587" s="40"/>
      <c r="X587" s="40"/>
      <c r="Y587" s="40"/>
      <c r="Z587" s="40"/>
    </row>
    <row r="588" spans="1:26" ht="14.25" customHeight="1">
      <c r="A588" s="40"/>
      <c r="B588" s="40"/>
      <c r="C588" s="40"/>
      <c r="D588" s="162"/>
      <c r="E588" s="167"/>
      <c r="F588" s="164"/>
      <c r="G588" s="164"/>
      <c r="H588" s="40"/>
      <c r="I588" s="23"/>
      <c r="J588" s="165"/>
      <c r="K588" s="165"/>
      <c r="L588" s="180">
        <f t="shared" si="6"/>
        <v>1</v>
      </c>
      <c r="M588" s="159">
        <f t="shared" si="7"/>
        <v>1900</v>
      </c>
      <c r="N588" s="159" t="str">
        <f t="shared" si="8"/>
        <v>Jan</v>
      </c>
      <c r="O588" s="160"/>
      <c r="P588" s="40"/>
      <c r="Q588" s="40"/>
      <c r="R588" s="40"/>
      <c r="S588" s="40"/>
      <c r="T588" s="40"/>
      <c r="U588" s="40"/>
      <c r="V588" s="40"/>
      <c r="W588" s="40"/>
      <c r="X588" s="40"/>
      <c r="Y588" s="40"/>
      <c r="Z588" s="40"/>
    </row>
    <row r="589" spans="1:26" ht="14.25" customHeight="1">
      <c r="A589" s="40"/>
      <c r="B589" s="40"/>
      <c r="C589" s="40"/>
      <c r="D589" s="167"/>
      <c r="E589" s="167"/>
      <c r="F589" s="164"/>
      <c r="G589" s="164"/>
      <c r="H589" s="40"/>
      <c r="I589" s="23"/>
      <c r="J589" s="165"/>
      <c r="K589" s="165"/>
      <c r="L589" s="180">
        <f t="shared" si="6"/>
        <v>1</v>
      </c>
      <c r="M589" s="159">
        <f t="shared" si="7"/>
        <v>1900</v>
      </c>
      <c r="N589" s="159" t="str">
        <f t="shared" si="8"/>
        <v>Jan</v>
      </c>
      <c r="O589" s="160"/>
      <c r="P589" s="40"/>
      <c r="Q589" s="40"/>
      <c r="R589" s="40"/>
      <c r="S589" s="40"/>
      <c r="T589" s="40"/>
      <c r="U589" s="40"/>
      <c r="V589" s="40"/>
      <c r="W589" s="40"/>
      <c r="X589" s="40"/>
      <c r="Y589" s="40"/>
      <c r="Z589" s="40"/>
    </row>
    <row r="590" spans="1:26" ht="14.25" customHeight="1">
      <c r="A590" s="40"/>
      <c r="B590" s="40"/>
      <c r="C590" s="40"/>
      <c r="D590" s="167"/>
      <c r="E590" s="167"/>
      <c r="F590" s="164"/>
      <c r="G590" s="164"/>
      <c r="H590" s="40"/>
      <c r="I590" s="23"/>
      <c r="J590" s="165"/>
      <c r="K590" s="165"/>
      <c r="L590" s="180">
        <f t="shared" si="6"/>
        <v>1</v>
      </c>
      <c r="M590" s="159">
        <f t="shared" si="7"/>
        <v>1900</v>
      </c>
      <c r="N590" s="159" t="str">
        <f t="shared" si="8"/>
        <v>Jan</v>
      </c>
      <c r="O590" s="160"/>
      <c r="P590" s="40"/>
      <c r="Q590" s="40"/>
      <c r="R590" s="40"/>
      <c r="S590" s="40"/>
      <c r="T590" s="40"/>
      <c r="U590" s="40"/>
      <c r="V590" s="40"/>
      <c r="W590" s="40"/>
      <c r="X590" s="40"/>
      <c r="Y590" s="40"/>
      <c r="Z590" s="40"/>
    </row>
    <row r="591" spans="1:26" ht="14.25" customHeight="1">
      <c r="A591" s="40"/>
      <c r="B591" s="40"/>
      <c r="C591" s="40"/>
      <c r="D591" s="162"/>
      <c r="E591" s="167"/>
      <c r="F591" s="164"/>
      <c r="G591" s="164"/>
      <c r="H591" s="40"/>
      <c r="I591" s="23"/>
      <c r="J591" s="165"/>
      <c r="K591" s="171"/>
      <c r="L591" s="180">
        <f t="shared" si="6"/>
        <v>1</v>
      </c>
      <c r="M591" s="159">
        <f t="shared" si="7"/>
        <v>1900</v>
      </c>
      <c r="N591" s="159" t="str">
        <f t="shared" si="8"/>
        <v>Jan</v>
      </c>
      <c r="O591" s="160"/>
      <c r="P591" s="40"/>
      <c r="Q591" s="40"/>
      <c r="R591" s="40"/>
      <c r="S591" s="40"/>
      <c r="T591" s="40"/>
      <c r="U591" s="40"/>
      <c r="V591" s="40"/>
      <c r="W591" s="40"/>
      <c r="X591" s="40"/>
      <c r="Y591" s="40"/>
      <c r="Z591" s="40"/>
    </row>
    <row r="592" spans="1:26" ht="14.25" customHeight="1">
      <c r="A592" s="40"/>
      <c r="B592" s="40"/>
      <c r="C592" s="40"/>
      <c r="D592" s="162"/>
      <c r="E592" s="167"/>
      <c r="F592" s="164"/>
      <c r="G592" s="164"/>
      <c r="H592" s="40"/>
      <c r="I592" s="23"/>
      <c r="J592" s="165"/>
      <c r="K592" s="171"/>
      <c r="L592" s="180">
        <f t="shared" si="6"/>
        <v>1</v>
      </c>
      <c r="M592" s="159">
        <f t="shared" si="7"/>
        <v>1900</v>
      </c>
      <c r="N592" s="159" t="str">
        <f t="shared" si="8"/>
        <v>Jan</v>
      </c>
      <c r="O592" s="160"/>
      <c r="P592" s="40"/>
      <c r="Q592" s="40"/>
      <c r="R592" s="40"/>
      <c r="S592" s="40"/>
      <c r="T592" s="40"/>
      <c r="U592" s="40"/>
      <c r="V592" s="40"/>
      <c r="W592" s="40"/>
      <c r="X592" s="40"/>
      <c r="Y592" s="40"/>
      <c r="Z592" s="40"/>
    </row>
    <row r="593" spans="1:26" ht="14.25" customHeight="1">
      <c r="A593" s="40"/>
      <c r="B593" s="40"/>
      <c r="C593" s="40"/>
      <c r="D593" s="162"/>
      <c r="E593" s="167"/>
      <c r="F593" s="164"/>
      <c r="G593" s="164"/>
      <c r="H593" s="40"/>
      <c r="I593" s="23"/>
      <c r="J593" s="165"/>
      <c r="K593" s="171"/>
      <c r="L593" s="180">
        <f t="shared" si="6"/>
        <v>1</v>
      </c>
      <c r="M593" s="159">
        <f t="shared" si="7"/>
        <v>1900</v>
      </c>
      <c r="N593" s="159" t="str">
        <f t="shared" si="8"/>
        <v>Jan</v>
      </c>
      <c r="O593" s="160"/>
      <c r="P593" s="40"/>
      <c r="Q593" s="40"/>
      <c r="R593" s="40"/>
      <c r="S593" s="40"/>
      <c r="T593" s="40"/>
      <c r="U593" s="40"/>
      <c r="V593" s="40"/>
      <c r="W593" s="40"/>
      <c r="X593" s="40"/>
      <c r="Y593" s="40"/>
      <c r="Z593" s="40"/>
    </row>
    <row r="594" spans="1:26" ht="14.25" customHeight="1">
      <c r="A594" s="40"/>
      <c r="B594" s="40"/>
      <c r="C594" s="40"/>
      <c r="D594" s="162"/>
      <c r="E594" s="167"/>
      <c r="F594" s="164"/>
      <c r="G594" s="164"/>
      <c r="H594" s="40"/>
      <c r="I594" s="23"/>
      <c r="J594" s="165"/>
      <c r="K594" s="171"/>
      <c r="L594" s="180">
        <f t="shared" si="6"/>
        <v>1</v>
      </c>
      <c r="M594" s="159">
        <f t="shared" si="7"/>
        <v>1900</v>
      </c>
      <c r="N594" s="159" t="str">
        <f t="shared" si="8"/>
        <v>Jan</v>
      </c>
      <c r="O594" s="160"/>
      <c r="P594" s="40"/>
      <c r="Q594" s="40"/>
      <c r="R594" s="40"/>
      <c r="S594" s="40"/>
      <c r="T594" s="40"/>
      <c r="U594" s="40"/>
      <c r="V594" s="40"/>
      <c r="W594" s="40"/>
      <c r="X594" s="40"/>
      <c r="Y594" s="40"/>
      <c r="Z594" s="40"/>
    </row>
    <row r="595" spans="1:26" ht="14.25" customHeight="1">
      <c r="A595" s="40"/>
      <c r="B595" s="40"/>
      <c r="C595" s="40"/>
      <c r="D595" s="162"/>
      <c r="E595" s="167"/>
      <c r="F595" s="164"/>
      <c r="G595" s="164"/>
      <c r="H595" s="40"/>
      <c r="I595" s="23"/>
      <c r="J595" s="165"/>
      <c r="K595" s="171"/>
      <c r="L595" s="180">
        <f t="shared" si="6"/>
        <v>1</v>
      </c>
      <c r="M595" s="159">
        <f t="shared" si="7"/>
        <v>1900</v>
      </c>
      <c r="N595" s="159" t="str">
        <f t="shared" si="8"/>
        <v>Jan</v>
      </c>
      <c r="O595" s="160"/>
      <c r="P595" s="40"/>
      <c r="Q595" s="40"/>
      <c r="R595" s="40"/>
      <c r="S595" s="40"/>
      <c r="T595" s="40"/>
      <c r="U595" s="40"/>
      <c r="V595" s="40"/>
      <c r="W595" s="40"/>
      <c r="X595" s="40"/>
      <c r="Y595" s="40"/>
      <c r="Z595" s="40"/>
    </row>
    <row r="596" spans="1:26" ht="14.25" customHeight="1">
      <c r="A596" s="40"/>
      <c r="B596" s="40"/>
      <c r="C596" s="40"/>
      <c r="D596" s="162"/>
      <c r="E596" s="167"/>
      <c r="F596" s="164"/>
      <c r="G596" s="164"/>
      <c r="H596" s="40"/>
      <c r="I596" s="23"/>
      <c r="J596" s="165"/>
      <c r="K596" s="171"/>
      <c r="L596" s="180">
        <f t="shared" si="6"/>
        <v>1</v>
      </c>
      <c r="M596" s="159">
        <f t="shared" si="7"/>
        <v>1900</v>
      </c>
      <c r="N596" s="159" t="str">
        <f t="shared" si="8"/>
        <v>Jan</v>
      </c>
      <c r="O596" s="160"/>
      <c r="P596" s="40"/>
      <c r="Q596" s="40"/>
      <c r="R596" s="40"/>
      <c r="S596" s="40"/>
      <c r="T596" s="40"/>
      <c r="U596" s="40"/>
      <c r="V596" s="40"/>
      <c r="W596" s="40"/>
      <c r="X596" s="40"/>
      <c r="Y596" s="40"/>
      <c r="Z596" s="40"/>
    </row>
    <row r="597" spans="1:26" ht="14.25" customHeight="1">
      <c r="A597" s="40"/>
      <c r="B597" s="40"/>
      <c r="C597" s="40"/>
      <c r="D597" s="162"/>
      <c r="E597" s="167"/>
      <c r="F597" s="164"/>
      <c r="G597" s="164"/>
      <c r="H597" s="40"/>
      <c r="I597" s="23"/>
      <c r="J597" s="165"/>
      <c r="K597" s="171"/>
      <c r="L597" s="180">
        <f t="shared" si="6"/>
        <v>1</v>
      </c>
      <c r="M597" s="159">
        <f t="shared" si="7"/>
        <v>1900</v>
      </c>
      <c r="N597" s="159" t="str">
        <f t="shared" si="8"/>
        <v>Jan</v>
      </c>
      <c r="O597" s="160"/>
      <c r="P597" s="40"/>
      <c r="Q597" s="40"/>
      <c r="R597" s="40"/>
      <c r="S597" s="40"/>
      <c r="T597" s="40"/>
      <c r="U597" s="40"/>
      <c r="V597" s="40"/>
      <c r="W597" s="40"/>
      <c r="X597" s="40"/>
      <c r="Y597" s="40"/>
      <c r="Z597" s="40"/>
    </row>
    <row r="598" spans="1:26" ht="14.25" customHeight="1">
      <c r="A598" s="40"/>
      <c r="B598" s="40"/>
      <c r="C598" s="40"/>
      <c r="D598" s="162"/>
      <c r="E598" s="167"/>
      <c r="F598" s="164"/>
      <c r="G598" s="164"/>
      <c r="H598" s="40"/>
      <c r="I598" s="23"/>
      <c r="J598" s="165"/>
      <c r="K598" s="171"/>
      <c r="L598" s="180">
        <f t="shared" si="6"/>
        <v>1</v>
      </c>
      <c r="M598" s="159">
        <f t="shared" si="7"/>
        <v>1900</v>
      </c>
      <c r="N598" s="159" t="str">
        <f t="shared" si="8"/>
        <v>Jan</v>
      </c>
      <c r="O598" s="160"/>
      <c r="P598" s="40"/>
      <c r="Q598" s="40"/>
      <c r="R598" s="40"/>
      <c r="S598" s="40"/>
      <c r="T598" s="40"/>
      <c r="U598" s="40"/>
      <c r="V598" s="40"/>
      <c r="W598" s="40"/>
      <c r="X598" s="40"/>
      <c r="Y598" s="40"/>
      <c r="Z598" s="40"/>
    </row>
    <row r="599" spans="1:26" ht="14.25" customHeight="1">
      <c r="A599" s="40"/>
      <c r="B599" s="40"/>
      <c r="C599" s="40"/>
      <c r="D599" s="162"/>
      <c r="E599" s="167"/>
      <c r="F599" s="164"/>
      <c r="G599" s="164"/>
      <c r="H599" s="40"/>
      <c r="I599" s="23"/>
      <c r="J599" s="165"/>
      <c r="K599" s="171"/>
      <c r="L599" s="180">
        <f t="shared" si="6"/>
        <v>1</v>
      </c>
      <c r="M599" s="159">
        <f t="shared" si="7"/>
        <v>1900</v>
      </c>
      <c r="N599" s="159" t="str">
        <f t="shared" si="8"/>
        <v>Jan</v>
      </c>
      <c r="O599" s="160"/>
      <c r="P599" s="40"/>
      <c r="Q599" s="40"/>
      <c r="R599" s="40"/>
      <c r="S599" s="40"/>
      <c r="T599" s="40"/>
      <c r="U599" s="40"/>
      <c r="V599" s="40"/>
      <c r="W599" s="40"/>
      <c r="X599" s="40"/>
      <c r="Y599" s="40"/>
      <c r="Z599" s="40"/>
    </row>
    <row r="600" spans="1:26" ht="14.25" customHeight="1">
      <c r="A600" s="40"/>
      <c r="B600" s="40"/>
      <c r="C600" s="40"/>
      <c r="D600" s="162"/>
      <c r="E600" s="167"/>
      <c r="F600" s="164"/>
      <c r="G600" s="164"/>
      <c r="H600" s="40"/>
      <c r="I600" s="23"/>
      <c r="J600" s="165"/>
      <c r="K600" s="171"/>
      <c r="L600" s="180">
        <f t="shared" si="6"/>
        <v>1</v>
      </c>
      <c r="M600" s="159">
        <f t="shared" si="7"/>
        <v>1900</v>
      </c>
      <c r="N600" s="159" t="str">
        <f t="shared" si="8"/>
        <v>Jan</v>
      </c>
      <c r="O600" s="160"/>
      <c r="P600" s="40"/>
      <c r="Q600" s="40"/>
      <c r="R600" s="40"/>
      <c r="S600" s="40"/>
      <c r="T600" s="40"/>
      <c r="U600" s="40"/>
      <c r="V600" s="40"/>
      <c r="W600" s="40"/>
      <c r="X600" s="40"/>
      <c r="Y600" s="40"/>
      <c r="Z600" s="40"/>
    </row>
    <row r="601" spans="1:26" ht="14.25" customHeight="1">
      <c r="A601" s="40"/>
      <c r="B601" s="40"/>
      <c r="C601" s="40"/>
      <c r="D601" s="162"/>
      <c r="E601" s="167"/>
      <c r="F601" s="164"/>
      <c r="G601" s="164"/>
      <c r="H601" s="40"/>
      <c r="I601" s="23"/>
      <c r="J601" s="165"/>
      <c r="K601" s="171"/>
      <c r="L601" s="180">
        <f t="shared" si="6"/>
        <v>1</v>
      </c>
      <c r="M601" s="159">
        <f t="shared" si="7"/>
        <v>1900</v>
      </c>
      <c r="N601" s="159" t="str">
        <f t="shared" si="8"/>
        <v>Jan</v>
      </c>
      <c r="O601" s="160"/>
      <c r="P601" s="40"/>
      <c r="Q601" s="40"/>
      <c r="R601" s="40"/>
      <c r="S601" s="40"/>
      <c r="T601" s="40"/>
      <c r="U601" s="40"/>
      <c r="V601" s="40"/>
      <c r="W601" s="40"/>
      <c r="X601" s="40"/>
      <c r="Y601" s="40"/>
      <c r="Z601" s="40"/>
    </row>
    <row r="602" spans="1:26" ht="14.25" customHeight="1">
      <c r="A602" s="40"/>
      <c r="B602" s="40"/>
      <c r="C602" s="40"/>
      <c r="D602" s="162"/>
      <c r="E602" s="167"/>
      <c r="F602" s="164"/>
      <c r="G602" s="164"/>
      <c r="H602" s="40"/>
      <c r="I602" s="23"/>
      <c r="J602" s="165"/>
      <c r="K602" s="171"/>
      <c r="L602" s="180">
        <f t="shared" si="6"/>
        <v>1</v>
      </c>
      <c r="M602" s="159">
        <f t="shared" si="7"/>
        <v>1900</v>
      </c>
      <c r="N602" s="159" t="str">
        <f t="shared" si="8"/>
        <v>Jan</v>
      </c>
      <c r="O602" s="160"/>
      <c r="P602" s="40"/>
      <c r="Q602" s="40"/>
      <c r="R602" s="40"/>
      <c r="S602" s="40"/>
      <c r="T602" s="40"/>
      <c r="U602" s="40"/>
      <c r="V602" s="40"/>
      <c r="W602" s="40"/>
      <c r="X602" s="40"/>
      <c r="Y602" s="40"/>
      <c r="Z602" s="40"/>
    </row>
    <row r="603" spans="1:26" ht="14.25" customHeight="1">
      <c r="A603" s="40"/>
      <c r="B603" s="40"/>
      <c r="C603" s="40"/>
      <c r="D603" s="162"/>
      <c r="E603" s="167"/>
      <c r="F603" s="164"/>
      <c r="G603" s="164"/>
      <c r="H603" s="40"/>
      <c r="I603" s="23"/>
      <c r="J603" s="165"/>
      <c r="K603" s="171"/>
      <c r="L603" s="180">
        <f t="shared" si="6"/>
        <v>1</v>
      </c>
      <c r="M603" s="159">
        <f t="shared" si="7"/>
        <v>1900</v>
      </c>
      <c r="N603" s="159" t="str">
        <f t="shared" si="8"/>
        <v>Jan</v>
      </c>
      <c r="O603" s="160"/>
      <c r="P603" s="40"/>
      <c r="Q603" s="40"/>
      <c r="R603" s="40"/>
      <c r="S603" s="40"/>
      <c r="T603" s="40"/>
      <c r="U603" s="40"/>
      <c r="V603" s="40"/>
      <c r="W603" s="40"/>
      <c r="X603" s="40"/>
      <c r="Y603" s="40"/>
      <c r="Z603" s="40"/>
    </row>
    <row r="604" spans="1:26" ht="14.25" customHeight="1">
      <c r="A604" s="40"/>
      <c r="B604" s="40"/>
      <c r="C604" s="40"/>
      <c r="D604" s="162"/>
      <c r="E604" s="167"/>
      <c r="F604" s="164"/>
      <c r="G604" s="164"/>
      <c r="H604" s="40"/>
      <c r="I604" s="23"/>
      <c r="J604" s="165"/>
      <c r="K604" s="171"/>
      <c r="L604" s="180">
        <f t="shared" si="6"/>
        <v>1</v>
      </c>
      <c r="M604" s="159">
        <f t="shared" si="7"/>
        <v>1900</v>
      </c>
      <c r="N604" s="159" t="str">
        <f t="shared" si="8"/>
        <v>Jan</v>
      </c>
      <c r="O604" s="160"/>
      <c r="P604" s="40"/>
      <c r="Q604" s="40"/>
      <c r="R604" s="40"/>
      <c r="S604" s="40"/>
      <c r="T604" s="40"/>
      <c r="U604" s="40"/>
      <c r="V604" s="40"/>
      <c r="W604" s="40"/>
      <c r="X604" s="40"/>
      <c r="Y604" s="40"/>
      <c r="Z604" s="40"/>
    </row>
    <row r="605" spans="1:26" ht="14.25" customHeight="1">
      <c r="A605" s="40"/>
      <c r="B605" s="40"/>
      <c r="C605" s="40"/>
      <c r="D605" s="162"/>
      <c r="E605" s="167"/>
      <c r="F605" s="164"/>
      <c r="G605" s="164"/>
      <c r="H605" s="40"/>
      <c r="I605" s="23"/>
      <c r="J605" s="165"/>
      <c r="K605" s="171"/>
      <c r="L605" s="180">
        <f t="shared" si="6"/>
        <v>1</v>
      </c>
      <c r="M605" s="159">
        <f t="shared" si="7"/>
        <v>1900</v>
      </c>
      <c r="N605" s="159" t="str">
        <f t="shared" si="8"/>
        <v>Jan</v>
      </c>
      <c r="O605" s="160"/>
      <c r="P605" s="40"/>
      <c r="Q605" s="40"/>
      <c r="R605" s="40"/>
      <c r="S605" s="40"/>
      <c r="T605" s="40"/>
      <c r="U605" s="40"/>
      <c r="V605" s="40"/>
      <c r="W605" s="40"/>
      <c r="X605" s="40"/>
      <c r="Y605" s="40"/>
      <c r="Z605" s="40"/>
    </row>
    <row r="606" spans="1:26" ht="14.25" customHeight="1">
      <c r="A606" s="40"/>
      <c r="B606" s="40"/>
      <c r="C606" s="40"/>
      <c r="D606" s="162"/>
      <c r="E606" s="167"/>
      <c r="F606" s="164"/>
      <c r="G606" s="164"/>
      <c r="H606" s="40"/>
      <c r="I606" s="23"/>
      <c r="J606" s="165"/>
      <c r="K606" s="171"/>
      <c r="L606" s="180">
        <f t="shared" si="6"/>
        <v>1</v>
      </c>
      <c r="M606" s="159">
        <f t="shared" si="7"/>
        <v>1900</v>
      </c>
      <c r="N606" s="159" t="str">
        <f t="shared" si="8"/>
        <v>Jan</v>
      </c>
      <c r="O606" s="160"/>
      <c r="P606" s="40"/>
      <c r="Q606" s="40"/>
      <c r="R606" s="40"/>
      <c r="S606" s="40"/>
      <c r="T606" s="40"/>
      <c r="U606" s="40"/>
      <c r="V606" s="40"/>
      <c r="W606" s="40"/>
      <c r="X606" s="40"/>
      <c r="Y606" s="40"/>
      <c r="Z606" s="40"/>
    </row>
    <row r="607" spans="1:26" ht="14.25" customHeight="1">
      <c r="A607" s="40"/>
      <c r="B607" s="40"/>
      <c r="C607" s="40"/>
      <c r="D607" s="162"/>
      <c r="E607" s="167"/>
      <c r="F607" s="164"/>
      <c r="G607" s="164"/>
      <c r="H607" s="40"/>
      <c r="I607" s="23"/>
      <c r="J607" s="165"/>
      <c r="K607" s="171"/>
      <c r="L607" s="180">
        <f t="shared" si="6"/>
        <v>1</v>
      </c>
      <c r="M607" s="159">
        <f t="shared" si="7"/>
        <v>1900</v>
      </c>
      <c r="N607" s="159" t="str">
        <f t="shared" si="8"/>
        <v>Jan</v>
      </c>
      <c r="O607" s="160"/>
      <c r="P607" s="40"/>
      <c r="Q607" s="40"/>
      <c r="R607" s="40"/>
      <c r="S607" s="40"/>
      <c r="T607" s="40"/>
      <c r="U607" s="40"/>
      <c r="V607" s="40"/>
      <c r="W607" s="40"/>
      <c r="X607" s="40"/>
      <c r="Y607" s="40"/>
      <c r="Z607" s="40"/>
    </row>
    <row r="608" spans="1:26" ht="14.25" customHeight="1">
      <c r="A608" s="40"/>
      <c r="B608" s="40"/>
      <c r="C608" s="40"/>
      <c r="D608" s="162"/>
      <c r="E608" s="167"/>
      <c r="F608" s="164"/>
      <c r="G608" s="164"/>
      <c r="H608" s="40"/>
      <c r="I608" s="23"/>
      <c r="J608" s="165"/>
      <c r="K608" s="171"/>
      <c r="L608" s="180">
        <f t="shared" si="6"/>
        <v>1</v>
      </c>
      <c r="M608" s="159">
        <f t="shared" si="7"/>
        <v>1900</v>
      </c>
      <c r="N608" s="159" t="str">
        <f t="shared" si="8"/>
        <v>Jan</v>
      </c>
      <c r="O608" s="160"/>
      <c r="P608" s="40"/>
      <c r="Q608" s="40"/>
      <c r="R608" s="40"/>
      <c r="S608" s="40"/>
      <c r="T608" s="40"/>
      <c r="U608" s="40"/>
      <c r="V608" s="40"/>
      <c r="W608" s="40"/>
      <c r="X608" s="40"/>
      <c r="Y608" s="40"/>
      <c r="Z608" s="40"/>
    </row>
    <row r="609" spans="1:26" ht="14.25" customHeight="1">
      <c r="A609" s="40"/>
      <c r="B609" s="40"/>
      <c r="C609" s="40"/>
      <c r="D609" s="162"/>
      <c r="E609" s="167"/>
      <c r="F609" s="164"/>
      <c r="G609" s="164"/>
      <c r="H609" s="40"/>
      <c r="I609" s="23"/>
      <c r="J609" s="165"/>
      <c r="K609" s="171"/>
      <c r="L609" s="180">
        <f t="shared" si="6"/>
        <v>1</v>
      </c>
      <c r="M609" s="159">
        <f t="shared" si="7"/>
        <v>1900</v>
      </c>
      <c r="N609" s="159" t="str">
        <f t="shared" si="8"/>
        <v>Jan</v>
      </c>
      <c r="O609" s="160"/>
      <c r="P609" s="40"/>
      <c r="Q609" s="40"/>
      <c r="R609" s="40"/>
      <c r="S609" s="40"/>
      <c r="T609" s="40"/>
      <c r="U609" s="40"/>
      <c r="V609" s="40"/>
      <c r="W609" s="40"/>
      <c r="X609" s="40"/>
      <c r="Y609" s="40"/>
      <c r="Z609" s="40"/>
    </row>
    <row r="610" spans="1:26" ht="14.25" customHeight="1">
      <c r="A610" s="40"/>
      <c r="B610" s="40"/>
      <c r="C610" s="40"/>
      <c r="D610" s="162"/>
      <c r="E610" s="167"/>
      <c r="F610" s="164"/>
      <c r="G610" s="164"/>
      <c r="H610" s="40"/>
      <c r="I610" s="23"/>
      <c r="J610" s="165"/>
      <c r="K610" s="165"/>
      <c r="L610" s="180">
        <f t="shared" si="6"/>
        <v>1</v>
      </c>
      <c r="M610" s="159">
        <f t="shared" si="7"/>
        <v>1900</v>
      </c>
      <c r="N610" s="159" t="str">
        <f t="shared" si="8"/>
        <v>Jan</v>
      </c>
      <c r="O610" s="160"/>
      <c r="P610" s="40"/>
      <c r="Q610" s="40"/>
      <c r="R610" s="40"/>
      <c r="S610" s="40"/>
      <c r="T610" s="40"/>
      <c r="U610" s="40"/>
      <c r="V610" s="40"/>
      <c r="W610" s="40"/>
      <c r="X610" s="40"/>
      <c r="Y610" s="40"/>
      <c r="Z610" s="40"/>
    </row>
    <row r="611" spans="1:26" ht="14.25" customHeight="1">
      <c r="A611" s="40"/>
      <c r="B611" s="40"/>
      <c r="C611" s="40"/>
      <c r="D611" s="167"/>
      <c r="E611" s="167"/>
      <c r="F611" s="164"/>
      <c r="G611" s="164"/>
      <c r="H611" s="40"/>
      <c r="I611" s="23"/>
      <c r="J611" s="165"/>
      <c r="K611" s="165"/>
      <c r="L611" s="180">
        <f t="shared" si="6"/>
        <v>1</v>
      </c>
      <c r="M611" s="159">
        <f t="shared" si="7"/>
        <v>1900</v>
      </c>
      <c r="N611" s="159" t="str">
        <f t="shared" si="8"/>
        <v>Jan</v>
      </c>
      <c r="O611" s="160"/>
      <c r="P611" s="40"/>
      <c r="Q611" s="40"/>
      <c r="R611" s="40"/>
      <c r="S611" s="40"/>
      <c r="T611" s="40"/>
      <c r="U611" s="40"/>
      <c r="V611" s="40"/>
      <c r="W611" s="40"/>
      <c r="X611" s="40"/>
      <c r="Y611" s="40"/>
      <c r="Z611" s="40"/>
    </row>
    <row r="612" spans="1:26" ht="14.25" customHeight="1">
      <c r="A612" s="40"/>
      <c r="B612" s="40"/>
      <c r="C612" s="40"/>
      <c r="D612" s="162"/>
      <c r="E612" s="167"/>
      <c r="F612" s="164"/>
      <c r="G612" s="164"/>
      <c r="H612" s="40"/>
      <c r="I612" s="23"/>
      <c r="J612" s="165"/>
      <c r="K612" s="165"/>
      <c r="L612" s="180">
        <f t="shared" si="6"/>
        <v>1</v>
      </c>
      <c r="M612" s="159">
        <f t="shared" si="7"/>
        <v>1900</v>
      </c>
      <c r="N612" s="159" t="str">
        <f t="shared" si="8"/>
        <v>Jan</v>
      </c>
      <c r="O612" s="160"/>
      <c r="P612" s="40"/>
      <c r="Q612" s="40"/>
      <c r="R612" s="40"/>
      <c r="S612" s="40"/>
      <c r="T612" s="40"/>
      <c r="U612" s="40"/>
      <c r="V612" s="40"/>
      <c r="W612" s="40"/>
      <c r="X612" s="40"/>
      <c r="Y612" s="40"/>
      <c r="Z612" s="40"/>
    </row>
    <row r="613" spans="1:26" ht="14.25" customHeight="1">
      <c r="A613" s="40"/>
      <c r="B613" s="40"/>
      <c r="C613" s="40"/>
      <c r="D613" s="167"/>
      <c r="E613" s="167"/>
      <c r="F613" s="164"/>
      <c r="G613" s="164"/>
      <c r="H613" s="40"/>
      <c r="I613" s="23"/>
      <c r="J613" s="165"/>
      <c r="K613" s="165"/>
      <c r="L613" s="180">
        <f t="shared" si="6"/>
        <v>1</v>
      </c>
      <c r="M613" s="159">
        <f t="shared" si="7"/>
        <v>1900</v>
      </c>
      <c r="N613" s="159" t="str">
        <f t="shared" si="8"/>
        <v>Jan</v>
      </c>
      <c r="O613" s="160"/>
      <c r="P613" s="40"/>
      <c r="Q613" s="40"/>
      <c r="R613" s="40"/>
      <c r="S613" s="40"/>
      <c r="T613" s="40"/>
      <c r="U613" s="40"/>
      <c r="V613" s="40"/>
      <c r="W613" s="40"/>
      <c r="X613" s="40"/>
      <c r="Y613" s="40"/>
      <c r="Z613" s="40"/>
    </row>
    <row r="614" spans="1:26" ht="14.25" customHeight="1">
      <c r="A614" s="40"/>
      <c r="B614" s="40"/>
      <c r="C614" s="40"/>
      <c r="D614" s="167"/>
      <c r="E614" s="167"/>
      <c r="F614" s="164"/>
      <c r="G614" s="164"/>
      <c r="H614" s="40"/>
      <c r="I614" s="23"/>
      <c r="J614" s="165"/>
      <c r="K614" s="165"/>
      <c r="L614" s="180">
        <f t="shared" si="6"/>
        <v>1</v>
      </c>
      <c r="M614" s="159">
        <f t="shared" si="7"/>
        <v>1900</v>
      </c>
      <c r="N614" s="159" t="str">
        <f t="shared" si="8"/>
        <v>Jan</v>
      </c>
      <c r="O614" s="160"/>
      <c r="P614" s="40"/>
      <c r="Q614" s="40"/>
      <c r="R614" s="40"/>
      <c r="S614" s="40"/>
      <c r="T614" s="40"/>
      <c r="U614" s="40"/>
      <c r="V614" s="40"/>
      <c r="W614" s="40"/>
      <c r="X614" s="40"/>
      <c r="Y614" s="40"/>
      <c r="Z614" s="40"/>
    </row>
    <row r="615" spans="1:26" ht="14.25" customHeight="1">
      <c r="A615" s="40"/>
      <c r="B615" s="40"/>
      <c r="C615" s="40"/>
      <c r="D615" s="162"/>
      <c r="E615" s="167"/>
      <c r="F615" s="164"/>
      <c r="G615" s="164"/>
      <c r="H615" s="40"/>
      <c r="I615" s="23"/>
      <c r="J615" s="165"/>
      <c r="K615" s="171"/>
      <c r="L615" s="180">
        <f t="shared" si="6"/>
        <v>1</v>
      </c>
      <c r="M615" s="159">
        <f t="shared" si="7"/>
        <v>1900</v>
      </c>
      <c r="N615" s="159" t="str">
        <f t="shared" si="8"/>
        <v>Jan</v>
      </c>
      <c r="O615" s="160"/>
      <c r="P615" s="40"/>
      <c r="Q615" s="40"/>
      <c r="R615" s="40"/>
      <c r="S615" s="40"/>
      <c r="T615" s="40"/>
      <c r="U615" s="40"/>
      <c r="V615" s="40"/>
      <c r="W615" s="40"/>
      <c r="X615" s="40"/>
      <c r="Y615" s="40"/>
      <c r="Z615" s="40"/>
    </row>
    <row r="616" spans="1:26" ht="14.25" customHeight="1">
      <c r="A616" s="40"/>
      <c r="B616" s="40"/>
      <c r="C616" s="40"/>
      <c r="D616" s="162"/>
      <c r="E616" s="167"/>
      <c r="F616" s="164"/>
      <c r="G616" s="164"/>
      <c r="H616" s="40"/>
      <c r="I616" s="23"/>
      <c r="J616" s="165"/>
      <c r="K616" s="171"/>
      <c r="L616" s="180">
        <f t="shared" si="6"/>
        <v>1</v>
      </c>
      <c r="M616" s="159">
        <f t="shared" si="7"/>
        <v>1900</v>
      </c>
      <c r="N616" s="159" t="str">
        <f t="shared" si="8"/>
        <v>Jan</v>
      </c>
      <c r="O616" s="160"/>
      <c r="P616" s="40"/>
      <c r="Q616" s="40"/>
      <c r="R616" s="40"/>
      <c r="S616" s="40"/>
      <c r="T616" s="40"/>
      <c r="U616" s="40"/>
      <c r="V616" s="40"/>
      <c r="W616" s="40"/>
      <c r="X616" s="40"/>
      <c r="Y616" s="40"/>
      <c r="Z616" s="40"/>
    </row>
    <row r="617" spans="1:26" ht="14.25" customHeight="1">
      <c r="A617" s="40"/>
      <c r="B617" s="40"/>
      <c r="C617" s="40"/>
      <c r="D617" s="162"/>
      <c r="E617" s="167"/>
      <c r="F617" s="164"/>
      <c r="G617" s="164"/>
      <c r="H617" s="40"/>
      <c r="I617" s="23"/>
      <c r="J617" s="165"/>
      <c r="K617" s="171"/>
      <c r="L617" s="180">
        <f t="shared" si="6"/>
        <v>1</v>
      </c>
      <c r="M617" s="159">
        <f t="shared" si="7"/>
        <v>1900</v>
      </c>
      <c r="N617" s="159" t="str">
        <f t="shared" si="8"/>
        <v>Jan</v>
      </c>
      <c r="O617" s="160"/>
      <c r="P617" s="40"/>
      <c r="Q617" s="40"/>
      <c r="R617" s="40"/>
      <c r="S617" s="40"/>
      <c r="T617" s="40"/>
      <c r="U617" s="40"/>
      <c r="V617" s="40"/>
      <c r="W617" s="40"/>
      <c r="X617" s="40"/>
      <c r="Y617" s="40"/>
      <c r="Z617" s="40"/>
    </row>
    <row r="618" spans="1:26" ht="14.25" customHeight="1">
      <c r="A618" s="40"/>
      <c r="B618" s="40"/>
      <c r="C618" s="40"/>
      <c r="D618" s="162"/>
      <c r="E618" s="167"/>
      <c r="F618" s="164"/>
      <c r="G618" s="164"/>
      <c r="H618" s="40"/>
      <c r="I618" s="23"/>
      <c r="J618" s="165"/>
      <c r="K618" s="171"/>
      <c r="L618" s="180">
        <f t="shared" si="6"/>
        <v>1</v>
      </c>
      <c r="M618" s="159">
        <f t="shared" si="7"/>
        <v>1900</v>
      </c>
      <c r="N618" s="159" t="str">
        <f t="shared" si="8"/>
        <v>Jan</v>
      </c>
      <c r="O618" s="160"/>
      <c r="P618" s="40"/>
      <c r="Q618" s="40"/>
      <c r="R618" s="40"/>
      <c r="S618" s="40"/>
      <c r="T618" s="40"/>
      <c r="U618" s="40"/>
      <c r="V618" s="40"/>
      <c r="W618" s="40"/>
      <c r="X618" s="40"/>
      <c r="Y618" s="40"/>
      <c r="Z618" s="40"/>
    </row>
    <row r="619" spans="1:26" ht="14.25" customHeight="1">
      <c r="A619" s="40"/>
      <c r="B619" s="40"/>
      <c r="C619" s="40"/>
      <c r="D619" s="162"/>
      <c r="E619" s="167"/>
      <c r="F619" s="164"/>
      <c r="G619" s="164"/>
      <c r="H619" s="40"/>
      <c r="I619" s="23"/>
      <c r="J619" s="165"/>
      <c r="K619" s="171"/>
      <c r="L619" s="180">
        <f t="shared" si="6"/>
        <v>1</v>
      </c>
      <c r="M619" s="159">
        <f t="shared" si="7"/>
        <v>1900</v>
      </c>
      <c r="N619" s="159" t="str">
        <f t="shared" si="8"/>
        <v>Jan</v>
      </c>
      <c r="O619" s="160"/>
      <c r="P619" s="40"/>
      <c r="Q619" s="40"/>
      <c r="R619" s="40"/>
      <c r="S619" s="40"/>
      <c r="T619" s="40"/>
      <c r="U619" s="40"/>
      <c r="V619" s="40"/>
      <c r="W619" s="40"/>
      <c r="X619" s="40"/>
      <c r="Y619" s="40"/>
      <c r="Z619" s="40"/>
    </row>
    <row r="620" spans="1:26" ht="14.25" customHeight="1">
      <c r="A620" s="40"/>
      <c r="B620" s="40"/>
      <c r="C620" s="40"/>
      <c r="D620" s="162"/>
      <c r="E620" s="167"/>
      <c r="F620" s="164"/>
      <c r="G620" s="164"/>
      <c r="H620" s="40"/>
      <c r="I620" s="23"/>
      <c r="J620" s="165"/>
      <c r="K620" s="171"/>
      <c r="L620" s="180">
        <f t="shared" si="6"/>
        <v>1</v>
      </c>
      <c r="M620" s="159">
        <f t="shared" si="7"/>
        <v>1900</v>
      </c>
      <c r="N620" s="159" t="str">
        <f t="shared" si="8"/>
        <v>Jan</v>
      </c>
      <c r="O620" s="160"/>
      <c r="P620" s="40"/>
      <c r="Q620" s="40"/>
      <c r="R620" s="40"/>
      <c r="S620" s="40"/>
      <c r="T620" s="40"/>
      <c r="U620" s="40"/>
      <c r="V620" s="40"/>
      <c r="W620" s="40"/>
      <c r="X620" s="40"/>
      <c r="Y620" s="40"/>
      <c r="Z620" s="40"/>
    </row>
    <row r="621" spans="1:26" ht="14.25" customHeight="1">
      <c r="A621" s="40"/>
      <c r="B621" s="40"/>
      <c r="C621" s="40"/>
      <c r="D621" s="162"/>
      <c r="E621" s="167"/>
      <c r="F621" s="164"/>
      <c r="G621" s="164"/>
      <c r="H621" s="40"/>
      <c r="I621" s="23"/>
      <c r="J621" s="165"/>
      <c r="K621" s="171"/>
      <c r="L621" s="180">
        <f t="shared" si="6"/>
        <v>1</v>
      </c>
      <c r="M621" s="159">
        <f t="shared" si="7"/>
        <v>1900</v>
      </c>
      <c r="N621" s="159" t="str">
        <f t="shared" si="8"/>
        <v>Jan</v>
      </c>
      <c r="O621" s="160"/>
      <c r="P621" s="40"/>
      <c r="Q621" s="40"/>
      <c r="R621" s="40"/>
      <c r="S621" s="40"/>
      <c r="T621" s="40"/>
      <c r="U621" s="40"/>
      <c r="V621" s="40"/>
      <c r="W621" s="40"/>
      <c r="X621" s="40"/>
      <c r="Y621" s="40"/>
      <c r="Z621" s="40"/>
    </row>
    <row r="622" spans="1:26" ht="14.25" customHeight="1">
      <c r="A622" s="40"/>
      <c r="B622" s="40"/>
      <c r="C622" s="40"/>
      <c r="D622" s="162"/>
      <c r="E622" s="167"/>
      <c r="F622" s="164"/>
      <c r="G622" s="164"/>
      <c r="H622" s="40"/>
      <c r="I622" s="23"/>
      <c r="J622" s="165"/>
      <c r="K622" s="171"/>
      <c r="L622" s="180">
        <f t="shared" si="6"/>
        <v>1</v>
      </c>
      <c r="M622" s="159">
        <f t="shared" si="7"/>
        <v>1900</v>
      </c>
      <c r="N622" s="159" t="str">
        <f t="shared" si="8"/>
        <v>Jan</v>
      </c>
      <c r="O622" s="160"/>
      <c r="P622" s="40"/>
      <c r="Q622" s="40"/>
      <c r="R622" s="40"/>
      <c r="S622" s="40"/>
      <c r="T622" s="40"/>
      <c r="U622" s="40"/>
      <c r="V622" s="40"/>
      <c r="W622" s="40"/>
      <c r="X622" s="40"/>
      <c r="Y622" s="40"/>
      <c r="Z622" s="40"/>
    </row>
    <row r="623" spans="1:26" ht="14.25" customHeight="1">
      <c r="A623" s="40"/>
      <c r="B623" s="40"/>
      <c r="C623" s="40"/>
      <c r="D623" s="162"/>
      <c r="E623" s="167"/>
      <c r="F623" s="164"/>
      <c r="G623" s="164"/>
      <c r="H623" s="40"/>
      <c r="I623" s="23"/>
      <c r="J623" s="165"/>
      <c r="K623" s="171"/>
      <c r="L623" s="180">
        <f t="shared" si="6"/>
        <v>1</v>
      </c>
      <c r="M623" s="159">
        <f t="shared" si="7"/>
        <v>1900</v>
      </c>
      <c r="N623" s="159" t="str">
        <f t="shared" si="8"/>
        <v>Jan</v>
      </c>
      <c r="O623" s="160"/>
      <c r="P623" s="40"/>
      <c r="Q623" s="40"/>
      <c r="R623" s="40"/>
      <c r="S623" s="40"/>
      <c r="T623" s="40"/>
      <c r="U623" s="40"/>
      <c r="V623" s="40"/>
      <c r="W623" s="40"/>
      <c r="X623" s="40"/>
      <c r="Y623" s="40"/>
      <c r="Z623" s="40"/>
    </row>
    <row r="624" spans="1:26" ht="14.25" customHeight="1">
      <c r="A624" s="40"/>
      <c r="B624" s="40"/>
      <c r="C624" s="40"/>
      <c r="D624" s="162"/>
      <c r="E624" s="167"/>
      <c r="F624" s="164"/>
      <c r="G624" s="164"/>
      <c r="H624" s="40"/>
      <c r="I624" s="23"/>
      <c r="J624" s="165"/>
      <c r="K624" s="171"/>
      <c r="L624" s="180">
        <f t="shared" si="6"/>
        <v>1</v>
      </c>
      <c r="M624" s="159">
        <f t="shared" si="7"/>
        <v>1900</v>
      </c>
      <c r="N624" s="159" t="str">
        <f t="shared" si="8"/>
        <v>Jan</v>
      </c>
      <c r="O624" s="160"/>
      <c r="P624" s="40"/>
      <c r="Q624" s="40"/>
      <c r="R624" s="40"/>
      <c r="S624" s="40"/>
      <c r="T624" s="40"/>
      <c r="U624" s="40"/>
      <c r="V624" s="40"/>
      <c r="W624" s="40"/>
      <c r="X624" s="40"/>
      <c r="Y624" s="40"/>
      <c r="Z624" s="40"/>
    </row>
    <row r="625" spans="1:26" ht="14.25" customHeight="1">
      <c r="A625" s="40"/>
      <c r="B625" s="40"/>
      <c r="C625" s="40"/>
      <c r="D625" s="162"/>
      <c r="E625" s="167"/>
      <c r="F625" s="164"/>
      <c r="G625" s="164"/>
      <c r="H625" s="40"/>
      <c r="I625" s="23"/>
      <c r="J625" s="165"/>
      <c r="K625" s="171"/>
      <c r="L625" s="180">
        <f t="shared" si="6"/>
        <v>1</v>
      </c>
      <c r="M625" s="159">
        <f t="shared" si="7"/>
        <v>1900</v>
      </c>
      <c r="N625" s="159" t="str">
        <f t="shared" si="8"/>
        <v>Jan</v>
      </c>
      <c r="O625" s="160"/>
      <c r="P625" s="40"/>
      <c r="Q625" s="40"/>
      <c r="R625" s="40"/>
      <c r="S625" s="40"/>
      <c r="T625" s="40"/>
      <c r="U625" s="40"/>
      <c r="V625" s="40"/>
      <c r="W625" s="40"/>
      <c r="X625" s="40"/>
      <c r="Y625" s="40"/>
      <c r="Z625" s="40"/>
    </row>
    <row r="626" spans="1:26" ht="14.25" customHeight="1">
      <c r="A626" s="40"/>
      <c r="B626" s="40"/>
      <c r="C626" s="40"/>
      <c r="D626" s="162"/>
      <c r="E626" s="167"/>
      <c r="F626" s="164"/>
      <c r="G626" s="164"/>
      <c r="H626" s="40"/>
      <c r="I626" s="23"/>
      <c r="J626" s="165"/>
      <c r="K626" s="171"/>
      <c r="L626" s="180">
        <f t="shared" si="6"/>
        <v>1</v>
      </c>
      <c r="M626" s="159">
        <f t="shared" si="7"/>
        <v>1900</v>
      </c>
      <c r="N626" s="159" t="str">
        <f t="shared" si="8"/>
        <v>Jan</v>
      </c>
      <c r="O626" s="160"/>
      <c r="P626" s="40"/>
      <c r="Q626" s="40"/>
      <c r="R626" s="40"/>
      <c r="S626" s="40"/>
      <c r="T626" s="40"/>
      <c r="U626" s="40"/>
      <c r="V626" s="40"/>
      <c r="W626" s="40"/>
      <c r="X626" s="40"/>
      <c r="Y626" s="40"/>
      <c r="Z626" s="40"/>
    </row>
    <row r="627" spans="1:26" ht="14.25" customHeight="1">
      <c r="A627" s="40"/>
      <c r="B627" s="40"/>
      <c r="C627" s="40"/>
      <c r="D627" s="162"/>
      <c r="E627" s="167"/>
      <c r="F627" s="164"/>
      <c r="G627" s="164"/>
      <c r="H627" s="40"/>
      <c r="I627" s="23"/>
      <c r="J627" s="165"/>
      <c r="K627" s="171"/>
      <c r="L627" s="180">
        <f t="shared" si="6"/>
        <v>1</v>
      </c>
      <c r="M627" s="159">
        <f t="shared" si="7"/>
        <v>1900</v>
      </c>
      <c r="N627" s="159" t="str">
        <f t="shared" si="8"/>
        <v>Jan</v>
      </c>
      <c r="O627" s="160"/>
      <c r="P627" s="40"/>
      <c r="Q627" s="40"/>
      <c r="R627" s="40"/>
      <c r="S627" s="40"/>
      <c r="T627" s="40"/>
      <c r="U627" s="40"/>
      <c r="V627" s="40"/>
      <c r="W627" s="40"/>
      <c r="X627" s="40"/>
      <c r="Y627" s="40"/>
      <c r="Z627" s="40"/>
    </row>
    <row r="628" spans="1:26" ht="14.25" customHeight="1">
      <c r="A628" s="40"/>
      <c r="B628" s="40"/>
      <c r="C628" s="40"/>
      <c r="D628" s="162"/>
      <c r="E628" s="167"/>
      <c r="F628" s="164"/>
      <c r="G628" s="164"/>
      <c r="H628" s="40"/>
      <c r="I628" s="23"/>
      <c r="J628" s="165"/>
      <c r="K628" s="171"/>
      <c r="L628" s="180">
        <f t="shared" si="6"/>
        <v>1</v>
      </c>
      <c r="M628" s="159">
        <f t="shared" si="7"/>
        <v>1900</v>
      </c>
      <c r="N628" s="159" t="str">
        <f t="shared" si="8"/>
        <v>Jan</v>
      </c>
      <c r="O628" s="160"/>
      <c r="P628" s="40"/>
      <c r="Q628" s="40"/>
      <c r="R628" s="40"/>
      <c r="S628" s="40"/>
      <c r="T628" s="40"/>
      <c r="U628" s="40"/>
      <c r="V628" s="40"/>
      <c r="W628" s="40"/>
      <c r="X628" s="40"/>
      <c r="Y628" s="40"/>
      <c r="Z628" s="40"/>
    </row>
    <row r="629" spans="1:26" ht="14.25" customHeight="1">
      <c r="A629" s="40"/>
      <c r="B629" s="40"/>
      <c r="C629" s="40"/>
      <c r="D629" s="162"/>
      <c r="E629" s="167"/>
      <c r="F629" s="164"/>
      <c r="G629" s="164"/>
      <c r="H629" s="40"/>
      <c r="I629" s="23"/>
      <c r="J629" s="165"/>
      <c r="K629" s="171"/>
      <c r="L629" s="180">
        <f t="shared" si="6"/>
        <v>1</v>
      </c>
      <c r="M629" s="159">
        <f t="shared" si="7"/>
        <v>1900</v>
      </c>
      <c r="N629" s="159" t="str">
        <f t="shared" si="8"/>
        <v>Jan</v>
      </c>
      <c r="O629" s="160"/>
      <c r="P629" s="40"/>
      <c r="Q629" s="40"/>
      <c r="R629" s="40"/>
      <c r="S629" s="40"/>
      <c r="T629" s="40"/>
      <c r="U629" s="40"/>
      <c r="V629" s="40"/>
      <c r="W629" s="40"/>
      <c r="X629" s="40"/>
      <c r="Y629" s="40"/>
      <c r="Z629" s="40"/>
    </row>
    <row r="630" spans="1:26" ht="14.25" customHeight="1">
      <c r="A630" s="40"/>
      <c r="B630" s="40"/>
      <c r="C630" s="40"/>
      <c r="D630" s="162"/>
      <c r="E630" s="167"/>
      <c r="F630" s="164"/>
      <c r="G630" s="164"/>
      <c r="H630" s="40"/>
      <c r="I630" s="23"/>
      <c r="J630" s="165"/>
      <c r="K630" s="171"/>
      <c r="L630" s="180">
        <f t="shared" si="6"/>
        <v>1</v>
      </c>
      <c r="M630" s="159">
        <f t="shared" si="7"/>
        <v>1900</v>
      </c>
      <c r="N630" s="159" t="str">
        <f t="shared" si="8"/>
        <v>Jan</v>
      </c>
      <c r="O630" s="160"/>
      <c r="P630" s="40"/>
      <c r="Q630" s="40"/>
      <c r="R630" s="40"/>
      <c r="S630" s="40"/>
      <c r="T630" s="40"/>
      <c r="U630" s="40"/>
      <c r="V630" s="40"/>
      <c r="W630" s="40"/>
      <c r="X630" s="40"/>
      <c r="Y630" s="40"/>
      <c r="Z630" s="40"/>
    </row>
    <row r="631" spans="1:26" ht="14.25" customHeight="1">
      <c r="A631" s="40"/>
      <c r="B631" s="40"/>
      <c r="C631" s="40"/>
      <c r="D631" s="162"/>
      <c r="E631" s="167"/>
      <c r="F631" s="164"/>
      <c r="G631" s="164"/>
      <c r="H631" s="40"/>
      <c r="I631" s="23"/>
      <c r="J631" s="165"/>
      <c r="K631" s="171"/>
      <c r="L631" s="180">
        <f t="shared" si="6"/>
        <v>1</v>
      </c>
      <c r="M631" s="159">
        <f t="shared" si="7"/>
        <v>1900</v>
      </c>
      <c r="N631" s="159" t="str">
        <f t="shared" si="8"/>
        <v>Jan</v>
      </c>
      <c r="O631" s="160"/>
      <c r="P631" s="40"/>
      <c r="Q631" s="40"/>
      <c r="R631" s="40"/>
      <c r="S631" s="40"/>
      <c r="T631" s="40"/>
      <c r="U631" s="40"/>
      <c r="V631" s="40"/>
      <c r="W631" s="40"/>
      <c r="X631" s="40"/>
      <c r="Y631" s="40"/>
      <c r="Z631" s="40"/>
    </row>
    <row r="632" spans="1:26" ht="14.25" customHeight="1">
      <c r="A632" s="40"/>
      <c r="B632" s="40"/>
      <c r="C632" s="40"/>
      <c r="D632" s="162"/>
      <c r="E632" s="167"/>
      <c r="F632" s="164"/>
      <c r="G632" s="164"/>
      <c r="H632" s="40"/>
      <c r="I632" s="23"/>
      <c r="J632" s="165"/>
      <c r="K632" s="171"/>
      <c r="L632" s="180">
        <f t="shared" si="6"/>
        <v>1</v>
      </c>
      <c r="M632" s="159">
        <f t="shared" si="7"/>
        <v>1900</v>
      </c>
      <c r="N632" s="159" t="str">
        <f t="shared" si="8"/>
        <v>Jan</v>
      </c>
      <c r="O632" s="160"/>
      <c r="P632" s="40"/>
      <c r="Q632" s="40"/>
      <c r="R632" s="40"/>
      <c r="S632" s="40"/>
      <c r="T632" s="40"/>
      <c r="U632" s="40"/>
      <c r="V632" s="40"/>
      <c r="W632" s="40"/>
      <c r="X632" s="40"/>
      <c r="Y632" s="40"/>
      <c r="Z632" s="40"/>
    </row>
    <row r="633" spans="1:26" ht="14.25" customHeight="1">
      <c r="A633" s="40"/>
      <c r="B633" s="40"/>
      <c r="C633" s="40"/>
      <c r="D633" s="162"/>
      <c r="E633" s="167"/>
      <c r="F633" s="164"/>
      <c r="G633" s="164"/>
      <c r="H633" s="40"/>
      <c r="I633" s="23"/>
      <c r="J633" s="165"/>
      <c r="K633" s="171"/>
      <c r="L633" s="180">
        <f t="shared" si="6"/>
        <v>1</v>
      </c>
      <c r="M633" s="159">
        <f t="shared" si="7"/>
        <v>1900</v>
      </c>
      <c r="N633" s="159" t="str">
        <f t="shared" si="8"/>
        <v>Jan</v>
      </c>
      <c r="O633" s="160"/>
      <c r="P633" s="40"/>
      <c r="Q633" s="40"/>
      <c r="R633" s="40"/>
      <c r="S633" s="40"/>
      <c r="T633" s="40"/>
      <c r="U633" s="40"/>
      <c r="V633" s="40"/>
      <c r="W633" s="40"/>
      <c r="X633" s="40"/>
      <c r="Y633" s="40"/>
      <c r="Z633" s="40"/>
    </row>
    <row r="634" spans="1:26" ht="14.25" customHeight="1">
      <c r="A634" s="40"/>
      <c r="B634" s="40"/>
      <c r="C634" s="40"/>
      <c r="D634" s="162"/>
      <c r="E634" s="167"/>
      <c r="F634" s="164"/>
      <c r="G634" s="164"/>
      <c r="H634" s="40"/>
      <c r="I634" s="23"/>
      <c r="J634" s="165"/>
      <c r="K634" s="171"/>
      <c r="L634" s="180">
        <f t="shared" si="6"/>
        <v>1</v>
      </c>
      <c r="M634" s="159">
        <f t="shared" si="7"/>
        <v>1900</v>
      </c>
      <c r="N634" s="159" t="str">
        <f t="shared" si="8"/>
        <v>Jan</v>
      </c>
      <c r="O634" s="160"/>
      <c r="P634" s="40"/>
      <c r="Q634" s="40"/>
      <c r="R634" s="40"/>
      <c r="S634" s="40"/>
      <c r="T634" s="40"/>
      <c r="U634" s="40"/>
      <c r="V634" s="40"/>
      <c r="W634" s="40"/>
      <c r="X634" s="40"/>
      <c r="Y634" s="40"/>
      <c r="Z634" s="40"/>
    </row>
    <row r="635" spans="1:26" ht="14.25" customHeight="1">
      <c r="A635" s="40"/>
      <c r="B635" s="40"/>
      <c r="C635" s="40"/>
      <c r="D635" s="162"/>
      <c r="E635" s="167"/>
      <c r="F635" s="164"/>
      <c r="G635" s="164"/>
      <c r="H635" s="40"/>
      <c r="I635" s="23"/>
      <c r="J635" s="165"/>
      <c r="K635" s="171"/>
      <c r="L635" s="180">
        <f t="shared" si="6"/>
        <v>1</v>
      </c>
      <c r="M635" s="159">
        <f t="shared" si="7"/>
        <v>1900</v>
      </c>
      <c r="N635" s="159" t="str">
        <f t="shared" si="8"/>
        <v>Jan</v>
      </c>
      <c r="O635" s="160"/>
      <c r="P635" s="40"/>
      <c r="Q635" s="40"/>
      <c r="R635" s="40"/>
      <c r="S635" s="40"/>
      <c r="T635" s="40"/>
      <c r="U635" s="40"/>
      <c r="V635" s="40"/>
      <c r="W635" s="40"/>
      <c r="X635" s="40"/>
      <c r="Y635" s="40"/>
      <c r="Z635" s="40"/>
    </row>
    <row r="636" spans="1:26" ht="14.25" customHeight="1">
      <c r="A636" s="40"/>
      <c r="B636" s="40"/>
      <c r="C636" s="40"/>
      <c r="D636" s="162"/>
      <c r="E636" s="167"/>
      <c r="F636" s="164"/>
      <c r="G636" s="164"/>
      <c r="H636" s="40"/>
      <c r="I636" s="23"/>
      <c r="J636" s="165"/>
      <c r="K636" s="171"/>
      <c r="L636" s="180">
        <f t="shared" si="6"/>
        <v>1</v>
      </c>
      <c r="M636" s="159">
        <f t="shared" si="7"/>
        <v>1900</v>
      </c>
      <c r="N636" s="159" t="str">
        <f t="shared" si="8"/>
        <v>Jan</v>
      </c>
      <c r="O636" s="160"/>
      <c r="P636" s="40"/>
      <c r="Q636" s="40"/>
      <c r="R636" s="40"/>
      <c r="S636" s="40"/>
      <c r="T636" s="40"/>
      <c r="U636" s="40"/>
      <c r="V636" s="40"/>
      <c r="W636" s="40"/>
      <c r="X636" s="40"/>
      <c r="Y636" s="40"/>
      <c r="Z636" s="40"/>
    </row>
    <row r="637" spans="1:26" ht="14.25" customHeight="1">
      <c r="A637" s="40"/>
      <c r="B637" s="40"/>
      <c r="C637" s="40"/>
      <c r="D637" s="162"/>
      <c r="E637" s="167"/>
      <c r="F637" s="164"/>
      <c r="G637" s="164"/>
      <c r="H637" s="40"/>
      <c r="I637" s="23"/>
      <c r="J637" s="165"/>
      <c r="K637" s="171"/>
      <c r="L637" s="180">
        <f t="shared" si="6"/>
        <v>1</v>
      </c>
      <c r="M637" s="159">
        <f t="shared" si="7"/>
        <v>1900</v>
      </c>
      <c r="N637" s="159" t="str">
        <f t="shared" si="8"/>
        <v>Jan</v>
      </c>
      <c r="O637" s="160"/>
      <c r="P637" s="40"/>
      <c r="Q637" s="40"/>
      <c r="R637" s="40"/>
      <c r="S637" s="40"/>
      <c r="T637" s="40"/>
      <c r="U637" s="40"/>
      <c r="V637" s="40"/>
      <c r="W637" s="40"/>
      <c r="X637" s="40"/>
      <c r="Y637" s="40"/>
      <c r="Z637" s="40"/>
    </row>
    <row r="638" spans="1:26" ht="14.25" customHeight="1">
      <c r="A638" s="40"/>
      <c r="B638" s="40"/>
      <c r="C638" s="40"/>
      <c r="D638" s="162"/>
      <c r="E638" s="167"/>
      <c r="F638" s="164"/>
      <c r="G638" s="164"/>
      <c r="H638" s="40"/>
      <c r="I638" s="23"/>
      <c r="J638" s="165"/>
      <c r="K638" s="171"/>
      <c r="L638" s="180">
        <f t="shared" si="6"/>
        <v>1</v>
      </c>
      <c r="M638" s="159">
        <f t="shared" si="7"/>
        <v>1900</v>
      </c>
      <c r="N638" s="159" t="str">
        <f t="shared" si="8"/>
        <v>Jan</v>
      </c>
      <c r="O638" s="160"/>
      <c r="P638" s="40"/>
      <c r="Q638" s="40"/>
      <c r="R638" s="40"/>
      <c r="S638" s="40"/>
      <c r="T638" s="40"/>
      <c r="U638" s="40"/>
      <c r="V638" s="40"/>
      <c r="W638" s="40"/>
      <c r="X638" s="40"/>
      <c r="Y638" s="40"/>
      <c r="Z638" s="40"/>
    </row>
    <row r="639" spans="1:26" ht="14.25" customHeight="1">
      <c r="A639" s="40"/>
      <c r="B639" s="40"/>
      <c r="C639" s="40"/>
      <c r="D639" s="162"/>
      <c r="E639" s="167"/>
      <c r="F639" s="164"/>
      <c r="G639" s="164"/>
      <c r="H639" s="40"/>
      <c r="I639" s="23"/>
      <c r="J639" s="165"/>
      <c r="K639" s="171"/>
      <c r="L639" s="180">
        <f t="shared" si="6"/>
        <v>1</v>
      </c>
      <c r="M639" s="159">
        <f t="shared" si="7"/>
        <v>1900</v>
      </c>
      <c r="N639" s="159" t="str">
        <f t="shared" si="8"/>
        <v>Jan</v>
      </c>
      <c r="O639" s="160"/>
      <c r="P639" s="40"/>
      <c r="Q639" s="40"/>
      <c r="R639" s="40"/>
      <c r="S639" s="40"/>
      <c r="T639" s="40"/>
      <c r="U639" s="40"/>
      <c r="V639" s="40"/>
      <c r="W639" s="40"/>
      <c r="X639" s="40"/>
      <c r="Y639" s="40"/>
      <c r="Z639" s="40"/>
    </row>
    <row r="640" spans="1:26" ht="14.25" customHeight="1">
      <c r="A640" s="40"/>
      <c r="B640" s="40"/>
      <c r="C640" s="40"/>
      <c r="D640" s="162"/>
      <c r="E640" s="167"/>
      <c r="F640" s="164"/>
      <c r="G640" s="164"/>
      <c r="H640" s="40"/>
      <c r="I640" s="23"/>
      <c r="J640" s="165"/>
      <c r="K640" s="171"/>
      <c r="L640" s="180">
        <f t="shared" si="6"/>
        <v>1</v>
      </c>
      <c r="M640" s="159">
        <f t="shared" si="7"/>
        <v>1900</v>
      </c>
      <c r="N640" s="159" t="str">
        <f t="shared" si="8"/>
        <v>Jan</v>
      </c>
      <c r="O640" s="160"/>
      <c r="P640" s="40"/>
      <c r="Q640" s="40"/>
      <c r="R640" s="40"/>
      <c r="S640" s="40"/>
      <c r="T640" s="40"/>
      <c r="U640" s="40"/>
      <c r="V640" s="40"/>
      <c r="W640" s="40"/>
      <c r="X640" s="40"/>
      <c r="Y640" s="40"/>
      <c r="Z640" s="40"/>
    </row>
    <row r="641" spans="1:26" ht="14.25" customHeight="1">
      <c r="A641" s="40"/>
      <c r="B641" s="40"/>
      <c r="C641" s="40"/>
      <c r="D641" s="162"/>
      <c r="E641" s="167"/>
      <c r="F641" s="164"/>
      <c r="G641" s="164"/>
      <c r="H641" s="40"/>
      <c r="I641" s="23"/>
      <c r="J641" s="165"/>
      <c r="K641" s="171"/>
      <c r="L641" s="180">
        <f t="shared" si="6"/>
        <v>1</v>
      </c>
      <c r="M641" s="159">
        <f t="shared" si="7"/>
        <v>1900</v>
      </c>
      <c r="N641" s="159" t="str">
        <f t="shared" si="8"/>
        <v>Jan</v>
      </c>
      <c r="O641" s="160"/>
      <c r="P641" s="40"/>
      <c r="Q641" s="40"/>
      <c r="R641" s="40"/>
      <c r="S641" s="40"/>
      <c r="T641" s="40"/>
      <c r="U641" s="40"/>
      <c r="V641" s="40"/>
      <c r="W641" s="40"/>
      <c r="X641" s="40"/>
      <c r="Y641" s="40"/>
      <c r="Z641" s="40"/>
    </row>
    <row r="642" spans="1:26" ht="14.25" customHeight="1">
      <c r="A642" s="40"/>
      <c r="B642" s="40"/>
      <c r="C642" s="40"/>
      <c r="D642" s="162"/>
      <c r="E642" s="167"/>
      <c r="F642" s="164"/>
      <c r="G642" s="164"/>
      <c r="H642" s="40"/>
      <c r="I642" s="23"/>
      <c r="J642" s="165"/>
      <c r="K642" s="171"/>
      <c r="L642" s="180">
        <f t="shared" si="6"/>
        <v>1</v>
      </c>
      <c r="M642" s="159">
        <f t="shared" si="7"/>
        <v>1900</v>
      </c>
      <c r="N642" s="159" t="str">
        <f t="shared" si="8"/>
        <v>Jan</v>
      </c>
      <c r="O642" s="160"/>
      <c r="P642" s="40"/>
      <c r="Q642" s="40"/>
      <c r="R642" s="40"/>
      <c r="S642" s="40"/>
      <c r="T642" s="40"/>
      <c r="U642" s="40"/>
      <c r="V642" s="40"/>
      <c r="W642" s="40"/>
      <c r="X642" s="40"/>
      <c r="Y642" s="40"/>
      <c r="Z642" s="40"/>
    </row>
    <row r="643" spans="1:26" ht="14.25" customHeight="1">
      <c r="A643" s="40"/>
      <c r="B643" s="40"/>
      <c r="C643" s="40"/>
      <c r="D643" s="162"/>
      <c r="E643" s="167"/>
      <c r="F643" s="164"/>
      <c r="G643" s="164"/>
      <c r="H643" s="40"/>
      <c r="I643" s="23"/>
      <c r="J643" s="165"/>
      <c r="K643" s="171"/>
      <c r="L643" s="180">
        <f t="shared" si="6"/>
        <v>1</v>
      </c>
      <c r="M643" s="159">
        <f t="shared" si="7"/>
        <v>1900</v>
      </c>
      <c r="N643" s="159" t="str">
        <f t="shared" si="8"/>
        <v>Jan</v>
      </c>
      <c r="O643" s="160"/>
      <c r="P643" s="40"/>
      <c r="Q643" s="40"/>
      <c r="R643" s="40"/>
      <c r="S643" s="40"/>
      <c r="T643" s="40"/>
      <c r="U643" s="40"/>
      <c r="V643" s="40"/>
      <c r="W643" s="40"/>
      <c r="X643" s="40"/>
      <c r="Y643" s="40"/>
      <c r="Z643" s="40"/>
    </row>
    <row r="644" spans="1:26" ht="14.25" customHeight="1">
      <c r="A644" s="40"/>
      <c r="B644" s="40"/>
      <c r="C644" s="40"/>
      <c r="D644" s="162"/>
      <c r="E644" s="167"/>
      <c r="F644" s="164"/>
      <c r="G644" s="164"/>
      <c r="H644" s="40"/>
      <c r="I644" s="23"/>
      <c r="J644" s="165"/>
      <c r="K644" s="171"/>
      <c r="L644" s="180">
        <f t="shared" si="6"/>
        <v>1</v>
      </c>
      <c r="M644" s="159">
        <f t="shared" si="7"/>
        <v>1900</v>
      </c>
      <c r="N644" s="159" t="str">
        <f t="shared" si="8"/>
        <v>Jan</v>
      </c>
      <c r="O644" s="160"/>
      <c r="P644" s="40"/>
      <c r="Q644" s="40"/>
      <c r="R644" s="40"/>
      <c r="S644" s="40"/>
      <c r="T644" s="40"/>
      <c r="U644" s="40"/>
      <c r="V644" s="40"/>
      <c r="W644" s="40"/>
      <c r="X644" s="40"/>
      <c r="Y644" s="40"/>
      <c r="Z644" s="40"/>
    </row>
    <row r="645" spans="1:26" ht="14.25" customHeight="1">
      <c r="A645" s="40"/>
      <c r="B645" s="40"/>
      <c r="C645" s="40"/>
      <c r="D645" s="162"/>
      <c r="E645" s="167"/>
      <c r="F645" s="164"/>
      <c r="G645" s="164"/>
      <c r="H645" s="40"/>
      <c r="I645" s="23"/>
      <c r="J645" s="165"/>
      <c r="K645" s="171"/>
      <c r="L645" s="180">
        <f t="shared" si="6"/>
        <v>1</v>
      </c>
      <c r="M645" s="159">
        <f t="shared" si="7"/>
        <v>1900</v>
      </c>
      <c r="N645" s="159" t="str">
        <f t="shared" si="8"/>
        <v>Jan</v>
      </c>
      <c r="O645" s="160"/>
      <c r="P645" s="40"/>
      <c r="Q645" s="40"/>
      <c r="R645" s="40"/>
      <c r="S645" s="40"/>
      <c r="T645" s="40"/>
      <c r="U645" s="40"/>
      <c r="V645" s="40"/>
      <c r="W645" s="40"/>
      <c r="X645" s="40"/>
      <c r="Y645" s="40"/>
      <c r="Z645" s="40"/>
    </row>
    <row r="646" spans="1:26" ht="14.25" customHeight="1">
      <c r="A646" s="40"/>
      <c r="B646" s="40"/>
      <c r="C646" s="40"/>
      <c r="D646" s="162"/>
      <c r="E646" s="167"/>
      <c r="F646" s="164"/>
      <c r="G646" s="164"/>
      <c r="H646" s="40"/>
      <c r="I646" s="23"/>
      <c r="J646" s="165"/>
      <c r="K646" s="171"/>
      <c r="L646" s="180">
        <f t="shared" si="6"/>
        <v>1</v>
      </c>
      <c r="M646" s="159">
        <f t="shared" si="7"/>
        <v>1900</v>
      </c>
      <c r="N646" s="159" t="str">
        <f t="shared" si="8"/>
        <v>Jan</v>
      </c>
      <c r="O646" s="160"/>
      <c r="P646" s="40"/>
      <c r="Q646" s="40"/>
      <c r="R646" s="40"/>
      <c r="S646" s="40"/>
      <c r="T646" s="40"/>
      <c r="U646" s="40"/>
      <c r="V646" s="40"/>
      <c r="W646" s="40"/>
      <c r="X646" s="40"/>
      <c r="Y646" s="40"/>
      <c r="Z646" s="40"/>
    </row>
    <row r="647" spans="1:26" ht="14.25" customHeight="1">
      <c r="A647" s="40"/>
      <c r="B647" s="40"/>
      <c r="C647" s="40"/>
      <c r="D647" s="162"/>
      <c r="E647" s="167"/>
      <c r="F647" s="164"/>
      <c r="G647" s="164"/>
      <c r="H647" s="40"/>
      <c r="I647" s="23"/>
      <c r="J647" s="165"/>
      <c r="K647" s="171"/>
      <c r="L647" s="180">
        <f t="shared" si="6"/>
        <v>1</v>
      </c>
      <c r="M647" s="159">
        <f t="shared" si="7"/>
        <v>1900</v>
      </c>
      <c r="N647" s="159" t="str">
        <f t="shared" si="8"/>
        <v>Jan</v>
      </c>
      <c r="O647" s="160"/>
      <c r="P647" s="40"/>
      <c r="Q647" s="40"/>
      <c r="R647" s="40"/>
      <c r="S647" s="40"/>
      <c r="T647" s="40"/>
      <c r="U647" s="40"/>
      <c r="V647" s="40"/>
      <c r="W647" s="40"/>
      <c r="X647" s="40"/>
      <c r="Y647" s="40"/>
      <c r="Z647" s="40"/>
    </row>
    <row r="648" spans="1:26" ht="14.25" customHeight="1">
      <c r="A648" s="40"/>
      <c r="B648" s="40"/>
      <c r="C648" s="40"/>
      <c r="D648" s="162"/>
      <c r="E648" s="167"/>
      <c r="F648" s="164"/>
      <c r="G648" s="164"/>
      <c r="H648" s="40"/>
      <c r="I648" s="23"/>
      <c r="J648" s="165"/>
      <c r="K648" s="171"/>
      <c r="L648" s="180">
        <f t="shared" si="6"/>
        <v>1</v>
      </c>
      <c r="M648" s="159">
        <f t="shared" si="7"/>
        <v>1900</v>
      </c>
      <c r="N648" s="159" t="str">
        <f t="shared" si="8"/>
        <v>Jan</v>
      </c>
      <c r="O648" s="160"/>
      <c r="P648" s="40"/>
      <c r="Q648" s="40"/>
      <c r="R648" s="40"/>
      <c r="S648" s="40"/>
      <c r="T648" s="40"/>
      <c r="U648" s="40"/>
      <c r="V648" s="40"/>
      <c r="W648" s="40"/>
      <c r="X648" s="40"/>
      <c r="Y648" s="40"/>
      <c r="Z648" s="40"/>
    </row>
    <row r="649" spans="1:26" ht="14.25" customHeight="1">
      <c r="A649" s="40"/>
      <c r="B649" s="40"/>
      <c r="C649" s="40"/>
      <c r="D649" s="162"/>
      <c r="E649" s="167"/>
      <c r="F649" s="164"/>
      <c r="G649" s="164"/>
      <c r="H649" s="40"/>
      <c r="I649" s="23"/>
      <c r="J649" s="165"/>
      <c r="K649" s="171"/>
      <c r="L649" s="180">
        <f t="shared" si="6"/>
        <v>1</v>
      </c>
      <c r="M649" s="159">
        <f t="shared" si="7"/>
        <v>1900</v>
      </c>
      <c r="N649" s="159" t="str">
        <f t="shared" si="8"/>
        <v>Jan</v>
      </c>
      <c r="O649" s="160"/>
      <c r="P649" s="40"/>
      <c r="Q649" s="40"/>
      <c r="R649" s="40"/>
      <c r="S649" s="40"/>
      <c r="T649" s="40"/>
      <c r="U649" s="40"/>
      <c r="V649" s="40"/>
      <c r="W649" s="40"/>
      <c r="X649" s="40"/>
      <c r="Y649" s="40"/>
      <c r="Z649" s="40"/>
    </row>
    <row r="650" spans="1:26" ht="14.25" customHeight="1">
      <c r="A650" s="40"/>
      <c r="B650" s="40"/>
      <c r="C650" s="40"/>
      <c r="D650" s="162"/>
      <c r="E650" s="167"/>
      <c r="F650" s="164"/>
      <c r="G650" s="164"/>
      <c r="H650" s="40"/>
      <c r="I650" s="23"/>
      <c r="J650" s="165"/>
      <c r="K650" s="171"/>
      <c r="L650" s="180">
        <f t="shared" si="6"/>
        <v>1</v>
      </c>
      <c r="M650" s="159">
        <f t="shared" si="7"/>
        <v>1900</v>
      </c>
      <c r="N650" s="159" t="str">
        <f t="shared" si="8"/>
        <v>Jan</v>
      </c>
      <c r="O650" s="160"/>
      <c r="P650" s="40"/>
      <c r="Q650" s="40"/>
      <c r="R650" s="40"/>
      <c r="S650" s="40"/>
      <c r="T650" s="40"/>
      <c r="U650" s="40"/>
      <c r="V650" s="40"/>
      <c r="W650" s="40"/>
      <c r="X650" s="40"/>
      <c r="Y650" s="40"/>
      <c r="Z650" s="40"/>
    </row>
    <row r="651" spans="1:26" ht="14.25" customHeight="1">
      <c r="A651" s="40"/>
      <c r="B651" s="40"/>
      <c r="C651" s="40"/>
      <c r="D651" s="162"/>
      <c r="E651" s="167"/>
      <c r="F651" s="164"/>
      <c r="G651" s="164"/>
      <c r="H651" s="40"/>
      <c r="I651" s="23"/>
      <c r="J651" s="165"/>
      <c r="K651" s="171"/>
      <c r="L651" s="180">
        <f t="shared" si="6"/>
        <v>1</v>
      </c>
      <c r="M651" s="159">
        <f t="shared" si="7"/>
        <v>1900</v>
      </c>
      <c r="N651" s="159" t="str">
        <f t="shared" si="8"/>
        <v>Jan</v>
      </c>
      <c r="O651" s="160"/>
      <c r="P651" s="40"/>
      <c r="Q651" s="40"/>
      <c r="R651" s="40"/>
      <c r="S651" s="40"/>
      <c r="T651" s="40"/>
      <c r="U651" s="40"/>
      <c r="V651" s="40"/>
      <c r="W651" s="40"/>
      <c r="X651" s="40"/>
      <c r="Y651" s="40"/>
      <c r="Z651" s="40"/>
    </row>
    <row r="652" spans="1:26" ht="14.25" customHeight="1">
      <c r="A652" s="40"/>
      <c r="B652" s="40"/>
      <c r="C652" s="40"/>
      <c r="D652" s="162"/>
      <c r="E652" s="167"/>
      <c r="F652" s="164"/>
      <c r="G652" s="164"/>
      <c r="H652" s="40"/>
      <c r="I652" s="23"/>
      <c r="J652" s="165"/>
      <c r="K652" s="171"/>
      <c r="L652" s="180">
        <f t="shared" si="6"/>
        <v>1</v>
      </c>
      <c r="M652" s="159">
        <f t="shared" si="7"/>
        <v>1900</v>
      </c>
      <c r="N652" s="159" t="str">
        <f t="shared" si="8"/>
        <v>Jan</v>
      </c>
      <c r="O652" s="160"/>
      <c r="P652" s="40"/>
      <c r="Q652" s="40"/>
      <c r="R652" s="40"/>
      <c r="S652" s="40"/>
      <c r="T652" s="40"/>
      <c r="U652" s="40"/>
      <c r="V652" s="40"/>
      <c r="W652" s="40"/>
      <c r="X652" s="40"/>
      <c r="Y652" s="40"/>
      <c r="Z652" s="40"/>
    </row>
    <row r="653" spans="1:26" ht="14.25" customHeight="1">
      <c r="A653" s="40"/>
      <c r="B653" s="40"/>
      <c r="C653" s="40"/>
      <c r="D653" s="162"/>
      <c r="E653" s="167"/>
      <c r="F653" s="164"/>
      <c r="G653" s="164"/>
      <c r="H653" s="40"/>
      <c r="I653" s="23"/>
      <c r="J653" s="165"/>
      <c r="K653" s="171"/>
      <c r="L653" s="180">
        <f t="shared" si="6"/>
        <v>1</v>
      </c>
      <c r="M653" s="159">
        <f t="shared" si="7"/>
        <v>1900</v>
      </c>
      <c r="N653" s="159" t="str">
        <f t="shared" si="8"/>
        <v>Jan</v>
      </c>
      <c r="O653" s="160"/>
      <c r="P653" s="40"/>
      <c r="Q653" s="40"/>
      <c r="R653" s="40"/>
      <c r="S653" s="40"/>
      <c r="T653" s="40"/>
      <c r="U653" s="40"/>
      <c r="V653" s="40"/>
      <c r="W653" s="40"/>
      <c r="X653" s="40"/>
      <c r="Y653" s="40"/>
      <c r="Z653" s="40"/>
    </row>
    <row r="654" spans="1:26" ht="17.25" customHeight="1">
      <c r="A654" s="40"/>
      <c r="B654" s="40"/>
      <c r="C654" s="40"/>
      <c r="D654" s="162"/>
      <c r="E654" s="167"/>
      <c r="F654" s="164"/>
      <c r="G654" s="164"/>
      <c r="H654" s="40"/>
      <c r="I654" s="23"/>
      <c r="J654" s="165"/>
      <c r="K654" s="171"/>
      <c r="L654" s="180">
        <f t="shared" si="6"/>
        <v>1</v>
      </c>
      <c r="M654" s="159">
        <f t="shared" si="7"/>
        <v>1900</v>
      </c>
      <c r="N654" s="159" t="str">
        <f t="shared" si="8"/>
        <v>Jan</v>
      </c>
      <c r="O654" s="160"/>
      <c r="P654" s="40"/>
      <c r="Q654" s="40"/>
      <c r="R654" s="40"/>
      <c r="S654" s="40"/>
      <c r="T654" s="40"/>
      <c r="U654" s="40"/>
      <c r="V654" s="40"/>
      <c r="W654" s="40"/>
      <c r="X654" s="40"/>
      <c r="Y654" s="40"/>
      <c r="Z654" s="40"/>
    </row>
    <row r="655" spans="1:26" ht="17.25" customHeight="1">
      <c r="A655" s="40"/>
      <c r="B655" s="40"/>
      <c r="C655" s="40"/>
      <c r="D655" s="162"/>
      <c r="E655" s="167"/>
      <c r="F655" s="164"/>
      <c r="G655" s="164"/>
      <c r="H655" s="40"/>
      <c r="I655" s="23"/>
      <c r="J655" s="165"/>
      <c r="K655" s="171"/>
      <c r="L655" s="180">
        <f t="shared" si="6"/>
        <v>1</v>
      </c>
      <c r="M655" s="159">
        <f t="shared" si="7"/>
        <v>1900</v>
      </c>
      <c r="N655" s="159" t="str">
        <f t="shared" si="8"/>
        <v>Jan</v>
      </c>
      <c r="O655" s="160"/>
      <c r="P655" s="40"/>
      <c r="Q655" s="40"/>
      <c r="R655" s="40"/>
      <c r="S655" s="40"/>
      <c r="T655" s="40"/>
      <c r="U655" s="40"/>
      <c r="V655" s="40"/>
      <c r="W655" s="40"/>
      <c r="X655" s="40"/>
      <c r="Y655" s="40"/>
      <c r="Z655" s="40"/>
    </row>
    <row r="656" spans="1:26" ht="17.25" customHeight="1">
      <c r="A656" s="40"/>
      <c r="B656" s="40"/>
      <c r="C656" s="40"/>
      <c r="D656" s="162"/>
      <c r="E656" s="167"/>
      <c r="F656" s="164"/>
      <c r="G656" s="164"/>
      <c r="H656" s="40"/>
      <c r="I656" s="23"/>
      <c r="J656" s="165"/>
      <c r="K656" s="171"/>
      <c r="L656" s="180">
        <f t="shared" si="6"/>
        <v>1</v>
      </c>
      <c r="M656" s="159">
        <f t="shared" si="7"/>
        <v>1900</v>
      </c>
      <c r="N656" s="159" t="str">
        <f t="shared" si="8"/>
        <v>Jan</v>
      </c>
      <c r="O656" s="160"/>
      <c r="P656" s="40"/>
      <c r="Q656" s="40"/>
      <c r="R656" s="40"/>
      <c r="S656" s="40"/>
      <c r="T656" s="40"/>
      <c r="U656" s="40"/>
      <c r="V656" s="40"/>
      <c r="W656" s="40"/>
      <c r="X656" s="40"/>
      <c r="Y656" s="40"/>
      <c r="Z656" s="40"/>
    </row>
    <row r="657" spans="1:26" ht="17.25" customHeight="1">
      <c r="A657" s="40"/>
      <c r="B657" s="40"/>
      <c r="C657" s="40"/>
      <c r="D657" s="162"/>
      <c r="E657" s="167"/>
      <c r="F657" s="164"/>
      <c r="G657" s="164"/>
      <c r="H657" s="40"/>
      <c r="I657" s="23"/>
      <c r="J657" s="165"/>
      <c r="K657" s="171"/>
      <c r="L657" s="180">
        <f t="shared" si="6"/>
        <v>1</v>
      </c>
      <c r="M657" s="159">
        <f t="shared" si="7"/>
        <v>1900</v>
      </c>
      <c r="N657" s="159" t="str">
        <f t="shared" si="8"/>
        <v>Jan</v>
      </c>
      <c r="O657" s="160"/>
      <c r="P657" s="40"/>
      <c r="Q657" s="40"/>
      <c r="R657" s="40"/>
      <c r="S657" s="40"/>
      <c r="T657" s="40"/>
      <c r="U657" s="40"/>
      <c r="V657" s="40"/>
      <c r="W657" s="40"/>
      <c r="X657" s="40"/>
      <c r="Y657" s="40"/>
      <c r="Z657" s="40"/>
    </row>
    <row r="658" spans="1:26" ht="17.25" customHeight="1">
      <c r="A658" s="40"/>
      <c r="B658" s="40"/>
      <c r="C658" s="40"/>
      <c r="D658" s="162"/>
      <c r="E658" s="167"/>
      <c r="F658" s="164"/>
      <c r="G658" s="164"/>
      <c r="H658" s="40"/>
      <c r="I658" s="23"/>
      <c r="J658" s="165"/>
      <c r="K658" s="165"/>
      <c r="L658" s="180">
        <f t="shared" si="6"/>
        <v>1</v>
      </c>
      <c r="M658" s="159">
        <f t="shared" si="7"/>
        <v>1900</v>
      </c>
      <c r="N658" s="159" t="str">
        <f t="shared" si="8"/>
        <v>Jan</v>
      </c>
      <c r="O658" s="160"/>
      <c r="P658" s="40"/>
      <c r="Q658" s="40"/>
      <c r="R658" s="40"/>
      <c r="S658" s="40"/>
      <c r="T658" s="40"/>
      <c r="U658" s="40"/>
      <c r="V658" s="40"/>
      <c r="W658" s="40"/>
      <c r="X658" s="40"/>
      <c r="Y658" s="40"/>
      <c r="Z658" s="40"/>
    </row>
    <row r="659" spans="1:26" ht="17.25" customHeight="1">
      <c r="A659" s="40"/>
      <c r="B659" s="40"/>
      <c r="C659" s="40"/>
      <c r="D659" s="167"/>
      <c r="E659" s="167"/>
      <c r="F659" s="164"/>
      <c r="G659" s="164"/>
      <c r="H659" s="40"/>
      <c r="I659" s="23"/>
      <c r="J659" s="165"/>
      <c r="K659" s="165"/>
      <c r="L659" s="180">
        <f t="shared" si="6"/>
        <v>1</v>
      </c>
      <c r="M659" s="159">
        <f t="shared" si="7"/>
        <v>1900</v>
      </c>
      <c r="N659" s="159" t="str">
        <f t="shared" si="8"/>
        <v>Jan</v>
      </c>
      <c r="O659" s="160"/>
      <c r="P659" s="40"/>
      <c r="Q659" s="40"/>
      <c r="R659" s="40"/>
      <c r="S659" s="40"/>
      <c r="T659" s="40"/>
      <c r="U659" s="40"/>
      <c r="V659" s="40"/>
      <c r="W659" s="40"/>
      <c r="X659" s="40"/>
      <c r="Y659" s="40"/>
      <c r="Z659" s="40"/>
    </row>
    <row r="660" spans="1:26" ht="17.25" customHeight="1">
      <c r="A660" s="40"/>
      <c r="B660" s="40"/>
      <c r="C660" s="40"/>
      <c r="D660" s="162"/>
      <c r="E660" s="167"/>
      <c r="F660" s="164"/>
      <c r="G660" s="164"/>
      <c r="H660" s="40"/>
      <c r="I660" s="23"/>
      <c r="J660" s="165"/>
      <c r="K660" s="165"/>
      <c r="L660" s="180">
        <f t="shared" si="6"/>
        <v>1</v>
      </c>
      <c r="M660" s="159">
        <f t="shared" si="7"/>
        <v>1900</v>
      </c>
      <c r="N660" s="159" t="str">
        <f t="shared" si="8"/>
        <v>Jan</v>
      </c>
      <c r="O660" s="160"/>
      <c r="P660" s="40"/>
      <c r="Q660" s="40"/>
      <c r="R660" s="40"/>
      <c r="S660" s="40"/>
      <c r="T660" s="40"/>
      <c r="U660" s="40"/>
      <c r="V660" s="40"/>
      <c r="W660" s="40"/>
      <c r="X660" s="40"/>
      <c r="Y660" s="40"/>
      <c r="Z660" s="40"/>
    </row>
    <row r="661" spans="1:26" ht="17.25" customHeight="1">
      <c r="A661" s="40"/>
      <c r="B661" s="40"/>
      <c r="C661" s="40"/>
      <c r="D661" s="167"/>
      <c r="E661" s="167"/>
      <c r="F661" s="164"/>
      <c r="G661" s="164"/>
      <c r="H661" s="40"/>
      <c r="I661" s="23"/>
      <c r="J661" s="165"/>
      <c r="K661" s="165"/>
      <c r="L661" s="180">
        <f t="shared" si="6"/>
        <v>1</v>
      </c>
      <c r="M661" s="159">
        <f t="shared" si="7"/>
        <v>1900</v>
      </c>
      <c r="N661" s="159" t="str">
        <f t="shared" si="8"/>
        <v>Jan</v>
      </c>
      <c r="O661" s="160"/>
      <c r="P661" s="40"/>
      <c r="Q661" s="40"/>
      <c r="R661" s="40"/>
      <c r="S661" s="40"/>
      <c r="T661" s="40"/>
      <c r="U661" s="40"/>
      <c r="V661" s="40"/>
      <c r="W661" s="40"/>
      <c r="X661" s="40"/>
      <c r="Y661" s="40"/>
      <c r="Z661" s="40"/>
    </row>
    <row r="662" spans="1:26" ht="14.25" customHeight="1">
      <c r="A662" s="40"/>
      <c r="B662" s="40"/>
      <c r="C662" s="40"/>
      <c r="D662" s="167"/>
      <c r="E662" s="167"/>
      <c r="F662" s="164"/>
      <c r="G662" s="164"/>
      <c r="H662" s="40"/>
      <c r="I662" s="23"/>
      <c r="J662" s="165"/>
      <c r="K662" s="165"/>
      <c r="L662" s="180">
        <f t="shared" si="6"/>
        <v>1</v>
      </c>
      <c r="M662" s="159">
        <f t="shared" si="7"/>
        <v>1900</v>
      </c>
      <c r="N662" s="159" t="str">
        <f t="shared" si="8"/>
        <v>Jan</v>
      </c>
      <c r="O662" s="160"/>
      <c r="P662" s="40"/>
      <c r="Q662" s="40"/>
      <c r="R662" s="40"/>
      <c r="S662" s="40"/>
      <c r="T662" s="40"/>
      <c r="U662" s="40"/>
      <c r="V662" s="40"/>
      <c r="W662" s="40"/>
      <c r="X662" s="40"/>
      <c r="Y662" s="40"/>
      <c r="Z662" s="40"/>
    </row>
    <row r="663" spans="1:26" ht="17.25" customHeight="1">
      <c r="A663" s="40"/>
      <c r="B663" s="40"/>
      <c r="C663" s="40"/>
      <c r="D663" s="162"/>
      <c r="E663" s="167"/>
      <c r="F663" s="164"/>
      <c r="G663" s="164"/>
      <c r="H663" s="40"/>
      <c r="I663" s="23"/>
      <c r="J663" s="165"/>
      <c r="K663" s="171"/>
      <c r="L663" s="180">
        <f t="shared" si="6"/>
        <v>1</v>
      </c>
      <c r="M663" s="159">
        <f t="shared" si="7"/>
        <v>1900</v>
      </c>
      <c r="N663" s="159" t="str">
        <f t="shared" si="8"/>
        <v>Jan</v>
      </c>
      <c r="O663" s="160"/>
      <c r="P663" s="40"/>
      <c r="Q663" s="40"/>
      <c r="R663" s="40"/>
      <c r="S663" s="40"/>
      <c r="T663" s="40"/>
      <c r="U663" s="40"/>
      <c r="V663" s="40"/>
      <c r="W663" s="40"/>
      <c r="X663" s="40"/>
      <c r="Y663" s="40"/>
      <c r="Z663" s="40"/>
    </row>
    <row r="664" spans="1:26" ht="17.25" customHeight="1">
      <c r="A664" s="40"/>
      <c r="B664" s="40"/>
      <c r="C664" s="40"/>
      <c r="D664" s="162"/>
      <c r="E664" s="167"/>
      <c r="F664" s="164"/>
      <c r="G664" s="164"/>
      <c r="H664" s="40"/>
      <c r="I664" s="23"/>
      <c r="J664" s="165"/>
      <c r="K664" s="171"/>
      <c r="L664" s="180">
        <f t="shared" si="6"/>
        <v>1</v>
      </c>
      <c r="M664" s="159">
        <f t="shared" si="7"/>
        <v>1900</v>
      </c>
      <c r="N664" s="159" t="str">
        <f t="shared" si="8"/>
        <v>Jan</v>
      </c>
      <c r="O664" s="160"/>
      <c r="P664" s="40"/>
      <c r="Q664" s="40"/>
      <c r="R664" s="40"/>
      <c r="S664" s="40"/>
      <c r="T664" s="40"/>
      <c r="U664" s="40"/>
      <c r="V664" s="40"/>
      <c r="W664" s="40"/>
      <c r="X664" s="40"/>
      <c r="Y664" s="40"/>
      <c r="Z664" s="40"/>
    </row>
    <row r="665" spans="1:26" ht="17.25" customHeight="1">
      <c r="A665" s="40"/>
      <c r="B665" s="40"/>
      <c r="C665" s="40"/>
      <c r="D665" s="162"/>
      <c r="E665" s="167"/>
      <c r="F665" s="164"/>
      <c r="G665" s="164"/>
      <c r="H665" s="40"/>
      <c r="I665" s="23"/>
      <c r="J665" s="165"/>
      <c r="K665" s="171"/>
      <c r="L665" s="180">
        <f t="shared" si="6"/>
        <v>1</v>
      </c>
      <c r="M665" s="159">
        <f t="shared" si="7"/>
        <v>1900</v>
      </c>
      <c r="N665" s="159" t="str">
        <f t="shared" si="8"/>
        <v>Jan</v>
      </c>
      <c r="O665" s="160"/>
      <c r="P665" s="40"/>
      <c r="Q665" s="40"/>
      <c r="R665" s="40"/>
      <c r="S665" s="40"/>
      <c r="T665" s="40"/>
      <c r="U665" s="40"/>
      <c r="V665" s="40"/>
      <c r="W665" s="40"/>
      <c r="X665" s="40"/>
      <c r="Y665" s="40"/>
      <c r="Z665" s="40"/>
    </row>
    <row r="666" spans="1:26" ht="17.25" customHeight="1">
      <c r="A666" s="40"/>
      <c r="B666" s="40"/>
      <c r="C666" s="40"/>
      <c r="D666" s="162"/>
      <c r="E666" s="167"/>
      <c r="F666" s="164"/>
      <c r="G666" s="164"/>
      <c r="H666" s="40"/>
      <c r="I666" s="23"/>
      <c r="J666" s="165"/>
      <c r="K666" s="171"/>
      <c r="L666" s="180">
        <f t="shared" si="6"/>
        <v>1</v>
      </c>
      <c r="M666" s="159">
        <f t="shared" si="7"/>
        <v>1900</v>
      </c>
      <c r="N666" s="159" t="str">
        <f t="shared" si="8"/>
        <v>Jan</v>
      </c>
      <c r="O666" s="160"/>
      <c r="P666" s="40"/>
      <c r="Q666" s="40"/>
      <c r="R666" s="40"/>
      <c r="S666" s="40"/>
      <c r="T666" s="40"/>
      <c r="U666" s="40"/>
      <c r="V666" s="40"/>
      <c r="W666" s="40"/>
      <c r="X666" s="40"/>
      <c r="Y666" s="40"/>
      <c r="Z666" s="40"/>
    </row>
    <row r="667" spans="1:26" ht="17.25" customHeight="1">
      <c r="A667" s="40"/>
      <c r="B667" s="40"/>
      <c r="C667" s="40"/>
      <c r="D667" s="162"/>
      <c r="E667" s="167"/>
      <c r="F667" s="164"/>
      <c r="G667" s="164"/>
      <c r="H667" s="40"/>
      <c r="I667" s="23"/>
      <c r="J667" s="165"/>
      <c r="K667" s="171"/>
      <c r="L667" s="180">
        <f t="shared" si="6"/>
        <v>1</v>
      </c>
      <c r="M667" s="159">
        <f t="shared" si="7"/>
        <v>1900</v>
      </c>
      <c r="N667" s="159" t="str">
        <f t="shared" si="8"/>
        <v>Jan</v>
      </c>
      <c r="O667" s="160"/>
      <c r="P667" s="40"/>
      <c r="Q667" s="40"/>
      <c r="R667" s="40"/>
      <c r="S667" s="40"/>
      <c r="T667" s="40"/>
      <c r="U667" s="40"/>
      <c r="V667" s="40"/>
      <c r="W667" s="40"/>
      <c r="X667" s="40"/>
      <c r="Y667" s="40"/>
      <c r="Z667" s="40"/>
    </row>
    <row r="668" spans="1:26" ht="17.25" customHeight="1">
      <c r="A668" s="40"/>
      <c r="B668" s="40"/>
      <c r="C668" s="40"/>
      <c r="D668" s="162"/>
      <c r="E668" s="167"/>
      <c r="F668" s="164"/>
      <c r="G668" s="164"/>
      <c r="H668" s="40"/>
      <c r="I668" s="23"/>
      <c r="J668" s="165"/>
      <c r="K668" s="171"/>
      <c r="L668" s="180">
        <f t="shared" si="6"/>
        <v>1</v>
      </c>
      <c r="M668" s="159">
        <f t="shared" si="7"/>
        <v>1900</v>
      </c>
      <c r="N668" s="159" t="str">
        <f t="shared" si="8"/>
        <v>Jan</v>
      </c>
      <c r="O668" s="160"/>
      <c r="P668" s="40"/>
      <c r="Q668" s="40"/>
      <c r="R668" s="40"/>
      <c r="S668" s="40"/>
      <c r="T668" s="40"/>
      <c r="U668" s="40"/>
      <c r="V668" s="40"/>
      <c r="W668" s="40"/>
      <c r="X668" s="40"/>
      <c r="Y668" s="40"/>
      <c r="Z668" s="40"/>
    </row>
    <row r="669" spans="1:26" ht="17.25" customHeight="1">
      <c r="A669" s="40"/>
      <c r="B669" s="40"/>
      <c r="C669" s="40"/>
      <c r="D669" s="162"/>
      <c r="E669" s="167"/>
      <c r="F669" s="164"/>
      <c r="G669" s="164"/>
      <c r="H669" s="40"/>
      <c r="I669" s="23"/>
      <c r="J669" s="165"/>
      <c r="K669" s="171"/>
      <c r="L669" s="180">
        <f t="shared" si="6"/>
        <v>1</v>
      </c>
      <c r="M669" s="159">
        <f t="shared" si="7"/>
        <v>1900</v>
      </c>
      <c r="N669" s="159" t="str">
        <f t="shared" si="8"/>
        <v>Jan</v>
      </c>
      <c r="O669" s="160"/>
      <c r="P669" s="40"/>
      <c r="Q669" s="40"/>
      <c r="R669" s="40"/>
      <c r="S669" s="40"/>
      <c r="T669" s="40"/>
      <c r="U669" s="40"/>
      <c r="V669" s="40"/>
      <c r="W669" s="40"/>
      <c r="X669" s="40"/>
      <c r="Y669" s="40"/>
      <c r="Z669" s="40"/>
    </row>
    <row r="670" spans="1:26" ht="17.25" customHeight="1">
      <c r="A670" s="40"/>
      <c r="B670" s="40"/>
      <c r="C670" s="40"/>
      <c r="D670" s="162"/>
      <c r="E670" s="167"/>
      <c r="F670" s="164"/>
      <c r="G670" s="164"/>
      <c r="H670" s="40"/>
      <c r="I670" s="23"/>
      <c r="J670" s="165"/>
      <c r="K670" s="171"/>
      <c r="L670" s="180">
        <f t="shared" si="6"/>
        <v>1</v>
      </c>
      <c r="M670" s="159">
        <f t="shared" si="7"/>
        <v>1900</v>
      </c>
      <c r="N670" s="159" t="str">
        <f t="shared" si="8"/>
        <v>Jan</v>
      </c>
      <c r="O670" s="160"/>
      <c r="P670" s="40"/>
      <c r="Q670" s="40"/>
      <c r="R670" s="40"/>
      <c r="S670" s="40"/>
      <c r="T670" s="40"/>
      <c r="U670" s="40"/>
      <c r="V670" s="40"/>
      <c r="W670" s="40"/>
      <c r="X670" s="40"/>
      <c r="Y670" s="40"/>
      <c r="Z670" s="40"/>
    </row>
    <row r="671" spans="1:26" ht="17.25" customHeight="1">
      <c r="A671" s="40"/>
      <c r="B671" s="40"/>
      <c r="C671" s="40"/>
      <c r="D671" s="162"/>
      <c r="E671" s="167"/>
      <c r="F671" s="164"/>
      <c r="G671" s="164"/>
      <c r="H671" s="40"/>
      <c r="I671" s="23"/>
      <c r="J671" s="165"/>
      <c r="K671" s="171"/>
      <c r="L671" s="180">
        <f t="shared" si="6"/>
        <v>1</v>
      </c>
      <c r="M671" s="159">
        <f t="shared" si="7"/>
        <v>1900</v>
      </c>
      <c r="N671" s="159" t="str">
        <f t="shared" si="8"/>
        <v>Jan</v>
      </c>
      <c r="O671" s="160"/>
      <c r="P671" s="40"/>
      <c r="Q671" s="40"/>
      <c r="R671" s="40"/>
      <c r="S671" s="40"/>
      <c r="T671" s="40"/>
      <c r="U671" s="40"/>
      <c r="V671" s="40"/>
      <c r="W671" s="40"/>
      <c r="X671" s="40"/>
      <c r="Y671" s="40"/>
      <c r="Z671" s="40"/>
    </row>
    <row r="672" spans="1:26" ht="17.25" customHeight="1">
      <c r="A672" s="40"/>
      <c r="B672" s="40"/>
      <c r="C672" s="40"/>
      <c r="D672" s="162"/>
      <c r="E672" s="167"/>
      <c r="F672" s="164"/>
      <c r="G672" s="164"/>
      <c r="H672" s="40"/>
      <c r="I672" s="23"/>
      <c r="J672" s="165"/>
      <c r="K672" s="171"/>
      <c r="L672" s="180">
        <f t="shared" si="6"/>
        <v>1</v>
      </c>
      <c r="M672" s="159">
        <f t="shared" si="7"/>
        <v>1900</v>
      </c>
      <c r="N672" s="159" t="str">
        <f t="shared" si="8"/>
        <v>Jan</v>
      </c>
      <c r="O672" s="160"/>
      <c r="P672" s="40"/>
      <c r="Q672" s="40"/>
      <c r="R672" s="40"/>
      <c r="S672" s="40"/>
      <c r="T672" s="40"/>
      <c r="U672" s="40"/>
      <c r="V672" s="40"/>
      <c r="W672" s="40"/>
      <c r="X672" s="40"/>
      <c r="Y672" s="40"/>
      <c r="Z672" s="40"/>
    </row>
    <row r="673" spans="1:26" ht="17.25" customHeight="1">
      <c r="A673" s="40"/>
      <c r="B673" s="40"/>
      <c r="C673" s="40"/>
      <c r="D673" s="162"/>
      <c r="E673" s="167"/>
      <c r="F673" s="164"/>
      <c r="G673" s="164"/>
      <c r="H673" s="40"/>
      <c r="I673" s="23"/>
      <c r="J673" s="165"/>
      <c r="K673" s="171"/>
      <c r="L673" s="180">
        <f t="shared" si="6"/>
        <v>1</v>
      </c>
      <c r="M673" s="159">
        <f t="shared" si="7"/>
        <v>1900</v>
      </c>
      <c r="N673" s="159" t="str">
        <f t="shared" si="8"/>
        <v>Jan</v>
      </c>
      <c r="O673" s="160"/>
      <c r="P673" s="40"/>
      <c r="Q673" s="40"/>
      <c r="R673" s="40"/>
      <c r="S673" s="40"/>
      <c r="T673" s="40"/>
      <c r="U673" s="40"/>
      <c r="V673" s="40"/>
      <c r="W673" s="40"/>
      <c r="X673" s="40"/>
      <c r="Y673" s="40"/>
      <c r="Z673" s="40"/>
    </row>
    <row r="674" spans="1:26" ht="17.25" customHeight="1">
      <c r="A674" s="40"/>
      <c r="B674" s="40"/>
      <c r="C674" s="40"/>
      <c r="D674" s="162"/>
      <c r="E674" s="167"/>
      <c r="F674" s="164"/>
      <c r="G674" s="164"/>
      <c r="H674" s="40"/>
      <c r="I674" s="23"/>
      <c r="J674" s="165"/>
      <c r="K674" s="171"/>
      <c r="L674" s="180">
        <f t="shared" si="6"/>
        <v>1</v>
      </c>
      <c r="M674" s="159">
        <f t="shared" si="7"/>
        <v>1900</v>
      </c>
      <c r="N674" s="159" t="str">
        <f t="shared" si="8"/>
        <v>Jan</v>
      </c>
      <c r="O674" s="160"/>
      <c r="P674" s="40"/>
      <c r="Q674" s="40"/>
      <c r="R674" s="40"/>
      <c r="S674" s="40"/>
      <c r="T674" s="40"/>
      <c r="U674" s="40"/>
      <c r="V674" s="40"/>
      <c r="W674" s="40"/>
      <c r="X674" s="40"/>
      <c r="Y674" s="40"/>
      <c r="Z674" s="40"/>
    </row>
    <row r="675" spans="1:26" ht="14.25" customHeight="1">
      <c r="A675" s="40"/>
      <c r="B675" s="40"/>
      <c r="C675" s="40"/>
      <c r="D675" s="162"/>
      <c r="E675" s="167"/>
      <c r="F675" s="164"/>
      <c r="G675" s="164"/>
      <c r="H675" s="40"/>
      <c r="I675" s="23"/>
      <c r="J675" s="165"/>
      <c r="K675" s="171"/>
      <c r="L675" s="180">
        <f t="shared" si="6"/>
        <v>1</v>
      </c>
      <c r="M675" s="159">
        <f t="shared" si="7"/>
        <v>1900</v>
      </c>
      <c r="N675" s="159" t="str">
        <f t="shared" si="8"/>
        <v>Jan</v>
      </c>
      <c r="O675" s="160"/>
      <c r="P675" s="40"/>
      <c r="Q675" s="40"/>
      <c r="R675" s="40"/>
      <c r="S675" s="40"/>
      <c r="T675" s="40"/>
      <c r="U675" s="40"/>
      <c r="V675" s="40"/>
      <c r="W675" s="40"/>
      <c r="X675" s="40"/>
      <c r="Y675" s="40"/>
      <c r="Z675" s="40"/>
    </row>
    <row r="676" spans="1:26" ht="14.25" customHeight="1">
      <c r="A676" s="40"/>
      <c r="B676" s="40"/>
      <c r="C676" s="40"/>
      <c r="D676" s="162"/>
      <c r="E676" s="167"/>
      <c r="F676" s="164"/>
      <c r="G676" s="164"/>
      <c r="H676" s="40"/>
      <c r="I676" s="23"/>
      <c r="J676" s="165"/>
      <c r="K676" s="171"/>
      <c r="L676" s="180">
        <f t="shared" si="6"/>
        <v>1</v>
      </c>
      <c r="M676" s="159">
        <f t="shared" si="7"/>
        <v>1900</v>
      </c>
      <c r="N676" s="159" t="str">
        <f t="shared" si="8"/>
        <v>Jan</v>
      </c>
      <c r="O676" s="160"/>
      <c r="P676" s="40"/>
      <c r="Q676" s="40"/>
      <c r="R676" s="40"/>
      <c r="S676" s="40"/>
      <c r="T676" s="40"/>
      <c r="U676" s="40"/>
      <c r="V676" s="40"/>
      <c r="W676" s="40"/>
      <c r="X676" s="40"/>
      <c r="Y676" s="40"/>
      <c r="Z676" s="40"/>
    </row>
    <row r="677" spans="1:26" ht="14.25" customHeight="1">
      <c r="A677" s="40"/>
      <c r="B677" s="40"/>
      <c r="C677" s="40"/>
      <c r="D677" s="162"/>
      <c r="E677" s="167"/>
      <c r="F677" s="164"/>
      <c r="G677" s="164"/>
      <c r="H677" s="40"/>
      <c r="I677" s="23"/>
      <c r="J677" s="165"/>
      <c r="K677" s="171"/>
      <c r="L677" s="180">
        <f t="shared" si="6"/>
        <v>1</v>
      </c>
      <c r="M677" s="159">
        <f t="shared" si="7"/>
        <v>1900</v>
      </c>
      <c r="N677" s="159" t="str">
        <f t="shared" si="8"/>
        <v>Jan</v>
      </c>
      <c r="O677" s="160"/>
      <c r="P677" s="40"/>
      <c r="Q677" s="40"/>
      <c r="R677" s="40"/>
      <c r="S677" s="40"/>
      <c r="T677" s="40"/>
      <c r="U677" s="40"/>
      <c r="V677" s="40"/>
      <c r="W677" s="40"/>
      <c r="X677" s="40"/>
      <c r="Y677" s="40"/>
      <c r="Z677" s="40"/>
    </row>
    <row r="678" spans="1:26" ht="14.25" customHeight="1">
      <c r="A678" s="40"/>
      <c r="B678" s="40"/>
      <c r="C678" s="40"/>
      <c r="D678" s="162"/>
      <c r="E678" s="167"/>
      <c r="F678" s="164"/>
      <c r="G678" s="164"/>
      <c r="H678" s="40"/>
      <c r="I678" s="23"/>
      <c r="J678" s="165"/>
      <c r="K678" s="171"/>
      <c r="L678" s="180">
        <f t="shared" si="6"/>
        <v>1</v>
      </c>
      <c r="M678" s="159">
        <f t="shared" si="7"/>
        <v>1900</v>
      </c>
      <c r="N678" s="159" t="str">
        <f t="shared" si="8"/>
        <v>Jan</v>
      </c>
      <c r="O678" s="160"/>
      <c r="P678" s="40"/>
      <c r="Q678" s="40"/>
      <c r="R678" s="40"/>
      <c r="S678" s="40"/>
      <c r="T678" s="40"/>
      <c r="U678" s="40"/>
      <c r="V678" s="40"/>
      <c r="W678" s="40"/>
      <c r="X678" s="40"/>
      <c r="Y678" s="40"/>
      <c r="Z678" s="40"/>
    </row>
    <row r="679" spans="1:26" ht="14.25" customHeight="1">
      <c r="A679" s="40"/>
      <c r="B679" s="40"/>
      <c r="C679" s="40"/>
      <c r="D679" s="162"/>
      <c r="E679" s="167"/>
      <c r="F679" s="164"/>
      <c r="G679" s="164"/>
      <c r="H679" s="40"/>
      <c r="I679" s="23"/>
      <c r="J679" s="165"/>
      <c r="K679" s="171"/>
      <c r="L679" s="180">
        <f t="shared" si="6"/>
        <v>1</v>
      </c>
      <c r="M679" s="159">
        <f t="shared" si="7"/>
        <v>1900</v>
      </c>
      <c r="N679" s="159" t="str">
        <f t="shared" si="8"/>
        <v>Jan</v>
      </c>
      <c r="O679" s="160"/>
      <c r="P679" s="40"/>
      <c r="Q679" s="40"/>
      <c r="R679" s="40"/>
      <c r="S679" s="40"/>
      <c r="T679" s="40"/>
      <c r="U679" s="40"/>
      <c r="V679" s="40"/>
      <c r="W679" s="40"/>
      <c r="X679" s="40"/>
      <c r="Y679" s="40"/>
      <c r="Z679" s="40"/>
    </row>
    <row r="680" spans="1:26" ht="14.25" customHeight="1">
      <c r="A680" s="40"/>
      <c r="B680" s="40"/>
      <c r="C680" s="40"/>
      <c r="D680" s="162"/>
      <c r="E680" s="167"/>
      <c r="F680" s="164"/>
      <c r="G680" s="164"/>
      <c r="H680" s="40"/>
      <c r="I680" s="23"/>
      <c r="J680" s="165"/>
      <c r="K680" s="171"/>
      <c r="L680" s="180">
        <f t="shared" si="6"/>
        <v>1</v>
      </c>
      <c r="M680" s="159">
        <f t="shared" si="7"/>
        <v>1900</v>
      </c>
      <c r="N680" s="159" t="str">
        <f t="shared" si="8"/>
        <v>Jan</v>
      </c>
      <c r="O680" s="160"/>
      <c r="P680" s="40"/>
      <c r="Q680" s="40"/>
      <c r="R680" s="40"/>
      <c r="S680" s="40"/>
      <c r="T680" s="40"/>
      <c r="U680" s="40"/>
      <c r="V680" s="40"/>
      <c r="W680" s="40"/>
      <c r="X680" s="40"/>
      <c r="Y680" s="40"/>
      <c r="Z680" s="40"/>
    </row>
    <row r="681" spans="1:26" ht="14.25" customHeight="1">
      <c r="A681" s="40"/>
      <c r="B681" s="40"/>
      <c r="C681" s="40"/>
      <c r="D681" s="162"/>
      <c r="E681" s="167"/>
      <c r="F681" s="164"/>
      <c r="G681" s="164"/>
      <c r="H681" s="40"/>
      <c r="I681" s="23"/>
      <c r="J681" s="165"/>
      <c r="K681" s="171"/>
      <c r="L681" s="180">
        <f t="shared" si="6"/>
        <v>1</v>
      </c>
      <c r="M681" s="159">
        <f t="shared" si="7"/>
        <v>1900</v>
      </c>
      <c r="N681" s="159" t="str">
        <f t="shared" si="8"/>
        <v>Jan</v>
      </c>
      <c r="O681" s="160"/>
      <c r="P681" s="40"/>
      <c r="Q681" s="40"/>
      <c r="R681" s="40"/>
      <c r="S681" s="40"/>
      <c r="T681" s="40"/>
      <c r="U681" s="40"/>
      <c r="V681" s="40"/>
      <c r="W681" s="40"/>
      <c r="X681" s="40"/>
      <c r="Y681" s="40"/>
      <c r="Z681" s="40"/>
    </row>
    <row r="682" spans="1:26" ht="14.25" customHeight="1">
      <c r="A682" s="40"/>
      <c r="B682" s="40"/>
      <c r="C682" s="40"/>
      <c r="D682" s="168"/>
      <c r="E682" s="168"/>
      <c r="F682" s="40"/>
      <c r="G682" s="164"/>
      <c r="H682" s="40"/>
      <c r="I682" s="23"/>
      <c r="J682" s="23"/>
      <c r="K682" s="23"/>
      <c r="L682" s="180">
        <f t="shared" si="6"/>
        <v>1</v>
      </c>
      <c r="M682" s="159">
        <f t="shared" si="7"/>
        <v>1900</v>
      </c>
      <c r="N682" s="159" t="str">
        <f t="shared" si="8"/>
        <v>Jan</v>
      </c>
      <c r="O682" s="160"/>
      <c r="P682" s="40"/>
      <c r="Q682" s="40"/>
      <c r="R682" s="40"/>
      <c r="S682" s="40"/>
      <c r="T682" s="40"/>
      <c r="U682" s="40"/>
      <c r="V682" s="40"/>
      <c r="W682" s="40"/>
      <c r="X682" s="40"/>
      <c r="Y682" s="40"/>
      <c r="Z682" s="40"/>
    </row>
    <row r="683" spans="1:26" ht="14.25" customHeight="1">
      <c r="A683" s="40"/>
      <c r="B683" s="40"/>
      <c r="C683" s="40"/>
      <c r="D683" s="168"/>
      <c r="E683" s="168"/>
      <c r="F683" s="40"/>
      <c r="G683" s="164"/>
      <c r="H683" s="40"/>
      <c r="I683" s="23"/>
      <c r="J683" s="23"/>
      <c r="K683" s="23"/>
      <c r="L683" s="180">
        <f t="shared" si="6"/>
        <v>1</v>
      </c>
      <c r="M683" s="159">
        <f t="shared" si="7"/>
        <v>1900</v>
      </c>
      <c r="N683" s="159" t="str">
        <f t="shared" si="8"/>
        <v>Jan</v>
      </c>
      <c r="O683" s="160"/>
      <c r="P683" s="40"/>
      <c r="Q683" s="40"/>
      <c r="R683" s="40"/>
      <c r="S683" s="40"/>
      <c r="T683" s="40"/>
      <c r="U683" s="40"/>
      <c r="V683" s="40"/>
      <c r="W683" s="40"/>
      <c r="X683" s="40"/>
      <c r="Y683" s="40"/>
      <c r="Z683" s="40"/>
    </row>
    <row r="684" spans="1:26" ht="14.25" customHeight="1">
      <c r="A684" s="40"/>
      <c r="B684" s="40"/>
      <c r="C684" s="40"/>
      <c r="D684" s="168"/>
      <c r="E684" s="168"/>
      <c r="F684" s="40"/>
      <c r="G684" s="164"/>
      <c r="H684" s="40"/>
      <c r="I684" s="23"/>
      <c r="J684" s="23"/>
      <c r="K684" s="23"/>
      <c r="L684" s="180">
        <f t="shared" si="6"/>
        <v>1</v>
      </c>
      <c r="M684" s="159">
        <f t="shared" si="7"/>
        <v>1900</v>
      </c>
      <c r="N684" s="159" t="str">
        <f t="shared" si="8"/>
        <v>Jan</v>
      </c>
      <c r="O684" s="160"/>
      <c r="P684" s="40"/>
      <c r="Q684" s="40"/>
      <c r="R684" s="40"/>
      <c r="S684" s="40"/>
      <c r="T684" s="40"/>
      <c r="U684" s="40"/>
      <c r="V684" s="40"/>
      <c r="W684" s="40"/>
      <c r="X684" s="40"/>
      <c r="Y684" s="40"/>
      <c r="Z684" s="40"/>
    </row>
    <row r="685" spans="1:26" ht="14.25" customHeight="1">
      <c r="A685" s="40"/>
      <c r="B685" s="40"/>
      <c r="C685" s="40"/>
      <c r="D685" s="168"/>
      <c r="E685" s="168"/>
      <c r="F685" s="40"/>
      <c r="G685" s="164"/>
      <c r="H685" s="40"/>
      <c r="I685" s="23"/>
      <c r="J685" s="23"/>
      <c r="K685" s="23"/>
      <c r="L685" s="180">
        <f t="shared" si="6"/>
        <v>1</v>
      </c>
      <c r="M685" s="159">
        <f t="shared" si="7"/>
        <v>1900</v>
      </c>
      <c r="N685" s="159" t="str">
        <f t="shared" si="8"/>
        <v>Jan</v>
      </c>
      <c r="O685" s="160"/>
      <c r="P685" s="40"/>
      <c r="Q685" s="40"/>
      <c r="R685" s="40"/>
      <c r="S685" s="40"/>
      <c r="T685" s="40"/>
      <c r="U685" s="40"/>
      <c r="V685" s="40"/>
      <c r="W685" s="40"/>
      <c r="X685" s="40"/>
      <c r="Y685" s="40"/>
      <c r="Z685" s="40"/>
    </row>
    <row r="686" spans="1:26" ht="14.25" customHeight="1">
      <c r="A686" s="40"/>
      <c r="B686" s="40"/>
      <c r="C686" s="40"/>
      <c r="D686" s="168"/>
      <c r="E686" s="168"/>
      <c r="F686" s="40"/>
      <c r="G686" s="164"/>
      <c r="H686" s="40"/>
      <c r="I686" s="23"/>
      <c r="J686" s="23"/>
      <c r="K686" s="23"/>
      <c r="L686" s="180">
        <f t="shared" si="6"/>
        <v>1</v>
      </c>
      <c r="M686" s="159">
        <f t="shared" si="7"/>
        <v>1900</v>
      </c>
      <c r="N686" s="159" t="str">
        <f t="shared" si="8"/>
        <v>Jan</v>
      </c>
      <c r="O686" s="160"/>
      <c r="P686" s="40"/>
      <c r="Q686" s="40"/>
      <c r="R686" s="40"/>
      <c r="S686" s="40"/>
      <c r="T686" s="40"/>
      <c r="U686" s="40"/>
      <c r="V686" s="40"/>
      <c r="W686" s="40"/>
      <c r="X686" s="40"/>
      <c r="Y686" s="40"/>
      <c r="Z686" s="40"/>
    </row>
    <row r="687" spans="1:26" ht="14.25" customHeight="1">
      <c r="A687" s="40"/>
      <c r="B687" s="40"/>
      <c r="C687" s="40"/>
      <c r="D687" s="168"/>
      <c r="E687" s="167"/>
      <c r="F687" s="164"/>
      <c r="G687" s="164"/>
      <c r="H687" s="164"/>
      <c r="I687" s="23"/>
      <c r="J687" s="164"/>
      <c r="K687" s="171"/>
      <c r="L687" s="180">
        <f t="shared" si="6"/>
        <v>1</v>
      </c>
      <c r="M687" s="159">
        <f t="shared" si="7"/>
        <v>1900</v>
      </c>
      <c r="N687" s="159" t="str">
        <f t="shared" si="8"/>
        <v>Jan</v>
      </c>
      <c r="O687" s="160"/>
      <c r="P687" s="40"/>
      <c r="Q687" s="40"/>
      <c r="R687" s="40"/>
      <c r="S687" s="40"/>
      <c r="T687" s="40"/>
      <c r="U687" s="40"/>
      <c r="V687" s="40"/>
      <c r="W687" s="40"/>
      <c r="X687" s="40"/>
      <c r="Y687" s="40"/>
      <c r="Z687" s="40"/>
    </row>
    <row r="688" spans="1:26" ht="14.25" customHeight="1">
      <c r="A688" s="40"/>
      <c r="B688" s="40"/>
      <c r="C688" s="40"/>
      <c r="D688" s="168"/>
      <c r="E688" s="167"/>
      <c r="F688" s="164"/>
      <c r="G688" s="164"/>
      <c r="H688" s="164"/>
      <c r="I688" s="23"/>
      <c r="J688" s="164"/>
      <c r="K688" s="171"/>
      <c r="L688" s="180">
        <f t="shared" si="6"/>
        <v>1</v>
      </c>
      <c r="M688" s="159">
        <f t="shared" si="7"/>
        <v>1900</v>
      </c>
      <c r="N688" s="159" t="str">
        <f t="shared" si="8"/>
        <v>Jan</v>
      </c>
      <c r="O688" s="160"/>
      <c r="P688" s="40"/>
      <c r="Q688" s="40"/>
      <c r="R688" s="40"/>
      <c r="S688" s="40"/>
      <c r="T688" s="40"/>
      <c r="U688" s="40"/>
      <c r="V688" s="40"/>
      <c r="W688" s="40"/>
      <c r="X688" s="40"/>
      <c r="Y688" s="40"/>
      <c r="Z688" s="40"/>
    </row>
    <row r="689" spans="1:26" ht="14.25" customHeight="1">
      <c r="A689" s="40"/>
      <c r="B689" s="40"/>
      <c r="C689" s="40"/>
      <c r="D689" s="168"/>
      <c r="E689" s="167"/>
      <c r="F689" s="164"/>
      <c r="G689" s="164"/>
      <c r="H689" s="164"/>
      <c r="I689" s="23"/>
      <c r="J689" s="164"/>
      <c r="K689" s="171"/>
      <c r="L689" s="180">
        <f t="shared" si="6"/>
        <v>1</v>
      </c>
      <c r="M689" s="159">
        <f t="shared" si="7"/>
        <v>1900</v>
      </c>
      <c r="N689" s="159" t="str">
        <f t="shared" si="8"/>
        <v>Jan</v>
      </c>
      <c r="O689" s="160"/>
      <c r="P689" s="40"/>
      <c r="Q689" s="40"/>
      <c r="R689" s="40"/>
      <c r="S689" s="40"/>
      <c r="T689" s="40"/>
      <c r="U689" s="40"/>
      <c r="V689" s="40"/>
      <c r="W689" s="40"/>
      <c r="X689" s="40"/>
      <c r="Y689" s="40"/>
      <c r="Z689" s="40"/>
    </row>
    <row r="690" spans="1:26" ht="14.25" customHeight="1">
      <c r="A690" s="40"/>
      <c r="B690" s="40"/>
      <c r="C690" s="40"/>
      <c r="D690" s="168"/>
      <c r="E690" s="167"/>
      <c r="F690" s="164"/>
      <c r="G690" s="164"/>
      <c r="H690" s="164"/>
      <c r="I690" s="23"/>
      <c r="J690" s="164"/>
      <c r="K690" s="171"/>
      <c r="L690" s="180">
        <f t="shared" si="6"/>
        <v>1</v>
      </c>
      <c r="M690" s="159">
        <f t="shared" si="7"/>
        <v>1900</v>
      </c>
      <c r="N690" s="159" t="str">
        <f t="shared" si="8"/>
        <v>Jan</v>
      </c>
      <c r="O690" s="160"/>
      <c r="P690" s="40"/>
      <c r="Q690" s="40"/>
      <c r="R690" s="40"/>
      <c r="S690" s="40"/>
      <c r="T690" s="40"/>
      <c r="U690" s="40"/>
      <c r="V690" s="40"/>
      <c r="W690" s="40"/>
      <c r="X690" s="40"/>
      <c r="Y690" s="40"/>
      <c r="Z690" s="40"/>
    </row>
    <row r="691" spans="1:26" ht="14.25" customHeight="1">
      <c r="A691" s="40"/>
      <c r="B691" s="40"/>
      <c r="C691" s="40"/>
      <c r="D691" s="168"/>
      <c r="E691" s="167"/>
      <c r="F691" s="164"/>
      <c r="G691" s="164"/>
      <c r="H691" s="164"/>
      <c r="I691" s="23"/>
      <c r="J691" s="171"/>
      <c r="K691" s="171"/>
      <c r="L691" s="180">
        <f t="shared" si="6"/>
        <v>1</v>
      </c>
      <c r="M691" s="159">
        <f t="shared" si="7"/>
        <v>1900</v>
      </c>
      <c r="N691" s="159" t="str">
        <f t="shared" si="8"/>
        <v>Jan</v>
      </c>
      <c r="O691" s="160"/>
      <c r="P691" s="40"/>
      <c r="Q691" s="40"/>
      <c r="R691" s="40"/>
      <c r="S691" s="40"/>
      <c r="T691" s="40"/>
      <c r="U691" s="40"/>
      <c r="V691" s="40"/>
      <c r="W691" s="40"/>
      <c r="X691" s="40"/>
      <c r="Y691" s="40"/>
      <c r="Z691" s="40"/>
    </row>
    <row r="692" spans="1:26" ht="14.25" customHeight="1">
      <c r="A692" s="40"/>
      <c r="B692" s="40"/>
      <c r="C692" s="40"/>
      <c r="D692" s="168"/>
      <c r="E692" s="167"/>
      <c r="F692" s="164"/>
      <c r="G692" s="164"/>
      <c r="H692" s="164"/>
      <c r="I692" s="23"/>
      <c r="J692" s="171"/>
      <c r="K692" s="171"/>
      <c r="L692" s="180">
        <f t="shared" si="6"/>
        <v>1</v>
      </c>
      <c r="M692" s="159">
        <f t="shared" si="7"/>
        <v>1900</v>
      </c>
      <c r="N692" s="159" t="str">
        <f t="shared" si="8"/>
        <v>Jan</v>
      </c>
      <c r="O692" s="160"/>
      <c r="P692" s="40"/>
      <c r="Q692" s="40"/>
      <c r="R692" s="40"/>
      <c r="S692" s="40"/>
      <c r="T692" s="40"/>
      <c r="U692" s="40"/>
      <c r="V692" s="40"/>
      <c r="W692" s="40"/>
      <c r="X692" s="40"/>
      <c r="Y692" s="40"/>
      <c r="Z692" s="40"/>
    </row>
    <row r="693" spans="1:26" ht="14.25" customHeight="1">
      <c r="A693" s="40"/>
      <c r="B693" s="40"/>
      <c r="C693" s="40"/>
      <c r="D693" s="168"/>
      <c r="E693" s="167"/>
      <c r="F693" s="164"/>
      <c r="G693" s="164"/>
      <c r="H693" s="172"/>
      <c r="I693" s="23"/>
      <c r="J693" s="171"/>
      <c r="K693" s="171"/>
      <c r="L693" s="180">
        <f t="shared" si="6"/>
        <v>1</v>
      </c>
      <c r="M693" s="159">
        <f t="shared" si="7"/>
        <v>1900</v>
      </c>
      <c r="N693" s="159" t="str">
        <f t="shared" si="8"/>
        <v>Jan</v>
      </c>
      <c r="O693" s="160"/>
      <c r="P693" s="40"/>
      <c r="Q693" s="40"/>
      <c r="R693" s="40"/>
      <c r="S693" s="40"/>
      <c r="T693" s="40"/>
      <c r="U693" s="40"/>
      <c r="V693" s="40"/>
      <c r="W693" s="40"/>
      <c r="X693" s="40"/>
      <c r="Y693" s="40"/>
      <c r="Z693" s="40"/>
    </row>
    <row r="694" spans="1:26" ht="14.25" customHeight="1">
      <c r="A694" s="40"/>
      <c r="B694" s="40"/>
      <c r="C694" s="40"/>
      <c r="D694" s="168"/>
      <c r="E694" s="167"/>
      <c r="F694" s="164"/>
      <c r="G694" s="164"/>
      <c r="H694" s="172"/>
      <c r="I694" s="23"/>
      <c r="J694" s="171"/>
      <c r="K694" s="171"/>
      <c r="L694" s="180">
        <f t="shared" si="6"/>
        <v>1</v>
      </c>
      <c r="M694" s="159">
        <f t="shared" si="7"/>
        <v>1900</v>
      </c>
      <c r="N694" s="159" t="str">
        <f t="shared" si="8"/>
        <v>Jan</v>
      </c>
      <c r="O694" s="160"/>
      <c r="P694" s="40"/>
      <c r="Q694" s="40"/>
      <c r="R694" s="40"/>
      <c r="S694" s="40"/>
      <c r="T694" s="40"/>
      <c r="U694" s="40"/>
      <c r="V694" s="40"/>
      <c r="W694" s="40"/>
      <c r="X694" s="40"/>
      <c r="Y694" s="40"/>
      <c r="Z694" s="40"/>
    </row>
    <row r="695" spans="1:26" ht="14.25" customHeight="1">
      <c r="A695" s="40"/>
      <c r="B695" s="40"/>
      <c r="C695" s="40"/>
      <c r="D695" s="168"/>
      <c r="E695" s="167"/>
      <c r="F695" s="164"/>
      <c r="G695" s="164"/>
      <c r="H695" s="164"/>
      <c r="I695" s="23"/>
      <c r="J695" s="171"/>
      <c r="K695" s="171"/>
      <c r="L695" s="180">
        <f t="shared" si="6"/>
        <v>1</v>
      </c>
      <c r="M695" s="159">
        <f t="shared" si="7"/>
        <v>1900</v>
      </c>
      <c r="N695" s="159" t="str">
        <f t="shared" si="8"/>
        <v>Jan</v>
      </c>
      <c r="O695" s="160"/>
      <c r="P695" s="40"/>
      <c r="Q695" s="40"/>
      <c r="R695" s="40"/>
      <c r="S695" s="40"/>
      <c r="T695" s="40"/>
      <c r="U695" s="40"/>
      <c r="V695" s="40"/>
      <c r="W695" s="40"/>
      <c r="X695" s="40"/>
      <c r="Y695" s="40"/>
      <c r="Z695" s="40"/>
    </row>
    <row r="696" spans="1:26" ht="14.25" customHeight="1">
      <c r="A696" s="40"/>
      <c r="B696" s="40"/>
      <c r="C696" s="40"/>
      <c r="D696" s="168"/>
      <c r="E696" s="167"/>
      <c r="F696" s="164"/>
      <c r="G696" s="164"/>
      <c r="H696" s="172"/>
      <c r="I696" s="23"/>
      <c r="J696" s="171"/>
      <c r="K696" s="171"/>
      <c r="L696" s="180">
        <f t="shared" si="6"/>
        <v>1</v>
      </c>
      <c r="M696" s="159">
        <f t="shared" si="7"/>
        <v>1900</v>
      </c>
      <c r="N696" s="159" t="str">
        <f t="shared" si="8"/>
        <v>Jan</v>
      </c>
      <c r="O696" s="160"/>
      <c r="P696" s="40"/>
      <c r="Q696" s="40"/>
      <c r="R696" s="40"/>
      <c r="S696" s="40"/>
      <c r="T696" s="40"/>
      <c r="U696" s="40"/>
      <c r="V696" s="40"/>
      <c r="W696" s="40"/>
      <c r="X696" s="40"/>
      <c r="Y696" s="40"/>
      <c r="Z696" s="40"/>
    </row>
    <row r="697" spans="1:26" ht="14.25" customHeight="1">
      <c r="A697" s="40"/>
      <c r="B697" s="40"/>
      <c r="C697" s="40"/>
      <c r="D697" s="168"/>
      <c r="E697" s="167"/>
      <c r="F697" s="164"/>
      <c r="G697" s="164"/>
      <c r="H697" s="164"/>
      <c r="I697" s="23"/>
      <c r="J697" s="171"/>
      <c r="K697" s="171"/>
      <c r="L697" s="180">
        <f t="shared" si="6"/>
        <v>1</v>
      </c>
      <c r="M697" s="159">
        <f t="shared" si="7"/>
        <v>1900</v>
      </c>
      <c r="N697" s="159" t="str">
        <f t="shared" si="8"/>
        <v>Jan</v>
      </c>
      <c r="O697" s="160"/>
      <c r="P697" s="40"/>
      <c r="Q697" s="40"/>
      <c r="R697" s="40"/>
      <c r="S697" s="40"/>
      <c r="T697" s="40"/>
      <c r="U697" s="40"/>
      <c r="V697" s="40"/>
      <c r="W697" s="40"/>
      <c r="X697" s="40"/>
      <c r="Y697" s="40"/>
      <c r="Z697" s="40"/>
    </row>
    <row r="698" spans="1:26" ht="14.25" customHeight="1">
      <c r="A698" s="40"/>
      <c r="B698" s="40"/>
      <c r="C698" s="40"/>
      <c r="D698" s="168"/>
      <c r="E698" s="167"/>
      <c r="F698" s="164"/>
      <c r="G698" s="164"/>
      <c r="H698" s="164"/>
      <c r="I698" s="23"/>
      <c r="J698" s="171"/>
      <c r="K698" s="171"/>
      <c r="L698" s="180">
        <f t="shared" si="6"/>
        <v>1</v>
      </c>
      <c r="M698" s="159">
        <f t="shared" si="7"/>
        <v>1900</v>
      </c>
      <c r="N698" s="159" t="str">
        <f t="shared" si="8"/>
        <v>Jan</v>
      </c>
      <c r="O698" s="160"/>
      <c r="P698" s="40"/>
      <c r="Q698" s="40"/>
      <c r="R698" s="40"/>
      <c r="S698" s="40"/>
      <c r="T698" s="40"/>
      <c r="U698" s="40"/>
      <c r="V698" s="40"/>
      <c r="W698" s="40"/>
      <c r="X698" s="40"/>
      <c r="Y698" s="40"/>
      <c r="Z698" s="40"/>
    </row>
    <row r="699" spans="1:26" ht="14.25" customHeight="1">
      <c r="A699" s="40"/>
      <c r="B699" s="40"/>
      <c r="C699" s="40"/>
      <c r="D699" s="168"/>
      <c r="E699" s="167"/>
      <c r="F699" s="164"/>
      <c r="G699" s="164"/>
      <c r="H699" s="164"/>
      <c r="I699" s="23"/>
      <c r="J699" s="171"/>
      <c r="K699" s="171"/>
      <c r="L699" s="180">
        <f t="shared" si="6"/>
        <v>1</v>
      </c>
      <c r="M699" s="159">
        <f t="shared" si="7"/>
        <v>1900</v>
      </c>
      <c r="N699" s="159" t="str">
        <f t="shared" si="8"/>
        <v>Jan</v>
      </c>
      <c r="O699" s="160"/>
      <c r="P699" s="40"/>
      <c r="Q699" s="40"/>
      <c r="R699" s="40"/>
      <c r="S699" s="40"/>
      <c r="T699" s="40"/>
      <c r="U699" s="40"/>
      <c r="V699" s="40"/>
      <c r="W699" s="40"/>
      <c r="X699" s="40"/>
      <c r="Y699" s="40"/>
      <c r="Z699" s="40"/>
    </row>
    <row r="700" spans="1:26" ht="14.25" customHeight="1">
      <c r="A700" s="40"/>
      <c r="B700" s="40"/>
      <c r="C700" s="40"/>
      <c r="D700" s="168"/>
      <c r="E700" s="167"/>
      <c r="F700" s="164"/>
      <c r="G700" s="164"/>
      <c r="H700" s="164"/>
      <c r="I700" s="23"/>
      <c r="J700" s="171"/>
      <c r="K700" s="171"/>
      <c r="L700" s="180">
        <f t="shared" si="6"/>
        <v>1</v>
      </c>
      <c r="M700" s="159">
        <f t="shared" si="7"/>
        <v>1900</v>
      </c>
      <c r="N700" s="159" t="str">
        <f t="shared" si="8"/>
        <v>Jan</v>
      </c>
      <c r="O700" s="160"/>
      <c r="P700" s="40"/>
      <c r="Q700" s="40"/>
      <c r="R700" s="40"/>
      <c r="S700" s="40"/>
      <c r="T700" s="40"/>
      <c r="U700" s="40"/>
      <c r="V700" s="40"/>
      <c r="W700" s="40"/>
      <c r="X700" s="40"/>
      <c r="Y700" s="40"/>
      <c r="Z700" s="40"/>
    </row>
    <row r="701" spans="1:26" ht="14.25" customHeight="1">
      <c r="A701" s="40"/>
      <c r="B701" s="40"/>
      <c r="C701" s="40"/>
      <c r="D701" s="168"/>
      <c r="E701" s="167"/>
      <c r="F701" s="164"/>
      <c r="G701" s="164"/>
      <c r="H701" s="164"/>
      <c r="I701" s="23"/>
      <c r="J701" s="171"/>
      <c r="K701" s="171"/>
      <c r="L701" s="180">
        <f t="shared" si="6"/>
        <v>1</v>
      </c>
      <c r="M701" s="159">
        <f t="shared" si="7"/>
        <v>1900</v>
      </c>
      <c r="N701" s="159" t="str">
        <f t="shared" si="8"/>
        <v>Jan</v>
      </c>
      <c r="O701" s="160"/>
      <c r="P701" s="40"/>
      <c r="Q701" s="40"/>
      <c r="R701" s="40"/>
      <c r="S701" s="40"/>
      <c r="T701" s="40"/>
      <c r="U701" s="40"/>
      <c r="V701" s="40"/>
      <c r="W701" s="40"/>
      <c r="X701" s="40"/>
      <c r="Y701" s="40"/>
      <c r="Z701" s="40"/>
    </row>
    <row r="702" spans="1:26" ht="14.25" customHeight="1">
      <c r="A702" s="40"/>
      <c r="B702" s="40"/>
      <c r="C702" s="40"/>
      <c r="D702" s="168"/>
      <c r="E702" s="167"/>
      <c r="F702" s="164"/>
      <c r="G702" s="164"/>
      <c r="H702" s="164"/>
      <c r="I702" s="23"/>
      <c r="J702" s="171"/>
      <c r="K702" s="171"/>
      <c r="L702" s="180">
        <f t="shared" si="6"/>
        <v>1</v>
      </c>
      <c r="M702" s="159">
        <f t="shared" si="7"/>
        <v>1900</v>
      </c>
      <c r="N702" s="159" t="str">
        <f t="shared" si="8"/>
        <v>Jan</v>
      </c>
      <c r="O702" s="160"/>
      <c r="P702" s="40"/>
      <c r="Q702" s="40"/>
      <c r="R702" s="40"/>
      <c r="S702" s="40"/>
      <c r="T702" s="40"/>
      <c r="U702" s="40"/>
      <c r="V702" s="40"/>
      <c r="W702" s="40"/>
      <c r="X702" s="40"/>
      <c r="Y702" s="40"/>
      <c r="Z702" s="40"/>
    </row>
    <row r="703" spans="1:26" ht="14.25" customHeight="1">
      <c r="A703" s="40"/>
      <c r="B703" s="40"/>
      <c r="C703" s="40"/>
      <c r="D703" s="168"/>
      <c r="E703" s="167"/>
      <c r="F703" s="164"/>
      <c r="G703" s="164"/>
      <c r="H703" s="164"/>
      <c r="I703" s="23"/>
      <c r="J703" s="171"/>
      <c r="K703" s="171"/>
      <c r="L703" s="180">
        <f t="shared" si="6"/>
        <v>1</v>
      </c>
      <c r="M703" s="159">
        <f t="shared" si="7"/>
        <v>1900</v>
      </c>
      <c r="N703" s="159" t="str">
        <f t="shared" si="8"/>
        <v>Jan</v>
      </c>
      <c r="O703" s="160"/>
      <c r="P703" s="40"/>
      <c r="Q703" s="40"/>
      <c r="R703" s="40"/>
      <c r="S703" s="40"/>
      <c r="T703" s="40"/>
      <c r="U703" s="40"/>
      <c r="V703" s="40"/>
      <c r="W703" s="40"/>
      <c r="X703" s="40"/>
      <c r="Y703" s="40"/>
      <c r="Z703" s="40"/>
    </row>
    <row r="704" spans="1:26" ht="14.25" customHeight="1">
      <c r="A704" s="40"/>
      <c r="B704" s="40"/>
      <c r="C704" s="40"/>
      <c r="D704" s="168"/>
      <c r="E704" s="167"/>
      <c r="F704" s="164"/>
      <c r="G704" s="164"/>
      <c r="H704" s="164"/>
      <c r="I704" s="23"/>
      <c r="J704" s="171"/>
      <c r="K704" s="171"/>
      <c r="L704" s="180">
        <f t="shared" si="6"/>
        <v>1</v>
      </c>
      <c r="M704" s="159">
        <f t="shared" si="7"/>
        <v>1900</v>
      </c>
      <c r="N704" s="159" t="str">
        <f t="shared" si="8"/>
        <v>Jan</v>
      </c>
      <c r="O704" s="160"/>
      <c r="P704" s="40"/>
      <c r="Q704" s="40"/>
      <c r="R704" s="40"/>
      <c r="S704" s="40"/>
      <c r="T704" s="40"/>
      <c r="U704" s="40"/>
      <c r="V704" s="40"/>
      <c r="W704" s="40"/>
      <c r="X704" s="40"/>
      <c r="Y704" s="40"/>
      <c r="Z704" s="40"/>
    </row>
    <row r="705" spans="1:26" ht="14.25" customHeight="1">
      <c r="A705" s="40"/>
      <c r="B705" s="40"/>
      <c r="C705" s="40"/>
      <c r="D705" s="168"/>
      <c r="E705" s="167"/>
      <c r="F705" s="164"/>
      <c r="G705" s="164"/>
      <c r="H705" s="172"/>
      <c r="I705" s="23"/>
      <c r="J705" s="171"/>
      <c r="K705" s="171"/>
      <c r="L705" s="180">
        <f t="shared" si="6"/>
        <v>1</v>
      </c>
      <c r="M705" s="159">
        <f t="shared" si="7"/>
        <v>1900</v>
      </c>
      <c r="N705" s="159" t="str">
        <f t="shared" si="8"/>
        <v>Jan</v>
      </c>
      <c r="O705" s="160"/>
      <c r="P705" s="40"/>
      <c r="Q705" s="40"/>
      <c r="R705" s="40"/>
      <c r="S705" s="40"/>
      <c r="T705" s="40"/>
      <c r="U705" s="40"/>
      <c r="V705" s="40"/>
      <c r="W705" s="40"/>
      <c r="X705" s="40"/>
      <c r="Y705" s="40"/>
      <c r="Z705" s="40"/>
    </row>
    <row r="706" spans="1:26" ht="14.25" customHeight="1">
      <c r="A706" s="40"/>
      <c r="B706" s="40"/>
      <c r="C706" s="40"/>
      <c r="D706" s="162"/>
      <c r="E706" s="167"/>
      <c r="F706" s="164"/>
      <c r="G706" s="164"/>
      <c r="H706" s="40"/>
      <c r="I706" s="23"/>
      <c r="J706" s="165"/>
      <c r="K706" s="165"/>
      <c r="L706" s="180">
        <f t="shared" si="6"/>
        <v>1</v>
      </c>
      <c r="M706" s="159">
        <f t="shared" si="7"/>
        <v>1900</v>
      </c>
      <c r="N706" s="159" t="str">
        <f t="shared" si="8"/>
        <v>Jan</v>
      </c>
      <c r="O706" s="160"/>
      <c r="P706" s="40"/>
      <c r="Q706" s="40"/>
      <c r="R706" s="40"/>
      <c r="S706" s="40"/>
      <c r="T706" s="40"/>
      <c r="U706" s="40"/>
      <c r="V706" s="40"/>
      <c r="W706" s="40"/>
      <c r="X706" s="40"/>
      <c r="Y706" s="40"/>
      <c r="Z706" s="40"/>
    </row>
    <row r="707" spans="1:26" ht="14.25" customHeight="1">
      <c r="A707" s="40"/>
      <c r="B707" s="40"/>
      <c r="C707" s="40"/>
      <c r="D707" s="167"/>
      <c r="E707" s="167"/>
      <c r="F707" s="164"/>
      <c r="G707" s="164"/>
      <c r="H707" s="40"/>
      <c r="I707" s="23"/>
      <c r="J707" s="165"/>
      <c r="K707" s="165"/>
      <c r="L707" s="180">
        <f t="shared" si="6"/>
        <v>1</v>
      </c>
      <c r="M707" s="159">
        <f t="shared" si="7"/>
        <v>1900</v>
      </c>
      <c r="N707" s="159" t="str">
        <f t="shared" si="8"/>
        <v>Jan</v>
      </c>
      <c r="O707" s="160"/>
      <c r="P707" s="40"/>
      <c r="Q707" s="40"/>
      <c r="R707" s="40"/>
      <c r="S707" s="40"/>
      <c r="T707" s="40"/>
      <c r="U707" s="40"/>
      <c r="V707" s="40"/>
      <c r="W707" s="40"/>
      <c r="X707" s="40"/>
      <c r="Y707" s="40"/>
      <c r="Z707" s="40"/>
    </row>
    <row r="708" spans="1:26" ht="14.25" customHeight="1">
      <c r="A708" s="40"/>
      <c r="B708" s="40"/>
      <c r="C708" s="40"/>
      <c r="D708" s="162"/>
      <c r="E708" s="167"/>
      <c r="F708" s="164"/>
      <c r="G708" s="164"/>
      <c r="H708" s="40"/>
      <c r="I708" s="23"/>
      <c r="J708" s="165"/>
      <c r="K708" s="165"/>
      <c r="L708" s="180">
        <f t="shared" si="6"/>
        <v>1</v>
      </c>
      <c r="M708" s="159">
        <f t="shared" si="7"/>
        <v>1900</v>
      </c>
      <c r="N708" s="159" t="str">
        <f t="shared" si="8"/>
        <v>Jan</v>
      </c>
      <c r="O708" s="160"/>
      <c r="P708" s="40"/>
      <c r="Q708" s="40"/>
      <c r="R708" s="40"/>
      <c r="S708" s="40"/>
      <c r="T708" s="40"/>
      <c r="U708" s="40"/>
      <c r="V708" s="40"/>
      <c r="W708" s="40"/>
      <c r="X708" s="40"/>
      <c r="Y708" s="40"/>
      <c r="Z708" s="40"/>
    </row>
    <row r="709" spans="1:26" ht="14.25" customHeight="1">
      <c r="A709" s="40"/>
      <c r="B709" s="40"/>
      <c r="C709" s="40"/>
      <c r="D709" s="167"/>
      <c r="E709" s="167"/>
      <c r="F709" s="164"/>
      <c r="G709" s="164"/>
      <c r="H709" s="40"/>
      <c r="I709" s="23"/>
      <c r="J709" s="165"/>
      <c r="K709" s="165"/>
      <c r="L709" s="180">
        <f t="shared" si="6"/>
        <v>1</v>
      </c>
      <c r="M709" s="159">
        <f t="shared" si="7"/>
        <v>1900</v>
      </c>
      <c r="N709" s="159" t="str">
        <f t="shared" si="8"/>
        <v>Jan</v>
      </c>
      <c r="O709" s="160"/>
      <c r="P709" s="40"/>
      <c r="Q709" s="40"/>
      <c r="R709" s="40"/>
      <c r="S709" s="40"/>
      <c r="T709" s="40"/>
      <c r="U709" s="40"/>
      <c r="V709" s="40"/>
      <c r="W709" s="40"/>
      <c r="X709" s="40"/>
      <c r="Y709" s="40"/>
      <c r="Z709" s="40"/>
    </row>
    <row r="710" spans="1:26" ht="14.25" customHeight="1">
      <c r="A710" s="40"/>
      <c r="B710" s="40"/>
      <c r="C710" s="40"/>
      <c r="D710" s="167"/>
      <c r="E710" s="167"/>
      <c r="F710" s="164"/>
      <c r="G710" s="164"/>
      <c r="H710" s="40"/>
      <c r="I710" s="23"/>
      <c r="J710" s="165"/>
      <c r="K710" s="165"/>
      <c r="L710" s="180">
        <f t="shared" si="6"/>
        <v>1</v>
      </c>
      <c r="M710" s="159">
        <f t="shared" si="7"/>
        <v>1900</v>
      </c>
      <c r="N710" s="159" t="str">
        <f t="shared" si="8"/>
        <v>Jan</v>
      </c>
      <c r="O710" s="160"/>
      <c r="P710" s="40"/>
      <c r="Q710" s="40"/>
      <c r="R710" s="40"/>
      <c r="S710" s="40"/>
      <c r="T710" s="40"/>
      <c r="U710" s="40"/>
      <c r="V710" s="40"/>
      <c r="W710" s="40"/>
      <c r="X710" s="40"/>
      <c r="Y710" s="40"/>
      <c r="Z710" s="40"/>
    </row>
    <row r="711" spans="1:26" ht="14.25" customHeight="1">
      <c r="A711" s="40"/>
      <c r="B711" s="40"/>
      <c r="C711" s="40"/>
      <c r="D711" s="167"/>
      <c r="E711" s="167"/>
      <c r="F711" s="164"/>
      <c r="G711" s="164"/>
      <c r="H711" s="40"/>
      <c r="I711" s="23"/>
      <c r="J711" s="165"/>
      <c r="K711" s="165"/>
      <c r="L711" s="180">
        <f t="shared" si="6"/>
        <v>1</v>
      </c>
      <c r="M711" s="159">
        <f t="shared" si="7"/>
        <v>1900</v>
      </c>
      <c r="N711" s="159" t="str">
        <f t="shared" si="8"/>
        <v>Jan</v>
      </c>
      <c r="O711" s="160"/>
      <c r="P711" s="40"/>
      <c r="Q711" s="40"/>
      <c r="R711" s="40"/>
      <c r="S711" s="40"/>
      <c r="T711" s="40"/>
      <c r="U711" s="40"/>
      <c r="V711" s="40"/>
      <c r="W711" s="40"/>
      <c r="X711" s="40"/>
      <c r="Y711" s="40"/>
      <c r="Z711" s="40"/>
    </row>
    <row r="712" spans="1:26" ht="14.25" customHeight="1">
      <c r="A712" s="40"/>
      <c r="B712" s="40"/>
      <c r="C712" s="40"/>
      <c r="D712" s="167"/>
      <c r="E712" s="167"/>
      <c r="F712" s="164"/>
      <c r="G712" s="164"/>
      <c r="H712" s="40"/>
      <c r="I712" s="23"/>
      <c r="J712" s="165"/>
      <c r="K712" s="165"/>
      <c r="L712" s="180">
        <f t="shared" si="6"/>
        <v>1</v>
      </c>
      <c r="M712" s="159">
        <f t="shared" si="7"/>
        <v>1900</v>
      </c>
      <c r="N712" s="159" t="str">
        <f t="shared" si="8"/>
        <v>Jan</v>
      </c>
      <c r="O712" s="160"/>
      <c r="P712" s="40"/>
      <c r="Q712" s="40"/>
      <c r="R712" s="40"/>
      <c r="S712" s="40"/>
      <c r="T712" s="40"/>
      <c r="U712" s="40"/>
      <c r="V712" s="40"/>
      <c r="W712" s="40"/>
      <c r="X712" s="40"/>
      <c r="Y712" s="40"/>
      <c r="Z712" s="40"/>
    </row>
    <row r="713" spans="1:26" ht="14.25" customHeight="1">
      <c r="A713" s="40"/>
      <c r="B713" s="40"/>
      <c r="C713" s="40"/>
      <c r="D713" s="167"/>
      <c r="E713" s="167"/>
      <c r="F713" s="164"/>
      <c r="G713" s="164"/>
      <c r="H713" s="40"/>
      <c r="I713" s="23"/>
      <c r="J713" s="165"/>
      <c r="K713" s="165"/>
      <c r="L713" s="180">
        <f t="shared" si="6"/>
        <v>1</v>
      </c>
      <c r="M713" s="159">
        <f t="shared" si="7"/>
        <v>1900</v>
      </c>
      <c r="N713" s="159" t="str">
        <f t="shared" si="8"/>
        <v>Jan</v>
      </c>
      <c r="O713" s="160"/>
      <c r="P713" s="40"/>
      <c r="Q713" s="40"/>
      <c r="R713" s="40"/>
      <c r="S713" s="40"/>
      <c r="T713" s="40"/>
      <c r="U713" s="40"/>
      <c r="V713" s="40"/>
      <c r="W713" s="40"/>
      <c r="X713" s="40"/>
      <c r="Y713" s="40"/>
      <c r="Z713" s="40"/>
    </row>
    <row r="714" spans="1:26" ht="14.25" customHeight="1">
      <c r="A714" s="40"/>
      <c r="B714" s="40"/>
      <c r="C714" s="40"/>
      <c r="D714" s="167"/>
      <c r="E714" s="167"/>
      <c r="F714" s="164"/>
      <c r="G714" s="164"/>
      <c r="H714" s="40"/>
      <c r="I714" s="23"/>
      <c r="J714" s="165"/>
      <c r="K714" s="165"/>
      <c r="L714" s="180">
        <f t="shared" si="6"/>
        <v>1</v>
      </c>
      <c r="M714" s="159">
        <f t="shared" si="7"/>
        <v>1900</v>
      </c>
      <c r="N714" s="159" t="str">
        <f t="shared" si="8"/>
        <v>Jan</v>
      </c>
      <c r="O714" s="160"/>
      <c r="P714" s="40"/>
      <c r="Q714" s="40"/>
      <c r="R714" s="40"/>
      <c r="S714" s="40"/>
      <c r="T714" s="40"/>
      <c r="U714" s="40"/>
      <c r="V714" s="40"/>
      <c r="W714" s="40"/>
      <c r="X714" s="40"/>
      <c r="Y714" s="40"/>
      <c r="Z714" s="40"/>
    </row>
    <row r="715" spans="1:26" ht="14.25" customHeight="1">
      <c r="A715" s="40"/>
      <c r="B715" s="40"/>
      <c r="C715" s="40"/>
      <c r="D715" s="167"/>
      <c r="E715" s="167"/>
      <c r="F715" s="164"/>
      <c r="G715" s="164"/>
      <c r="H715" s="40"/>
      <c r="I715" s="23"/>
      <c r="J715" s="165"/>
      <c r="K715" s="165"/>
      <c r="L715" s="180">
        <f t="shared" si="6"/>
        <v>1</v>
      </c>
      <c r="M715" s="159">
        <f t="shared" si="7"/>
        <v>1900</v>
      </c>
      <c r="N715" s="159" t="str">
        <f t="shared" si="8"/>
        <v>Jan</v>
      </c>
      <c r="O715" s="160"/>
      <c r="P715" s="40"/>
      <c r="Q715" s="40"/>
      <c r="R715" s="40"/>
      <c r="S715" s="40"/>
      <c r="T715" s="40"/>
      <c r="U715" s="40"/>
      <c r="V715" s="40"/>
      <c r="W715" s="40"/>
      <c r="X715" s="40"/>
      <c r="Y715" s="40"/>
      <c r="Z715" s="40"/>
    </row>
    <row r="716" spans="1:26" ht="14.25" customHeight="1">
      <c r="A716" s="40"/>
      <c r="B716" s="40"/>
      <c r="C716" s="40"/>
      <c r="D716" s="167"/>
      <c r="E716" s="167"/>
      <c r="F716" s="164"/>
      <c r="G716" s="164"/>
      <c r="H716" s="40"/>
      <c r="I716" s="23"/>
      <c r="J716" s="165"/>
      <c r="K716" s="165"/>
      <c r="L716" s="180">
        <f t="shared" si="6"/>
        <v>1</v>
      </c>
      <c r="M716" s="159">
        <f t="shared" si="7"/>
        <v>1900</v>
      </c>
      <c r="N716" s="159" t="str">
        <f t="shared" si="8"/>
        <v>Jan</v>
      </c>
      <c r="O716" s="160"/>
      <c r="P716" s="40"/>
      <c r="Q716" s="40"/>
      <c r="R716" s="40"/>
      <c r="S716" s="40"/>
      <c r="T716" s="40"/>
      <c r="U716" s="40"/>
      <c r="V716" s="40"/>
      <c r="W716" s="40"/>
      <c r="X716" s="40"/>
      <c r="Y716" s="40"/>
      <c r="Z716" s="40"/>
    </row>
    <row r="717" spans="1:26" ht="14.25" customHeight="1">
      <c r="A717" s="40"/>
      <c r="B717" s="40"/>
      <c r="C717" s="40"/>
      <c r="D717" s="167"/>
      <c r="E717" s="167"/>
      <c r="F717" s="164"/>
      <c r="G717" s="164"/>
      <c r="H717" s="40"/>
      <c r="I717" s="23"/>
      <c r="J717" s="165"/>
      <c r="K717" s="165"/>
      <c r="L717" s="180">
        <f t="shared" si="6"/>
        <v>1</v>
      </c>
      <c r="M717" s="159">
        <f t="shared" si="7"/>
        <v>1900</v>
      </c>
      <c r="N717" s="159" t="str">
        <f t="shared" si="8"/>
        <v>Jan</v>
      </c>
      <c r="O717" s="160"/>
      <c r="P717" s="40"/>
      <c r="Q717" s="40"/>
      <c r="R717" s="40"/>
      <c r="S717" s="40"/>
      <c r="T717" s="40"/>
      <c r="U717" s="40"/>
      <c r="V717" s="40"/>
      <c r="W717" s="40"/>
      <c r="X717" s="40"/>
      <c r="Y717" s="40"/>
      <c r="Z717" s="40"/>
    </row>
    <row r="718" spans="1:26" ht="14.25" customHeight="1">
      <c r="A718" s="40"/>
      <c r="B718" s="40"/>
      <c r="C718" s="40"/>
      <c r="D718" s="167"/>
      <c r="E718" s="167"/>
      <c r="F718" s="164"/>
      <c r="G718" s="164"/>
      <c r="H718" s="40"/>
      <c r="I718" s="23"/>
      <c r="J718" s="165"/>
      <c r="K718" s="165"/>
      <c r="L718" s="180">
        <f t="shared" si="6"/>
        <v>1</v>
      </c>
      <c r="M718" s="159">
        <f t="shared" si="7"/>
        <v>1900</v>
      </c>
      <c r="N718" s="159" t="str">
        <f t="shared" si="8"/>
        <v>Jan</v>
      </c>
      <c r="O718" s="160"/>
      <c r="P718" s="40"/>
      <c r="Q718" s="40"/>
      <c r="R718" s="40"/>
      <c r="S718" s="40"/>
      <c r="T718" s="40"/>
      <c r="U718" s="40"/>
      <c r="V718" s="40"/>
      <c r="W718" s="40"/>
      <c r="X718" s="40"/>
      <c r="Y718" s="40"/>
      <c r="Z718" s="40"/>
    </row>
    <row r="719" spans="1:26" ht="14.25" customHeight="1">
      <c r="A719" s="40"/>
      <c r="B719" s="40"/>
      <c r="C719" s="40"/>
      <c r="D719" s="167"/>
      <c r="E719" s="167"/>
      <c r="F719" s="164"/>
      <c r="G719" s="164"/>
      <c r="H719" s="40"/>
      <c r="I719" s="23"/>
      <c r="J719" s="165"/>
      <c r="K719" s="165"/>
      <c r="L719" s="180">
        <f t="shared" si="6"/>
        <v>1</v>
      </c>
      <c r="M719" s="159">
        <f t="shared" si="7"/>
        <v>1900</v>
      </c>
      <c r="N719" s="159" t="str">
        <f t="shared" si="8"/>
        <v>Jan</v>
      </c>
      <c r="O719" s="160"/>
      <c r="P719" s="40"/>
      <c r="Q719" s="40"/>
      <c r="R719" s="40"/>
      <c r="S719" s="40"/>
      <c r="T719" s="40"/>
      <c r="U719" s="40"/>
      <c r="V719" s="40"/>
      <c r="W719" s="40"/>
      <c r="X719" s="40"/>
      <c r="Y719" s="40"/>
      <c r="Z719" s="40"/>
    </row>
    <row r="720" spans="1:26" ht="14.25" customHeight="1">
      <c r="A720" s="40"/>
      <c r="B720" s="40"/>
      <c r="C720" s="40"/>
      <c r="D720" s="167"/>
      <c r="E720" s="167"/>
      <c r="F720" s="164"/>
      <c r="G720" s="164"/>
      <c r="H720" s="40"/>
      <c r="I720" s="23"/>
      <c r="J720" s="165"/>
      <c r="K720" s="165"/>
      <c r="L720" s="180">
        <f t="shared" si="6"/>
        <v>1</v>
      </c>
      <c r="M720" s="159">
        <f t="shared" si="7"/>
        <v>1900</v>
      </c>
      <c r="N720" s="159" t="str">
        <f t="shared" si="8"/>
        <v>Jan</v>
      </c>
      <c r="O720" s="160"/>
      <c r="P720" s="40"/>
      <c r="Q720" s="40"/>
      <c r="R720" s="40"/>
      <c r="S720" s="40"/>
      <c r="T720" s="40"/>
      <c r="U720" s="40"/>
      <c r="V720" s="40"/>
      <c r="W720" s="40"/>
      <c r="X720" s="40"/>
      <c r="Y720" s="40"/>
      <c r="Z720" s="40"/>
    </row>
    <row r="721" spans="1:26" ht="14.25" customHeight="1">
      <c r="A721" s="40"/>
      <c r="B721" s="40"/>
      <c r="C721" s="40"/>
      <c r="D721" s="168"/>
      <c r="E721" s="168"/>
      <c r="F721" s="164"/>
      <c r="G721" s="164"/>
      <c r="H721" s="40"/>
      <c r="I721" s="23"/>
      <c r="J721" s="165"/>
      <c r="K721" s="165"/>
      <c r="L721" s="180">
        <f t="shared" si="6"/>
        <v>1</v>
      </c>
      <c r="M721" s="159">
        <f t="shared" si="7"/>
        <v>1900</v>
      </c>
      <c r="N721" s="159" t="str">
        <f t="shared" si="8"/>
        <v>Jan</v>
      </c>
      <c r="O721" s="160"/>
      <c r="P721" s="40"/>
      <c r="Q721" s="40"/>
      <c r="R721" s="40"/>
      <c r="S721" s="40"/>
      <c r="T721" s="40"/>
      <c r="U721" s="40"/>
      <c r="V721" s="40"/>
      <c r="W721" s="40"/>
      <c r="X721" s="40"/>
      <c r="Y721" s="40"/>
      <c r="Z721" s="40"/>
    </row>
    <row r="722" spans="1:26" ht="14.25" customHeight="1">
      <c r="A722" s="40"/>
      <c r="B722" s="40"/>
      <c r="C722" s="40"/>
      <c r="D722" s="167"/>
      <c r="E722" s="167"/>
      <c r="F722" s="164"/>
      <c r="G722" s="164"/>
      <c r="H722" s="40"/>
      <c r="I722" s="23"/>
      <c r="J722" s="165"/>
      <c r="K722" s="165"/>
      <c r="L722" s="180">
        <f t="shared" si="6"/>
        <v>1</v>
      </c>
      <c r="M722" s="159">
        <f t="shared" si="7"/>
        <v>1900</v>
      </c>
      <c r="N722" s="159" t="str">
        <f t="shared" si="8"/>
        <v>Jan</v>
      </c>
      <c r="O722" s="160"/>
      <c r="P722" s="40"/>
      <c r="Q722" s="40"/>
      <c r="R722" s="40"/>
      <c r="S722" s="40"/>
      <c r="T722" s="40"/>
      <c r="U722" s="40"/>
      <c r="V722" s="40"/>
      <c r="W722" s="40"/>
      <c r="X722" s="40"/>
      <c r="Y722" s="40"/>
      <c r="Z722" s="40"/>
    </row>
    <row r="723" spans="1:26" ht="14.25" customHeight="1">
      <c r="A723" s="40"/>
      <c r="B723" s="40"/>
      <c r="C723" s="40"/>
      <c r="D723" s="167"/>
      <c r="E723" s="167"/>
      <c r="F723" s="164"/>
      <c r="G723" s="164"/>
      <c r="H723" s="40"/>
      <c r="I723" s="23"/>
      <c r="J723" s="165"/>
      <c r="K723" s="165"/>
      <c r="L723" s="180">
        <f t="shared" si="6"/>
        <v>1</v>
      </c>
      <c r="M723" s="159">
        <f t="shared" si="7"/>
        <v>1900</v>
      </c>
      <c r="N723" s="159" t="str">
        <f t="shared" si="8"/>
        <v>Jan</v>
      </c>
      <c r="O723" s="160"/>
      <c r="P723" s="40"/>
      <c r="Q723" s="40"/>
      <c r="R723" s="40"/>
      <c r="S723" s="40"/>
      <c r="T723" s="40"/>
      <c r="U723" s="40"/>
      <c r="V723" s="40"/>
      <c r="W723" s="40"/>
      <c r="X723" s="40"/>
      <c r="Y723" s="40"/>
      <c r="Z723" s="40"/>
    </row>
    <row r="724" spans="1:26" ht="14.25" customHeight="1">
      <c r="A724" s="40"/>
      <c r="B724" s="40"/>
      <c r="C724" s="40"/>
      <c r="D724" s="167"/>
      <c r="E724" s="167"/>
      <c r="F724" s="164"/>
      <c r="G724" s="164"/>
      <c r="H724" s="40"/>
      <c r="I724" s="23"/>
      <c r="J724" s="165"/>
      <c r="K724" s="165"/>
      <c r="L724" s="180">
        <f t="shared" si="6"/>
        <v>1</v>
      </c>
      <c r="M724" s="159">
        <f t="shared" si="7"/>
        <v>1900</v>
      </c>
      <c r="N724" s="159" t="str">
        <f t="shared" si="8"/>
        <v>Jan</v>
      </c>
      <c r="O724" s="160"/>
      <c r="P724" s="40"/>
      <c r="Q724" s="40"/>
      <c r="R724" s="40"/>
      <c r="S724" s="40"/>
      <c r="T724" s="40"/>
      <c r="U724" s="40"/>
      <c r="V724" s="40"/>
      <c r="W724" s="40"/>
      <c r="X724" s="40"/>
      <c r="Y724" s="40"/>
      <c r="Z724" s="40"/>
    </row>
    <row r="725" spans="1:26" ht="14.25" customHeight="1">
      <c r="A725" s="40"/>
      <c r="B725" s="40"/>
      <c r="C725" s="40"/>
      <c r="D725" s="167"/>
      <c r="E725" s="167"/>
      <c r="F725" s="164"/>
      <c r="G725" s="164"/>
      <c r="H725" s="40"/>
      <c r="I725" s="23"/>
      <c r="J725" s="165"/>
      <c r="K725" s="165"/>
      <c r="L725" s="180">
        <f t="shared" si="6"/>
        <v>1</v>
      </c>
      <c r="M725" s="159">
        <f t="shared" si="7"/>
        <v>1900</v>
      </c>
      <c r="N725" s="159" t="str">
        <f t="shared" si="8"/>
        <v>Jan</v>
      </c>
      <c r="O725" s="160"/>
      <c r="P725" s="40"/>
      <c r="Q725" s="40"/>
      <c r="R725" s="40"/>
      <c r="S725" s="40"/>
      <c r="T725" s="40"/>
      <c r="U725" s="40"/>
      <c r="V725" s="40"/>
      <c r="W725" s="40"/>
      <c r="X725" s="40"/>
      <c r="Y725" s="40"/>
      <c r="Z725" s="40"/>
    </row>
    <row r="726" spans="1:26" ht="14.25" customHeight="1">
      <c r="A726" s="40"/>
      <c r="B726" s="40"/>
      <c r="C726" s="40"/>
      <c r="D726" s="167"/>
      <c r="E726" s="167"/>
      <c r="F726" s="164"/>
      <c r="G726" s="164"/>
      <c r="H726" s="40"/>
      <c r="I726" s="23"/>
      <c r="J726" s="165"/>
      <c r="K726" s="165"/>
      <c r="L726" s="180">
        <f t="shared" si="6"/>
        <v>1</v>
      </c>
      <c r="M726" s="159">
        <f t="shared" si="7"/>
        <v>1900</v>
      </c>
      <c r="N726" s="159" t="str">
        <f t="shared" si="8"/>
        <v>Jan</v>
      </c>
      <c r="O726" s="160"/>
      <c r="P726" s="40"/>
      <c r="Q726" s="40"/>
      <c r="R726" s="40"/>
      <c r="S726" s="40"/>
      <c r="T726" s="40"/>
      <c r="U726" s="40"/>
      <c r="V726" s="40"/>
      <c r="W726" s="40"/>
      <c r="X726" s="40"/>
      <c r="Y726" s="40"/>
      <c r="Z726" s="40"/>
    </row>
    <row r="727" spans="1:26" ht="14.25" customHeight="1">
      <c r="A727" s="40"/>
      <c r="B727" s="40"/>
      <c r="C727" s="40"/>
      <c r="D727" s="167"/>
      <c r="E727" s="167"/>
      <c r="F727" s="164"/>
      <c r="G727" s="164"/>
      <c r="H727" s="40"/>
      <c r="I727" s="23"/>
      <c r="J727" s="165"/>
      <c r="K727" s="165"/>
      <c r="L727" s="180">
        <f t="shared" si="6"/>
        <v>1</v>
      </c>
      <c r="M727" s="159">
        <f t="shared" si="7"/>
        <v>1900</v>
      </c>
      <c r="N727" s="159" t="str">
        <f t="shared" si="8"/>
        <v>Jan</v>
      </c>
      <c r="O727" s="160"/>
      <c r="P727" s="40"/>
      <c r="Q727" s="40"/>
      <c r="R727" s="40"/>
      <c r="S727" s="40"/>
      <c r="T727" s="40"/>
      <c r="U727" s="40"/>
      <c r="V727" s="40"/>
      <c r="W727" s="40"/>
      <c r="X727" s="40"/>
      <c r="Y727" s="40"/>
      <c r="Z727" s="40"/>
    </row>
    <row r="728" spans="1:26" ht="14.25" customHeight="1">
      <c r="A728" s="40"/>
      <c r="B728" s="40"/>
      <c r="C728" s="40"/>
      <c r="D728" s="167"/>
      <c r="E728" s="167"/>
      <c r="F728" s="164"/>
      <c r="G728" s="164"/>
      <c r="H728" s="40"/>
      <c r="I728" s="23"/>
      <c r="J728" s="165"/>
      <c r="K728" s="165"/>
      <c r="L728" s="180">
        <f t="shared" si="6"/>
        <v>1</v>
      </c>
      <c r="M728" s="159">
        <f t="shared" si="7"/>
        <v>1900</v>
      </c>
      <c r="N728" s="159" t="str">
        <f t="shared" si="8"/>
        <v>Jan</v>
      </c>
      <c r="O728" s="160"/>
      <c r="P728" s="40"/>
      <c r="Q728" s="40"/>
      <c r="R728" s="40"/>
      <c r="S728" s="40"/>
      <c r="T728" s="40"/>
      <c r="U728" s="40"/>
      <c r="V728" s="40"/>
      <c r="W728" s="40"/>
      <c r="X728" s="40"/>
      <c r="Y728" s="40"/>
      <c r="Z728" s="40"/>
    </row>
    <row r="729" spans="1:26" ht="14.25" customHeight="1">
      <c r="A729" s="40"/>
      <c r="B729" s="40"/>
      <c r="C729" s="40"/>
      <c r="D729" s="167"/>
      <c r="E729" s="167"/>
      <c r="F729" s="164"/>
      <c r="G729" s="164"/>
      <c r="H729" s="40"/>
      <c r="I729" s="23"/>
      <c r="J729" s="165"/>
      <c r="K729" s="165"/>
      <c r="L729" s="180">
        <f t="shared" si="6"/>
        <v>1</v>
      </c>
      <c r="M729" s="159">
        <f t="shared" si="7"/>
        <v>1900</v>
      </c>
      <c r="N729" s="159" t="str">
        <f t="shared" si="8"/>
        <v>Jan</v>
      </c>
      <c r="O729" s="160"/>
      <c r="P729" s="40"/>
      <c r="Q729" s="40"/>
      <c r="R729" s="40"/>
      <c r="S729" s="40"/>
      <c r="T729" s="40"/>
      <c r="U729" s="40"/>
      <c r="V729" s="40"/>
      <c r="W729" s="40"/>
      <c r="X729" s="40"/>
      <c r="Y729" s="40"/>
      <c r="Z729" s="40"/>
    </row>
    <row r="730" spans="1:26" ht="14.25" customHeight="1">
      <c r="A730" s="40"/>
      <c r="B730" s="40"/>
      <c r="C730" s="40"/>
      <c r="D730" s="162"/>
      <c r="E730" s="167"/>
      <c r="F730" s="164"/>
      <c r="G730" s="164"/>
      <c r="H730" s="40"/>
      <c r="I730" s="23"/>
      <c r="J730" s="165"/>
      <c r="K730" s="165"/>
      <c r="L730" s="180">
        <f t="shared" si="6"/>
        <v>1</v>
      </c>
      <c r="M730" s="159">
        <f t="shared" si="7"/>
        <v>1900</v>
      </c>
      <c r="N730" s="159" t="str">
        <f t="shared" si="8"/>
        <v>Jan</v>
      </c>
      <c r="O730" s="160"/>
      <c r="P730" s="40"/>
      <c r="Q730" s="40"/>
      <c r="R730" s="40"/>
      <c r="S730" s="40"/>
      <c r="T730" s="40"/>
      <c r="U730" s="40"/>
      <c r="V730" s="40"/>
      <c r="W730" s="40"/>
      <c r="X730" s="40"/>
      <c r="Y730" s="40"/>
      <c r="Z730" s="40"/>
    </row>
    <row r="731" spans="1:26" ht="14.25" customHeight="1">
      <c r="A731" s="40"/>
      <c r="B731" s="40"/>
      <c r="C731" s="40"/>
      <c r="D731" s="167"/>
      <c r="E731" s="167"/>
      <c r="F731" s="164"/>
      <c r="G731" s="164"/>
      <c r="H731" s="40"/>
      <c r="I731" s="23"/>
      <c r="J731" s="165"/>
      <c r="K731" s="165"/>
      <c r="L731" s="180">
        <f t="shared" si="6"/>
        <v>1</v>
      </c>
      <c r="M731" s="159">
        <f t="shared" si="7"/>
        <v>1900</v>
      </c>
      <c r="N731" s="159" t="str">
        <f t="shared" si="8"/>
        <v>Jan</v>
      </c>
      <c r="O731" s="160"/>
      <c r="P731" s="40"/>
      <c r="Q731" s="40"/>
      <c r="R731" s="40"/>
      <c r="S731" s="40"/>
      <c r="T731" s="40"/>
      <c r="U731" s="40"/>
      <c r="V731" s="40"/>
      <c r="W731" s="40"/>
      <c r="X731" s="40"/>
      <c r="Y731" s="40"/>
      <c r="Z731" s="40"/>
    </row>
    <row r="732" spans="1:26" ht="14.25" customHeight="1">
      <c r="A732" s="40"/>
      <c r="B732" s="40"/>
      <c r="C732" s="40"/>
      <c r="D732" s="162"/>
      <c r="E732" s="167"/>
      <c r="F732" s="164"/>
      <c r="G732" s="164"/>
      <c r="H732" s="40"/>
      <c r="I732" s="23"/>
      <c r="J732" s="165"/>
      <c r="K732" s="165"/>
      <c r="L732" s="180">
        <f t="shared" si="6"/>
        <v>1</v>
      </c>
      <c r="M732" s="159">
        <f t="shared" si="7"/>
        <v>1900</v>
      </c>
      <c r="N732" s="159" t="str">
        <f t="shared" si="8"/>
        <v>Jan</v>
      </c>
      <c r="O732" s="160"/>
      <c r="P732" s="40"/>
      <c r="Q732" s="40"/>
      <c r="R732" s="40"/>
      <c r="S732" s="40"/>
      <c r="T732" s="40"/>
      <c r="U732" s="40"/>
      <c r="V732" s="40"/>
      <c r="W732" s="40"/>
      <c r="X732" s="40"/>
      <c r="Y732" s="40"/>
      <c r="Z732" s="40"/>
    </row>
    <row r="733" spans="1:26" ht="14.25" customHeight="1">
      <c r="A733" s="40"/>
      <c r="B733" s="40"/>
      <c r="C733" s="40"/>
      <c r="D733" s="167"/>
      <c r="E733" s="167"/>
      <c r="F733" s="164"/>
      <c r="G733" s="164"/>
      <c r="H733" s="40"/>
      <c r="I733" s="23"/>
      <c r="J733" s="165"/>
      <c r="K733" s="165"/>
      <c r="L733" s="180">
        <f t="shared" si="6"/>
        <v>1</v>
      </c>
      <c r="M733" s="159">
        <f t="shared" si="7"/>
        <v>1900</v>
      </c>
      <c r="N733" s="159" t="str">
        <f t="shared" si="8"/>
        <v>Jan</v>
      </c>
      <c r="O733" s="160"/>
      <c r="P733" s="40"/>
      <c r="Q733" s="40"/>
      <c r="R733" s="40"/>
      <c r="S733" s="40"/>
      <c r="T733" s="40"/>
      <c r="U733" s="40"/>
      <c r="V733" s="40"/>
      <c r="W733" s="40"/>
      <c r="X733" s="40"/>
      <c r="Y733" s="40"/>
      <c r="Z733" s="40"/>
    </row>
    <row r="734" spans="1:26" ht="14.25" customHeight="1">
      <c r="A734" s="40"/>
      <c r="B734" s="40"/>
      <c r="C734" s="40"/>
      <c r="D734" s="167"/>
      <c r="E734" s="167"/>
      <c r="F734" s="164"/>
      <c r="G734" s="164"/>
      <c r="H734" s="40"/>
      <c r="I734" s="23"/>
      <c r="J734" s="165"/>
      <c r="K734" s="165"/>
      <c r="L734" s="180">
        <f t="shared" si="6"/>
        <v>1</v>
      </c>
      <c r="M734" s="159">
        <f t="shared" si="7"/>
        <v>1900</v>
      </c>
      <c r="N734" s="159" t="str">
        <f t="shared" si="8"/>
        <v>Jan</v>
      </c>
      <c r="O734" s="160"/>
      <c r="P734" s="40"/>
      <c r="Q734" s="40"/>
      <c r="R734" s="40"/>
      <c r="S734" s="40"/>
      <c r="T734" s="40"/>
      <c r="U734" s="40"/>
      <c r="V734" s="40"/>
      <c r="W734" s="40"/>
      <c r="X734" s="40"/>
      <c r="Y734" s="40"/>
      <c r="Z734" s="40"/>
    </row>
    <row r="735" spans="1:26" ht="14.25" customHeight="1">
      <c r="A735" s="40"/>
      <c r="B735" s="40"/>
      <c r="C735" s="40"/>
      <c r="D735" s="167"/>
      <c r="E735" s="167"/>
      <c r="F735" s="164"/>
      <c r="G735" s="164"/>
      <c r="H735" s="40"/>
      <c r="I735" s="23"/>
      <c r="J735" s="165"/>
      <c r="K735" s="165"/>
      <c r="L735" s="180">
        <f t="shared" si="6"/>
        <v>1</v>
      </c>
      <c r="M735" s="159">
        <f t="shared" si="7"/>
        <v>1900</v>
      </c>
      <c r="N735" s="159" t="str">
        <f t="shared" si="8"/>
        <v>Jan</v>
      </c>
      <c r="O735" s="160"/>
      <c r="P735" s="40"/>
      <c r="Q735" s="40"/>
      <c r="R735" s="40"/>
      <c r="S735" s="40"/>
      <c r="T735" s="40"/>
      <c r="U735" s="40"/>
      <c r="V735" s="40"/>
      <c r="W735" s="40"/>
      <c r="X735" s="40"/>
      <c r="Y735" s="40"/>
      <c r="Z735" s="40"/>
    </row>
    <row r="736" spans="1:26" ht="14.25" customHeight="1">
      <c r="A736" s="40"/>
      <c r="B736" s="40"/>
      <c r="C736" s="40"/>
      <c r="D736" s="167"/>
      <c r="E736" s="167"/>
      <c r="F736" s="164"/>
      <c r="G736" s="164"/>
      <c r="H736" s="40"/>
      <c r="I736" s="23"/>
      <c r="J736" s="165"/>
      <c r="K736" s="165"/>
      <c r="L736" s="180">
        <f t="shared" si="6"/>
        <v>1</v>
      </c>
      <c r="M736" s="159">
        <f t="shared" si="7"/>
        <v>1900</v>
      </c>
      <c r="N736" s="159" t="str">
        <f t="shared" si="8"/>
        <v>Jan</v>
      </c>
      <c r="O736" s="160"/>
      <c r="P736" s="40"/>
      <c r="Q736" s="40"/>
      <c r="R736" s="40"/>
      <c r="S736" s="40"/>
      <c r="T736" s="40"/>
      <c r="U736" s="40"/>
      <c r="V736" s="40"/>
      <c r="W736" s="40"/>
      <c r="X736" s="40"/>
      <c r="Y736" s="40"/>
      <c r="Z736" s="40"/>
    </row>
    <row r="737" spans="1:26" ht="14.25" customHeight="1">
      <c r="A737" s="40"/>
      <c r="B737" s="40"/>
      <c r="C737" s="40"/>
      <c r="D737" s="167"/>
      <c r="E737" s="167"/>
      <c r="F737" s="164"/>
      <c r="G737" s="164"/>
      <c r="H737" s="40"/>
      <c r="I737" s="23"/>
      <c r="J737" s="165"/>
      <c r="K737" s="165"/>
      <c r="L737" s="180">
        <f t="shared" si="6"/>
        <v>1</v>
      </c>
      <c r="M737" s="159">
        <f t="shared" si="7"/>
        <v>1900</v>
      </c>
      <c r="N737" s="159" t="str">
        <f t="shared" si="8"/>
        <v>Jan</v>
      </c>
      <c r="O737" s="160"/>
      <c r="P737" s="40"/>
      <c r="Q737" s="40"/>
      <c r="R737" s="40"/>
      <c r="S737" s="40"/>
      <c r="T737" s="40"/>
      <c r="U737" s="40"/>
      <c r="V737" s="40"/>
      <c r="W737" s="40"/>
      <c r="X737" s="40"/>
      <c r="Y737" s="40"/>
      <c r="Z737" s="40"/>
    </row>
    <row r="738" spans="1:26" ht="14.25" customHeight="1">
      <c r="A738" s="40"/>
      <c r="B738" s="40"/>
      <c r="C738" s="40"/>
      <c r="D738" s="167"/>
      <c r="E738" s="167"/>
      <c r="F738" s="164"/>
      <c r="G738" s="164"/>
      <c r="H738" s="40"/>
      <c r="I738" s="23"/>
      <c r="J738" s="165"/>
      <c r="K738" s="165"/>
      <c r="L738" s="180">
        <f t="shared" si="6"/>
        <v>1</v>
      </c>
      <c r="M738" s="159">
        <f t="shared" si="7"/>
        <v>1900</v>
      </c>
      <c r="N738" s="159" t="str">
        <f t="shared" si="8"/>
        <v>Jan</v>
      </c>
      <c r="O738" s="160"/>
      <c r="P738" s="40"/>
      <c r="Q738" s="40"/>
      <c r="R738" s="40"/>
      <c r="S738" s="40"/>
      <c r="T738" s="40"/>
      <c r="U738" s="40"/>
      <c r="V738" s="40"/>
      <c r="W738" s="40"/>
      <c r="X738" s="40"/>
      <c r="Y738" s="40"/>
      <c r="Z738" s="40"/>
    </row>
    <row r="739" spans="1:26" ht="14.25" customHeight="1">
      <c r="A739" s="40"/>
      <c r="B739" s="40"/>
      <c r="C739" s="40"/>
      <c r="D739" s="167"/>
      <c r="E739" s="167"/>
      <c r="F739" s="164"/>
      <c r="G739" s="164"/>
      <c r="H739" s="40"/>
      <c r="I739" s="23"/>
      <c r="J739" s="165"/>
      <c r="K739" s="165"/>
      <c r="L739" s="180">
        <f t="shared" si="6"/>
        <v>1</v>
      </c>
      <c r="M739" s="159">
        <f t="shared" si="7"/>
        <v>1900</v>
      </c>
      <c r="N739" s="159" t="str">
        <f t="shared" si="8"/>
        <v>Jan</v>
      </c>
      <c r="O739" s="160"/>
      <c r="P739" s="40"/>
      <c r="Q739" s="40"/>
      <c r="R739" s="40"/>
      <c r="S739" s="40"/>
      <c r="T739" s="40"/>
      <c r="U739" s="40"/>
      <c r="V739" s="40"/>
      <c r="W739" s="40"/>
      <c r="X739" s="40"/>
      <c r="Y739" s="40"/>
      <c r="Z739" s="40"/>
    </row>
    <row r="740" spans="1:26" ht="14.25" customHeight="1">
      <c r="A740" s="40"/>
      <c r="B740" s="40"/>
      <c r="C740" s="40"/>
      <c r="D740" s="167"/>
      <c r="E740" s="167"/>
      <c r="F740" s="164"/>
      <c r="G740" s="164"/>
      <c r="H740" s="40"/>
      <c r="I740" s="23"/>
      <c r="J740" s="165"/>
      <c r="K740" s="165"/>
      <c r="L740" s="180">
        <f t="shared" si="6"/>
        <v>1</v>
      </c>
      <c r="M740" s="159">
        <f t="shared" si="7"/>
        <v>1900</v>
      </c>
      <c r="N740" s="159" t="str">
        <f t="shared" si="8"/>
        <v>Jan</v>
      </c>
      <c r="O740" s="160"/>
      <c r="P740" s="40"/>
      <c r="Q740" s="40"/>
      <c r="R740" s="40"/>
      <c r="S740" s="40"/>
      <c r="T740" s="40"/>
      <c r="U740" s="40"/>
      <c r="V740" s="40"/>
      <c r="W740" s="40"/>
      <c r="X740" s="40"/>
      <c r="Y740" s="40"/>
      <c r="Z740" s="40"/>
    </row>
    <row r="741" spans="1:26" ht="14.25" customHeight="1">
      <c r="A741" s="40"/>
      <c r="B741" s="40"/>
      <c r="C741" s="40"/>
      <c r="D741" s="167"/>
      <c r="E741" s="167"/>
      <c r="F741" s="164"/>
      <c r="G741" s="164"/>
      <c r="H741" s="40"/>
      <c r="I741" s="23"/>
      <c r="J741" s="165"/>
      <c r="K741" s="165"/>
      <c r="L741" s="180">
        <f t="shared" si="6"/>
        <v>1</v>
      </c>
      <c r="M741" s="159">
        <f t="shared" si="7"/>
        <v>1900</v>
      </c>
      <c r="N741" s="159" t="str">
        <f t="shared" si="8"/>
        <v>Jan</v>
      </c>
      <c r="O741" s="160"/>
      <c r="P741" s="40"/>
      <c r="Q741" s="40"/>
      <c r="R741" s="40"/>
      <c r="S741" s="40"/>
      <c r="T741" s="40"/>
      <c r="U741" s="40"/>
      <c r="V741" s="40"/>
      <c r="W741" s="40"/>
      <c r="X741" s="40"/>
      <c r="Y741" s="40"/>
      <c r="Z741" s="40"/>
    </row>
    <row r="742" spans="1:26" ht="14.25" customHeight="1">
      <c r="A742" s="40"/>
      <c r="B742" s="40"/>
      <c r="C742" s="40"/>
      <c r="D742" s="167"/>
      <c r="E742" s="167"/>
      <c r="F742" s="164"/>
      <c r="G742" s="164"/>
      <c r="H742" s="40"/>
      <c r="I742" s="23"/>
      <c r="J742" s="165"/>
      <c r="K742" s="165"/>
      <c r="L742" s="180">
        <f t="shared" si="6"/>
        <v>1</v>
      </c>
      <c r="M742" s="159">
        <f t="shared" si="7"/>
        <v>1900</v>
      </c>
      <c r="N742" s="159" t="str">
        <f t="shared" si="8"/>
        <v>Jan</v>
      </c>
      <c r="O742" s="160"/>
      <c r="P742" s="40"/>
      <c r="Q742" s="40"/>
      <c r="R742" s="40"/>
      <c r="S742" s="40"/>
      <c r="T742" s="40"/>
      <c r="U742" s="40"/>
      <c r="V742" s="40"/>
      <c r="W742" s="40"/>
      <c r="X742" s="40"/>
      <c r="Y742" s="40"/>
      <c r="Z742" s="40"/>
    </row>
    <row r="743" spans="1:26" ht="14.25" customHeight="1">
      <c r="A743" s="40"/>
      <c r="B743" s="40"/>
      <c r="C743" s="40"/>
      <c r="D743" s="167"/>
      <c r="E743" s="167"/>
      <c r="F743" s="164"/>
      <c r="G743" s="164"/>
      <c r="H743" s="40"/>
      <c r="I743" s="23"/>
      <c r="J743" s="165"/>
      <c r="K743" s="165"/>
      <c r="L743" s="180">
        <f t="shared" si="6"/>
        <v>1</v>
      </c>
      <c r="M743" s="159">
        <f t="shared" si="7"/>
        <v>1900</v>
      </c>
      <c r="N743" s="159" t="str">
        <f t="shared" si="8"/>
        <v>Jan</v>
      </c>
      <c r="O743" s="160"/>
      <c r="P743" s="40"/>
      <c r="Q743" s="40"/>
      <c r="R743" s="40"/>
      <c r="S743" s="40"/>
      <c r="T743" s="40"/>
      <c r="U743" s="40"/>
      <c r="V743" s="40"/>
      <c r="W743" s="40"/>
      <c r="X743" s="40"/>
      <c r="Y743" s="40"/>
      <c r="Z743" s="40"/>
    </row>
    <row r="744" spans="1:26" ht="14.25" customHeight="1">
      <c r="A744" s="40"/>
      <c r="B744" s="40"/>
      <c r="C744" s="40"/>
      <c r="D744" s="167"/>
      <c r="E744" s="167"/>
      <c r="F744" s="164"/>
      <c r="G744" s="164"/>
      <c r="H744" s="40"/>
      <c r="I744" s="23"/>
      <c r="J744" s="165"/>
      <c r="K744" s="165"/>
      <c r="L744" s="180">
        <f t="shared" si="6"/>
        <v>1</v>
      </c>
      <c r="M744" s="159">
        <f t="shared" si="7"/>
        <v>1900</v>
      </c>
      <c r="N744" s="159" t="str">
        <f t="shared" si="8"/>
        <v>Jan</v>
      </c>
      <c r="O744" s="160"/>
      <c r="P744" s="40"/>
      <c r="Q744" s="40"/>
      <c r="R744" s="40"/>
      <c r="S744" s="40"/>
      <c r="T744" s="40"/>
      <c r="U744" s="40"/>
      <c r="V744" s="40"/>
      <c r="W744" s="40"/>
      <c r="X744" s="40"/>
      <c r="Y744" s="40"/>
      <c r="Z744" s="40"/>
    </row>
    <row r="745" spans="1:26" ht="14.25" customHeight="1">
      <c r="A745" s="40"/>
      <c r="B745" s="40"/>
      <c r="C745" s="40"/>
      <c r="D745" s="168"/>
      <c r="E745" s="168"/>
      <c r="F745" s="164"/>
      <c r="G745" s="164"/>
      <c r="H745" s="40"/>
      <c r="I745" s="23"/>
      <c r="J745" s="165"/>
      <c r="K745" s="165"/>
      <c r="L745" s="180">
        <f t="shared" si="6"/>
        <v>1</v>
      </c>
      <c r="M745" s="159">
        <f t="shared" si="7"/>
        <v>1900</v>
      </c>
      <c r="N745" s="159" t="str">
        <f t="shared" si="8"/>
        <v>Jan</v>
      </c>
      <c r="O745" s="160"/>
      <c r="P745" s="40"/>
      <c r="Q745" s="40"/>
      <c r="R745" s="40"/>
      <c r="S745" s="40"/>
      <c r="T745" s="40"/>
      <c r="U745" s="40"/>
      <c r="V745" s="40"/>
      <c r="W745" s="40"/>
      <c r="X745" s="40"/>
      <c r="Y745" s="40"/>
      <c r="Z745" s="40"/>
    </row>
    <row r="746" spans="1:26" ht="14.25" customHeight="1">
      <c r="A746" s="40"/>
      <c r="B746" s="40"/>
      <c r="C746" s="40"/>
      <c r="D746" s="167"/>
      <c r="E746" s="167"/>
      <c r="F746" s="164"/>
      <c r="G746" s="164"/>
      <c r="H746" s="40"/>
      <c r="I746" s="23"/>
      <c r="J746" s="165"/>
      <c r="K746" s="165"/>
      <c r="L746" s="180">
        <f t="shared" si="6"/>
        <v>1</v>
      </c>
      <c r="M746" s="159">
        <f t="shared" si="7"/>
        <v>1900</v>
      </c>
      <c r="N746" s="159" t="str">
        <f t="shared" si="8"/>
        <v>Jan</v>
      </c>
      <c r="O746" s="160"/>
      <c r="P746" s="40"/>
      <c r="Q746" s="40"/>
      <c r="R746" s="40"/>
      <c r="S746" s="40"/>
      <c r="T746" s="40"/>
      <c r="U746" s="40"/>
      <c r="V746" s="40"/>
      <c r="W746" s="40"/>
      <c r="X746" s="40"/>
      <c r="Y746" s="40"/>
      <c r="Z746" s="40"/>
    </row>
    <row r="747" spans="1:26" ht="14.25" customHeight="1">
      <c r="A747" s="40"/>
      <c r="B747" s="40"/>
      <c r="C747" s="40"/>
      <c r="D747" s="167"/>
      <c r="E747" s="167"/>
      <c r="F747" s="164"/>
      <c r="G747" s="164"/>
      <c r="H747" s="40"/>
      <c r="I747" s="23"/>
      <c r="J747" s="165"/>
      <c r="K747" s="165"/>
      <c r="L747" s="180">
        <f t="shared" si="6"/>
        <v>1</v>
      </c>
      <c r="M747" s="159">
        <f t="shared" si="7"/>
        <v>1900</v>
      </c>
      <c r="N747" s="159" t="str">
        <f t="shared" si="8"/>
        <v>Jan</v>
      </c>
      <c r="O747" s="160"/>
      <c r="P747" s="40"/>
      <c r="Q747" s="40"/>
      <c r="R747" s="40"/>
      <c r="S747" s="40"/>
      <c r="T747" s="40"/>
      <c r="U747" s="40"/>
      <c r="V747" s="40"/>
      <c r="W747" s="40"/>
      <c r="X747" s="40"/>
      <c r="Y747" s="40"/>
      <c r="Z747" s="40"/>
    </row>
    <row r="748" spans="1:26" ht="14.25" customHeight="1">
      <c r="A748" s="40"/>
      <c r="B748" s="40"/>
      <c r="C748" s="40"/>
      <c r="D748" s="167"/>
      <c r="E748" s="167"/>
      <c r="F748" s="164"/>
      <c r="G748" s="164"/>
      <c r="H748" s="40"/>
      <c r="I748" s="23"/>
      <c r="J748" s="165"/>
      <c r="K748" s="165"/>
      <c r="L748" s="180">
        <f t="shared" si="6"/>
        <v>1</v>
      </c>
      <c r="M748" s="159">
        <f t="shared" si="7"/>
        <v>1900</v>
      </c>
      <c r="N748" s="159" t="str">
        <f t="shared" si="8"/>
        <v>Jan</v>
      </c>
      <c r="O748" s="160"/>
      <c r="P748" s="40"/>
      <c r="Q748" s="40"/>
      <c r="R748" s="40"/>
      <c r="S748" s="40"/>
      <c r="T748" s="40"/>
      <c r="U748" s="40"/>
      <c r="V748" s="40"/>
      <c r="W748" s="40"/>
      <c r="X748" s="40"/>
      <c r="Y748" s="40"/>
      <c r="Z748" s="40"/>
    </row>
    <row r="749" spans="1:26" ht="14.25" customHeight="1">
      <c r="A749" s="40"/>
      <c r="B749" s="40"/>
      <c r="C749" s="40"/>
      <c r="D749" s="167"/>
      <c r="E749" s="167"/>
      <c r="F749" s="164"/>
      <c r="G749" s="164"/>
      <c r="H749" s="40"/>
      <c r="I749" s="23"/>
      <c r="J749" s="165"/>
      <c r="K749" s="165"/>
      <c r="L749" s="180">
        <f t="shared" si="6"/>
        <v>1</v>
      </c>
      <c r="M749" s="159">
        <f t="shared" si="7"/>
        <v>1900</v>
      </c>
      <c r="N749" s="159" t="str">
        <f t="shared" si="8"/>
        <v>Jan</v>
      </c>
      <c r="O749" s="160"/>
      <c r="P749" s="40"/>
      <c r="Q749" s="40"/>
      <c r="R749" s="40"/>
      <c r="S749" s="40"/>
      <c r="T749" s="40"/>
      <c r="U749" s="40"/>
      <c r="V749" s="40"/>
      <c r="W749" s="40"/>
      <c r="X749" s="40"/>
      <c r="Y749" s="40"/>
      <c r="Z749" s="40"/>
    </row>
    <row r="750" spans="1:26" ht="14.25" customHeight="1">
      <c r="A750" s="40"/>
      <c r="B750" s="40"/>
      <c r="C750" s="40"/>
      <c r="D750" s="167"/>
      <c r="E750" s="167"/>
      <c r="F750" s="164"/>
      <c r="G750" s="164"/>
      <c r="H750" s="40"/>
      <c r="I750" s="23"/>
      <c r="J750" s="165"/>
      <c r="K750" s="165"/>
      <c r="L750" s="180">
        <f t="shared" si="6"/>
        <v>1</v>
      </c>
      <c r="M750" s="159">
        <f t="shared" si="7"/>
        <v>1900</v>
      </c>
      <c r="N750" s="159" t="str">
        <f t="shared" si="8"/>
        <v>Jan</v>
      </c>
      <c r="O750" s="160"/>
      <c r="P750" s="40"/>
      <c r="Q750" s="40"/>
      <c r="R750" s="40"/>
      <c r="S750" s="40"/>
      <c r="T750" s="40"/>
      <c r="U750" s="40"/>
      <c r="V750" s="40"/>
      <c r="W750" s="40"/>
      <c r="X750" s="40"/>
      <c r="Y750" s="40"/>
      <c r="Z750" s="40"/>
    </row>
    <row r="751" spans="1:26" ht="14.25" customHeight="1">
      <c r="A751" s="40"/>
      <c r="B751" s="40"/>
      <c r="C751" s="40"/>
      <c r="D751" s="167"/>
      <c r="E751" s="167"/>
      <c r="F751" s="164"/>
      <c r="G751" s="164"/>
      <c r="H751" s="40"/>
      <c r="I751" s="23"/>
      <c r="J751" s="165"/>
      <c r="K751" s="165"/>
      <c r="L751" s="180">
        <f t="shared" si="6"/>
        <v>1</v>
      </c>
      <c r="M751" s="159">
        <f t="shared" si="7"/>
        <v>1900</v>
      </c>
      <c r="N751" s="159" t="str">
        <f t="shared" si="8"/>
        <v>Jan</v>
      </c>
      <c r="O751" s="160"/>
      <c r="P751" s="40"/>
      <c r="Q751" s="40"/>
      <c r="R751" s="40"/>
      <c r="S751" s="40"/>
      <c r="T751" s="40"/>
      <c r="U751" s="40"/>
      <c r="V751" s="40"/>
      <c r="W751" s="40"/>
      <c r="X751" s="40"/>
      <c r="Y751" s="40"/>
      <c r="Z751" s="40"/>
    </row>
    <row r="752" spans="1:26" ht="14.25" customHeight="1">
      <c r="A752" s="40"/>
      <c r="B752" s="40"/>
      <c r="C752" s="40"/>
      <c r="D752" s="167"/>
      <c r="E752" s="167"/>
      <c r="F752" s="164"/>
      <c r="G752" s="164"/>
      <c r="H752" s="40"/>
      <c r="I752" s="23"/>
      <c r="J752" s="165"/>
      <c r="K752" s="165"/>
      <c r="L752" s="180">
        <f t="shared" si="6"/>
        <v>1</v>
      </c>
      <c r="M752" s="159">
        <f t="shared" si="7"/>
        <v>1900</v>
      </c>
      <c r="N752" s="159" t="str">
        <f t="shared" si="8"/>
        <v>Jan</v>
      </c>
      <c r="O752" s="160"/>
      <c r="P752" s="40"/>
      <c r="Q752" s="40"/>
      <c r="R752" s="40"/>
      <c r="S752" s="40"/>
      <c r="T752" s="40"/>
      <c r="U752" s="40"/>
      <c r="V752" s="40"/>
      <c r="W752" s="40"/>
      <c r="X752" s="40"/>
      <c r="Y752" s="40"/>
      <c r="Z752" s="40"/>
    </row>
    <row r="753" spans="1:26" ht="14.25" customHeight="1">
      <c r="A753" s="40"/>
      <c r="B753" s="40"/>
      <c r="C753" s="40"/>
      <c r="D753" s="167"/>
      <c r="E753" s="167"/>
      <c r="F753" s="164"/>
      <c r="G753" s="164"/>
      <c r="H753" s="40"/>
      <c r="I753" s="23"/>
      <c r="J753" s="165"/>
      <c r="K753" s="165"/>
      <c r="L753" s="180">
        <f t="shared" si="6"/>
        <v>1</v>
      </c>
      <c r="M753" s="159">
        <f t="shared" si="7"/>
        <v>1900</v>
      </c>
      <c r="N753" s="159" t="str">
        <f t="shared" si="8"/>
        <v>Jan</v>
      </c>
      <c r="O753" s="160"/>
      <c r="P753" s="40"/>
      <c r="Q753" s="40"/>
      <c r="R753" s="40"/>
      <c r="S753" s="40"/>
      <c r="T753" s="40"/>
      <c r="U753" s="40"/>
      <c r="V753" s="40"/>
      <c r="W753" s="40"/>
      <c r="X753" s="40"/>
      <c r="Y753" s="40"/>
      <c r="Z753" s="40"/>
    </row>
    <row r="754" spans="1:26" ht="14.25" customHeight="1">
      <c r="A754" s="40"/>
      <c r="B754" s="40"/>
      <c r="C754" s="40"/>
      <c r="D754" s="167"/>
      <c r="E754" s="167"/>
      <c r="F754" s="40"/>
      <c r="G754" s="164"/>
      <c r="H754" s="40"/>
      <c r="I754" s="23"/>
      <c r="J754" s="23"/>
      <c r="K754" s="23"/>
      <c r="L754" s="180">
        <f t="shared" si="6"/>
        <v>1</v>
      </c>
      <c r="M754" s="159">
        <f t="shared" si="7"/>
        <v>1900</v>
      </c>
      <c r="N754" s="159" t="str">
        <f t="shared" si="8"/>
        <v>Jan</v>
      </c>
      <c r="O754" s="160"/>
      <c r="P754" s="40"/>
      <c r="Q754" s="40"/>
      <c r="R754" s="40"/>
      <c r="S754" s="40"/>
      <c r="T754" s="40"/>
      <c r="U754" s="40"/>
      <c r="V754" s="40"/>
      <c r="W754" s="40"/>
      <c r="X754" s="40"/>
      <c r="Y754" s="40"/>
      <c r="Z754" s="40"/>
    </row>
    <row r="755" spans="1:26" ht="14.25" customHeight="1">
      <c r="A755" s="40"/>
      <c r="B755" s="40"/>
      <c r="C755" s="40"/>
      <c r="D755" s="168"/>
      <c r="E755" s="168"/>
      <c r="F755" s="40"/>
      <c r="G755" s="164"/>
      <c r="H755" s="40"/>
      <c r="I755" s="23"/>
      <c r="J755" s="23"/>
      <c r="K755" s="23"/>
      <c r="L755" s="180">
        <f t="shared" si="6"/>
        <v>1</v>
      </c>
      <c r="M755" s="159">
        <f t="shared" si="7"/>
        <v>1900</v>
      </c>
      <c r="N755" s="159" t="str">
        <f t="shared" si="8"/>
        <v>Jan</v>
      </c>
      <c r="O755" s="160"/>
      <c r="P755" s="40"/>
      <c r="Q755" s="40"/>
      <c r="R755" s="40"/>
      <c r="S755" s="40"/>
      <c r="T755" s="40"/>
      <c r="U755" s="40"/>
      <c r="V755" s="40"/>
      <c r="W755" s="40"/>
      <c r="X755" s="40"/>
      <c r="Y755" s="40"/>
      <c r="Z755" s="40"/>
    </row>
    <row r="756" spans="1:26" ht="14.25" customHeight="1">
      <c r="A756" s="40"/>
      <c r="B756" s="40"/>
      <c r="C756" s="40"/>
      <c r="D756" s="168"/>
      <c r="E756" s="168"/>
      <c r="F756" s="40"/>
      <c r="G756" s="164"/>
      <c r="H756" s="40"/>
      <c r="I756" s="23"/>
      <c r="J756" s="23"/>
      <c r="K756" s="23"/>
      <c r="L756" s="180">
        <f t="shared" si="6"/>
        <v>1</v>
      </c>
      <c r="M756" s="159">
        <f t="shared" si="7"/>
        <v>1900</v>
      </c>
      <c r="N756" s="159" t="str">
        <f t="shared" si="8"/>
        <v>Jan</v>
      </c>
      <c r="O756" s="160"/>
      <c r="P756" s="40"/>
      <c r="Q756" s="40"/>
      <c r="R756" s="40"/>
      <c r="S756" s="40"/>
      <c r="T756" s="40"/>
      <c r="U756" s="40"/>
      <c r="V756" s="40"/>
      <c r="W756" s="40"/>
      <c r="X756" s="40"/>
      <c r="Y756" s="40"/>
      <c r="Z756" s="40"/>
    </row>
    <row r="757" spans="1:26" ht="14.25" customHeight="1">
      <c r="A757" s="40"/>
      <c r="B757" s="40"/>
      <c r="C757" s="40"/>
      <c r="D757" s="168"/>
      <c r="E757" s="168"/>
      <c r="F757" s="164"/>
      <c r="G757" s="164"/>
      <c r="H757" s="164"/>
      <c r="I757" s="23"/>
      <c r="J757" s="171"/>
      <c r="K757" s="171"/>
      <c r="L757" s="180">
        <f t="shared" si="6"/>
        <v>1</v>
      </c>
      <c r="M757" s="159">
        <f t="shared" si="7"/>
        <v>1900</v>
      </c>
      <c r="N757" s="159" t="str">
        <f t="shared" si="8"/>
        <v>Jan</v>
      </c>
      <c r="O757" s="160"/>
      <c r="P757" s="40"/>
      <c r="Q757" s="40"/>
      <c r="R757" s="40"/>
      <c r="S757" s="40"/>
      <c r="T757" s="40"/>
      <c r="U757" s="40"/>
      <c r="V757" s="40"/>
      <c r="W757" s="40"/>
      <c r="X757" s="40"/>
      <c r="Y757" s="40"/>
      <c r="Z757" s="40"/>
    </row>
    <row r="758" spans="1:26" ht="14.25" customHeight="1">
      <c r="A758" s="40"/>
      <c r="B758" s="40"/>
      <c r="C758" s="40"/>
      <c r="D758" s="167"/>
      <c r="E758" s="167"/>
      <c r="F758" s="164"/>
      <c r="G758" s="164"/>
      <c r="H758" s="40"/>
      <c r="I758" s="23"/>
      <c r="J758" s="165"/>
      <c r="K758" s="165"/>
      <c r="L758" s="180">
        <f t="shared" si="6"/>
        <v>1</v>
      </c>
      <c r="M758" s="159">
        <f t="shared" si="7"/>
        <v>1900</v>
      </c>
      <c r="N758" s="159" t="str">
        <f t="shared" si="8"/>
        <v>Jan</v>
      </c>
      <c r="O758" s="160"/>
      <c r="P758" s="40"/>
      <c r="Q758" s="40"/>
      <c r="R758" s="40"/>
      <c r="S758" s="40"/>
      <c r="T758" s="40"/>
      <c r="U758" s="40"/>
      <c r="V758" s="40"/>
      <c r="W758" s="40"/>
      <c r="X758" s="40"/>
      <c r="Y758" s="40"/>
      <c r="Z758" s="40"/>
    </row>
    <row r="759" spans="1:26" ht="14.25" customHeight="1">
      <c r="A759" s="40"/>
      <c r="B759" s="40"/>
      <c r="C759" s="40"/>
      <c r="D759" s="168"/>
      <c r="E759" s="167"/>
      <c r="F759" s="164"/>
      <c r="G759" s="164"/>
      <c r="H759" s="164"/>
      <c r="I759" s="23"/>
      <c r="J759" s="171"/>
      <c r="K759" s="171"/>
      <c r="L759" s="180">
        <f t="shared" si="6"/>
        <v>1</v>
      </c>
      <c r="M759" s="159">
        <f t="shared" si="7"/>
        <v>1900</v>
      </c>
      <c r="N759" s="159" t="str">
        <f t="shared" si="8"/>
        <v>Jan</v>
      </c>
      <c r="O759" s="160"/>
      <c r="P759" s="40"/>
      <c r="Q759" s="40"/>
      <c r="R759" s="40"/>
      <c r="S759" s="40"/>
      <c r="T759" s="40"/>
      <c r="U759" s="40"/>
      <c r="V759" s="40"/>
      <c r="W759" s="40"/>
      <c r="X759" s="40"/>
      <c r="Y759" s="40"/>
      <c r="Z759" s="40"/>
    </row>
    <row r="760" spans="1:26" ht="14.25" customHeight="1">
      <c r="A760" s="40"/>
      <c r="B760" s="40"/>
      <c r="C760" s="40"/>
      <c r="D760" s="168"/>
      <c r="E760" s="167"/>
      <c r="F760" s="164"/>
      <c r="G760" s="164"/>
      <c r="H760" s="164"/>
      <c r="I760" s="23"/>
      <c r="J760" s="171"/>
      <c r="K760" s="171"/>
      <c r="L760" s="180">
        <f t="shared" si="6"/>
        <v>1</v>
      </c>
      <c r="M760" s="159">
        <f t="shared" si="7"/>
        <v>1900</v>
      </c>
      <c r="N760" s="159" t="str">
        <f t="shared" si="8"/>
        <v>Jan</v>
      </c>
      <c r="O760" s="160"/>
      <c r="P760" s="40"/>
      <c r="Q760" s="40"/>
      <c r="R760" s="40"/>
      <c r="S760" s="40"/>
      <c r="T760" s="40"/>
      <c r="U760" s="40"/>
      <c r="V760" s="40"/>
      <c r="W760" s="40"/>
      <c r="X760" s="40"/>
      <c r="Y760" s="40"/>
      <c r="Z760" s="40"/>
    </row>
    <row r="761" spans="1:26" ht="14.25" customHeight="1">
      <c r="A761" s="40"/>
      <c r="B761" s="40"/>
      <c r="C761" s="40"/>
      <c r="D761" s="168"/>
      <c r="E761" s="167"/>
      <c r="F761" s="164"/>
      <c r="G761" s="164"/>
      <c r="H761" s="164"/>
      <c r="I761" s="23"/>
      <c r="J761" s="171"/>
      <c r="K761" s="171"/>
      <c r="L761" s="180">
        <f t="shared" si="6"/>
        <v>1</v>
      </c>
      <c r="M761" s="159">
        <f t="shared" si="7"/>
        <v>1900</v>
      </c>
      <c r="N761" s="159" t="str">
        <f t="shared" si="8"/>
        <v>Jan</v>
      </c>
      <c r="O761" s="160"/>
      <c r="P761" s="40"/>
      <c r="Q761" s="40"/>
      <c r="R761" s="40"/>
      <c r="S761" s="40"/>
      <c r="T761" s="40"/>
      <c r="U761" s="40"/>
      <c r="V761" s="40"/>
      <c r="W761" s="40"/>
      <c r="X761" s="40"/>
      <c r="Y761" s="40"/>
      <c r="Z761" s="40"/>
    </row>
    <row r="762" spans="1:26" ht="14.25" customHeight="1">
      <c r="A762" s="40"/>
      <c r="B762" s="40"/>
      <c r="C762" s="40"/>
      <c r="D762" s="168"/>
      <c r="E762" s="167"/>
      <c r="F762" s="164"/>
      <c r="G762" s="164"/>
      <c r="H762" s="164"/>
      <c r="I762" s="23"/>
      <c r="J762" s="171"/>
      <c r="K762" s="171"/>
      <c r="L762" s="180">
        <f t="shared" si="6"/>
        <v>1</v>
      </c>
      <c r="M762" s="159">
        <f t="shared" si="7"/>
        <v>1900</v>
      </c>
      <c r="N762" s="159" t="str">
        <f t="shared" si="8"/>
        <v>Jan</v>
      </c>
      <c r="O762" s="160"/>
      <c r="P762" s="40"/>
      <c r="Q762" s="40"/>
      <c r="R762" s="40"/>
      <c r="S762" s="40"/>
      <c r="T762" s="40"/>
      <c r="U762" s="40"/>
      <c r="V762" s="40"/>
      <c r="W762" s="40"/>
      <c r="X762" s="40"/>
      <c r="Y762" s="40"/>
      <c r="Z762" s="40"/>
    </row>
    <row r="763" spans="1:26" ht="14.25" customHeight="1">
      <c r="A763" s="40"/>
      <c r="B763" s="40"/>
      <c r="C763" s="40"/>
      <c r="D763" s="168"/>
      <c r="E763" s="167"/>
      <c r="F763" s="164"/>
      <c r="G763" s="164"/>
      <c r="H763" s="164"/>
      <c r="I763" s="23"/>
      <c r="J763" s="171"/>
      <c r="K763" s="171"/>
      <c r="L763" s="180">
        <f t="shared" si="6"/>
        <v>1</v>
      </c>
      <c r="M763" s="159">
        <f t="shared" si="7"/>
        <v>1900</v>
      </c>
      <c r="N763" s="159" t="str">
        <f t="shared" si="8"/>
        <v>Jan</v>
      </c>
      <c r="O763" s="160"/>
      <c r="P763" s="40"/>
      <c r="Q763" s="40"/>
      <c r="R763" s="40"/>
      <c r="S763" s="40"/>
      <c r="T763" s="40"/>
      <c r="U763" s="40"/>
      <c r="V763" s="40"/>
      <c r="W763" s="40"/>
      <c r="X763" s="40"/>
      <c r="Y763" s="40"/>
      <c r="Z763" s="40"/>
    </row>
    <row r="764" spans="1:26" ht="14.25" customHeight="1">
      <c r="A764" s="40"/>
      <c r="B764" s="40"/>
      <c r="C764" s="40"/>
      <c r="D764" s="168"/>
      <c r="E764" s="167"/>
      <c r="F764" s="164"/>
      <c r="G764" s="164"/>
      <c r="H764" s="164"/>
      <c r="I764" s="23"/>
      <c r="J764" s="171"/>
      <c r="K764" s="171"/>
      <c r="L764" s="180">
        <f t="shared" si="6"/>
        <v>1</v>
      </c>
      <c r="M764" s="159">
        <f t="shared" si="7"/>
        <v>1900</v>
      </c>
      <c r="N764" s="159" t="str">
        <f t="shared" si="8"/>
        <v>Jan</v>
      </c>
      <c r="O764" s="160"/>
      <c r="P764" s="40"/>
      <c r="Q764" s="40"/>
      <c r="R764" s="40"/>
      <c r="S764" s="40"/>
      <c r="T764" s="40"/>
      <c r="U764" s="40"/>
      <c r="V764" s="40"/>
      <c r="W764" s="40"/>
      <c r="X764" s="40"/>
      <c r="Y764" s="40"/>
      <c r="Z764" s="40"/>
    </row>
    <row r="765" spans="1:26" ht="14.25" customHeight="1">
      <c r="A765" s="40"/>
      <c r="B765" s="40"/>
      <c r="C765" s="40"/>
      <c r="D765" s="168"/>
      <c r="E765" s="167"/>
      <c r="F765" s="40"/>
      <c r="G765" s="164"/>
      <c r="H765" s="40"/>
      <c r="I765" s="23"/>
      <c r="J765" s="23"/>
      <c r="K765" s="23"/>
      <c r="L765" s="180">
        <f t="shared" si="6"/>
        <v>1</v>
      </c>
      <c r="M765" s="159">
        <f t="shared" si="7"/>
        <v>1900</v>
      </c>
      <c r="N765" s="159" t="str">
        <f t="shared" si="8"/>
        <v>Jan</v>
      </c>
      <c r="O765" s="160"/>
      <c r="P765" s="40"/>
      <c r="Q765" s="40"/>
      <c r="R765" s="40"/>
      <c r="S765" s="40"/>
      <c r="T765" s="40"/>
      <c r="U765" s="40"/>
      <c r="V765" s="40"/>
      <c r="W765" s="40"/>
      <c r="X765" s="40"/>
      <c r="Y765" s="40"/>
      <c r="Z765" s="40"/>
    </row>
    <row r="766" spans="1:26" ht="14.25" customHeight="1">
      <c r="A766" s="40"/>
      <c r="B766" s="40"/>
      <c r="C766" s="40"/>
      <c r="D766" s="168"/>
      <c r="E766" s="168"/>
      <c r="F766" s="164"/>
      <c r="G766" s="164"/>
      <c r="H766" s="164"/>
      <c r="I766" s="23"/>
      <c r="J766" s="171"/>
      <c r="K766" s="171"/>
      <c r="L766" s="180">
        <f t="shared" si="6"/>
        <v>1</v>
      </c>
      <c r="M766" s="159">
        <f t="shared" si="7"/>
        <v>1900</v>
      </c>
      <c r="N766" s="159" t="str">
        <f t="shared" si="8"/>
        <v>Jan</v>
      </c>
      <c r="O766" s="160"/>
      <c r="P766" s="40"/>
      <c r="Q766" s="40"/>
      <c r="R766" s="40"/>
      <c r="S766" s="40"/>
      <c r="T766" s="40"/>
      <c r="U766" s="40"/>
      <c r="V766" s="40"/>
      <c r="W766" s="40"/>
      <c r="X766" s="40"/>
      <c r="Y766" s="40"/>
      <c r="Z766" s="40"/>
    </row>
    <row r="767" spans="1:26" ht="14.25" customHeight="1">
      <c r="A767" s="40"/>
      <c r="B767" s="40"/>
      <c r="C767" s="40"/>
      <c r="D767" s="168"/>
      <c r="E767" s="167"/>
      <c r="F767" s="164"/>
      <c r="G767" s="164"/>
      <c r="H767" s="164"/>
      <c r="I767" s="23"/>
      <c r="J767" s="171"/>
      <c r="K767" s="171"/>
      <c r="L767" s="180">
        <f t="shared" ref="L767:L1021" si="9">MONTH(E767)</f>
        <v>1</v>
      </c>
      <c r="M767" s="159">
        <f t="shared" ref="M767:M1021" si="10">YEAR(E767)</f>
        <v>1900</v>
      </c>
      <c r="N767" s="159" t="str">
        <f t="shared" ref="N767:N1021" si="11">CHOOSE(L767,"Jan","Feb","Mar","Apr","May","Jun","Jul","Aug","Sep","Oct","Nov","Dec")</f>
        <v>Jan</v>
      </c>
      <c r="O767" s="160"/>
      <c r="P767" s="40"/>
      <c r="Q767" s="40"/>
      <c r="R767" s="40"/>
      <c r="S767" s="40"/>
      <c r="T767" s="40"/>
      <c r="U767" s="40"/>
      <c r="V767" s="40"/>
      <c r="W767" s="40"/>
      <c r="X767" s="40"/>
      <c r="Y767" s="40"/>
      <c r="Z767" s="40"/>
    </row>
    <row r="768" spans="1:26" ht="14.25" customHeight="1">
      <c r="A768" s="40"/>
      <c r="B768" s="40"/>
      <c r="C768" s="40"/>
      <c r="D768" s="168"/>
      <c r="E768" s="167"/>
      <c r="F768" s="164"/>
      <c r="G768" s="164"/>
      <c r="H768" s="164"/>
      <c r="I768" s="23"/>
      <c r="J768" s="171"/>
      <c r="K768" s="171"/>
      <c r="L768" s="180">
        <f t="shared" si="9"/>
        <v>1</v>
      </c>
      <c r="M768" s="159">
        <f t="shared" si="10"/>
        <v>1900</v>
      </c>
      <c r="N768" s="159" t="str">
        <f t="shared" si="11"/>
        <v>Jan</v>
      </c>
      <c r="O768" s="160"/>
      <c r="P768" s="40"/>
      <c r="Q768" s="40"/>
      <c r="R768" s="40"/>
      <c r="S768" s="40"/>
      <c r="T768" s="40"/>
      <c r="U768" s="40"/>
      <c r="V768" s="40"/>
      <c r="W768" s="40"/>
      <c r="X768" s="40"/>
      <c r="Y768" s="40"/>
      <c r="Z768" s="40"/>
    </row>
    <row r="769" spans="1:26" ht="14.25" customHeight="1">
      <c r="A769" s="40"/>
      <c r="B769" s="40"/>
      <c r="C769" s="40"/>
      <c r="D769" s="168"/>
      <c r="E769" s="167"/>
      <c r="F769" s="164"/>
      <c r="G769" s="164"/>
      <c r="H769" s="164"/>
      <c r="I769" s="23"/>
      <c r="J769" s="171"/>
      <c r="K769" s="171"/>
      <c r="L769" s="180">
        <f t="shared" si="9"/>
        <v>1</v>
      </c>
      <c r="M769" s="159">
        <f t="shared" si="10"/>
        <v>1900</v>
      </c>
      <c r="N769" s="159" t="str">
        <f t="shared" si="11"/>
        <v>Jan</v>
      </c>
      <c r="O769" s="160"/>
      <c r="P769" s="40"/>
      <c r="Q769" s="40"/>
      <c r="R769" s="40"/>
      <c r="S769" s="40"/>
      <c r="T769" s="40"/>
      <c r="U769" s="40"/>
      <c r="V769" s="40"/>
      <c r="W769" s="40"/>
      <c r="X769" s="40"/>
      <c r="Y769" s="40"/>
      <c r="Z769" s="40"/>
    </row>
    <row r="770" spans="1:26" ht="14.25" customHeight="1">
      <c r="A770" s="40"/>
      <c r="B770" s="40"/>
      <c r="C770" s="40"/>
      <c r="D770" s="168"/>
      <c r="E770" s="167"/>
      <c r="F770" s="164"/>
      <c r="G770" s="164"/>
      <c r="H770" s="164"/>
      <c r="I770" s="23"/>
      <c r="J770" s="171"/>
      <c r="K770" s="171"/>
      <c r="L770" s="180">
        <f t="shared" si="9"/>
        <v>1</v>
      </c>
      <c r="M770" s="159">
        <f t="shared" si="10"/>
        <v>1900</v>
      </c>
      <c r="N770" s="159" t="str">
        <f t="shared" si="11"/>
        <v>Jan</v>
      </c>
      <c r="O770" s="160"/>
      <c r="P770" s="40"/>
      <c r="Q770" s="40"/>
      <c r="R770" s="40"/>
      <c r="S770" s="40"/>
      <c r="T770" s="40"/>
      <c r="U770" s="40"/>
      <c r="V770" s="40"/>
      <c r="W770" s="40"/>
      <c r="X770" s="40"/>
      <c r="Y770" s="40"/>
      <c r="Z770" s="40"/>
    </row>
    <row r="771" spans="1:26" ht="14.25" customHeight="1">
      <c r="A771" s="40"/>
      <c r="B771" s="40"/>
      <c r="C771" s="40"/>
      <c r="D771" s="168"/>
      <c r="E771" s="167"/>
      <c r="F771" s="164"/>
      <c r="G771" s="164"/>
      <c r="H771" s="164"/>
      <c r="I771" s="23"/>
      <c r="J771" s="171"/>
      <c r="K771" s="171"/>
      <c r="L771" s="180">
        <f t="shared" si="9"/>
        <v>1</v>
      </c>
      <c r="M771" s="159">
        <f t="shared" si="10"/>
        <v>1900</v>
      </c>
      <c r="N771" s="159" t="str">
        <f t="shared" si="11"/>
        <v>Jan</v>
      </c>
      <c r="O771" s="160"/>
      <c r="P771" s="40"/>
      <c r="Q771" s="40"/>
      <c r="R771" s="40"/>
      <c r="S771" s="40"/>
      <c r="T771" s="40"/>
      <c r="U771" s="40"/>
      <c r="V771" s="40"/>
      <c r="W771" s="40"/>
      <c r="X771" s="40"/>
      <c r="Y771" s="40"/>
      <c r="Z771" s="40"/>
    </row>
    <row r="772" spans="1:26" ht="14.25" customHeight="1">
      <c r="A772" s="40"/>
      <c r="B772" s="40"/>
      <c r="C772" s="40"/>
      <c r="D772" s="168"/>
      <c r="E772" s="167"/>
      <c r="F772" s="164"/>
      <c r="G772" s="164"/>
      <c r="H772" s="164"/>
      <c r="I772" s="23"/>
      <c r="J772" s="171"/>
      <c r="K772" s="171"/>
      <c r="L772" s="180">
        <f t="shared" si="9"/>
        <v>1</v>
      </c>
      <c r="M772" s="159">
        <f t="shared" si="10"/>
        <v>1900</v>
      </c>
      <c r="N772" s="159" t="str">
        <f t="shared" si="11"/>
        <v>Jan</v>
      </c>
      <c r="O772" s="160"/>
      <c r="P772" s="40"/>
      <c r="Q772" s="40"/>
      <c r="R772" s="40"/>
      <c r="S772" s="40"/>
      <c r="T772" s="40"/>
      <c r="U772" s="40"/>
      <c r="V772" s="40"/>
      <c r="W772" s="40"/>
      <c r="X772" s="40"/>
      <c r="Y772" s="40"/>
      <c r="Z772" s="40"/>
    </row>
    <row r="773" spans="1:26" ht="14.25" customHeight="1">
      <c r="A773" s="40"/>
      <c r="B773" s="40"/>
      <c r="C773" s="40"/>
      <c r="D773" s="168"/>
      <c r="E773" s="167"/>
      <c r="F773" s="164"/>
      <c r="G773" s="164"/>
      <c r="H773" s="164"/>
      <c r="I773" s="23"/>
      <c r="J773" s="171"/>
      <c r="K773" s="171"/>
      <c r="L773" s="180">
        <f t="shared" si="9"/>
        <v>1</v>
      </c>
      <c r="M773" s="159">
        <f t="shared" si="10"/>
        <v>1900</v>
      </c>
      <c r="N773" s="159" t="str">
        <f t="shared" si="11"/>
        <v>Jan</v>
      </c>
      <c r="O773" s="160"/>
      <c r="P773" s="40"/>
      <c r="Q773" s="40"/>
      <c r="R773" s="40"/>
      <c r="S773" s="40"/>
      <c r="T773" s="40"/>
      <c r="U773" s="40"/>
      <c r="V773" s="40"/>
      <c r="W773" s="40"/>
      <c r="X773" s="40"/>
      <c r="Y773" s="40"/>
      <c r="Z773" s="40"/>
    </row>
    <row r="774" spans="1:26" ht="14.25" customHeight="1">
      <c r="A774" s="40"/>
      <c r="B774" s="40"/>
      <c r="C774" s="40"/>
      <c r="D774" s="168"/>
      <c r="E774" s="167"/>
      <c r="F774" s="164"/>
      <c r="G774" s="164"/>
      <c r="H774" s="164"/>
      <c r="I774" s="23"/>
      <c r="J774" s="171"/>
      <c r="K774" s="171"/>
      <c r="L774" s="180">
        <f t="shared" si="9"/>
        <v>1</v>
      </c>
      <c r="M774" s="159">
        <f t="shared" si="10"/>
        <v>1900</v>
      </c>
      <c r="N774" s="159" t="str">
        <f t="shared" si="11"/>
        <v>Jan</v>
      </c>
      <c r="O774" s="160"/>
      <c r="P774" s="40"/>
      <c r="Q774" s="40"/>
      <c r="R774" s="40"/>
      <c r="S774" s="40"/>
      <c r="T774" s="40"/>
      <c r="U774" s="40"/>
      <c r="V774" s="40"/>
      <c r="W774" s="40"/>
      <c r="X774" s="40"/>
      <c r="Y774" s="40"/>
      <c r="Z774" s="40"/>
    </row>
    <row r="775" spans="1:26" ht="14.25" customHeight="1">
      <c r="A775" s="40"/>
      <c r="B775" s="40"/>
      <c r="C775" s="40"/>
      <c r="D775" s="168"/>
      <c r="E775" s="167"/>
      <c r="F775" s="164"/>
      <c r="G775" s="164"/>
      <c r="H775" s="164"/>
      <c r="I775" s="23"/>
      <c r="J775" s="171"/>
      <c r="K775" s="171"/>
      <c r="L775" s="180">
        <f t="shared" si="9"/>
        <v>1</v>
      </c>
      <c r="M775" s="159">
        <f t="shared" si="10"/>
        <v>1900</v>
      </c>
      <c r="N775" s="159" t="str">
        <f t="shared" si="11"/>
        <v>Jan</v>
      </c>
      <c r="O775" s="160"/>
      <c r="P775" s="40"/>
      <c r="Q775" s="40"/>
      <c r="R775" s="40"/>
      <c r="S775" s="40"/>
      <c r="T775" s="40"/>
      <c r="U775" s="40"/>
      <c r="V775" s="40"/>
      <c r="W775" s="40"/>
      <c r="X775" s="40"/>
      <c r="Y775" s="40"/>
      <c r="Z775" s="40"/>
    </row>
    <row r="776" spans="1:26" ht="14.25" customHeight="1">
      <c r="A776" s="40"/>
      <c r="B776" s="40"/>
      <c r="C776" s="40"/>
      <c r="D776" s="168"/>
      <c r="E776" s="167"/>
      <c r="F776" s="164"/>
      <c r="G776" s="164"/>
      <c r="H776" s="164"/>
      <c r="I776" s="23"/>
      <c r="J776" s="171"/>
      <c r="K776" s="171"/>
      <c r="L776" s="180">
        <f t="shared" si="9"/>
        <v>1</v>
      </c>
      <c r="M776" s="159">
        <f t="shared" si="10"/>
        <v>1900</v>
      </c>
      <c r="N776" s="159" t="str">
        <f t="shared" si="11"/>
        <v>Jan</v>
      </c>
      <c r="O776" s="160"/>
      <c r="P776" s="40"/>
      <c r="Q776" s="40"/>
      <c r="R776" s="40"/>
      <c r="S776" s="40"/>
      <c r="T776" s="40"/>
      <c r="U776" s="40"/>
      <c r="V776" s="40"/>
      <c r="W776" s="40"/>
      <c r="X776" s="40"/>
      <c r="Y776" s="40"/>
      <c r="Z776" s="40"/>
    </row>
    <row r="777" spans="1:26" ht="14.25" customHeight="1">
      <c r="A777" s="40"/>
      <c r="B777" s="40"/>
      <c r="C777" s="40"/>
      <c r="D777" s="168"/>
      <c r="E777" s="167"/>
      <c r="F777" s="164"/>
      <c r="G777" s="164"/>
      <c r="H777" s="164"/>
      <c r="I777" s="23"/>
      <c r="J777" s="171"/>
      <c r="K777" s="171"/>
      <c r="L777" s="180">
        <f t="shared" si="9"/>
        <v>1</v>
      </c>
      <c r="M777" s="159">
        <f t="shared" si="10"/>
        <v>1900</v>
      </c>
      <c r="N777" s="159" t="str">
        <f t="shared" si="11"/>
        <v>Jan</v>
      </c>
      <c r="O777" s="160"/>
      <c r="P777" s="40"/>
      <c r="Q777" s="40"/>
      <c r="R777" s="40"/>
      <c r="S777" s="40"/>
      <c r="T777" s="40"/>
      <c r="U777" s="40"/>
      <c r="V777" s="40"/>
      <c r="W777" s="40"/>
      <c r="X777" s="40"/>
      <c r="Y777" s="40"/>
      <c r="Z777" s="40"/>
    </row>
    <row r="778" spans="1:26" ht="14.25" customHeight="1">
      <c r="A778" s="40"/>
      <c r="B778" s="40"/>
      <c r="C778" s="40"/>
      <c r="D778" s="168"/>
      <c r="E778" s="167"/>
      <c r="F778" s="164"/>
      <c r="G778" s="164"/>
      <c r="H778" s="164"/>
      <c r="I778" s="23"/>
      <c r="J778" s="171"/>
      <c r="K778" s="171"/>
      <c r="L778" s="180">
        <f t="shared" si="9"/>
        <v>1</v>
      </c>
      <c r="M778" s="159">
        <f t="shared" si="10"/>
        <v>1900</v>
      </c>
      <c r="N778" s="159" t="str">
        <f t="shared" si="11"/>
        <v>Jan</v>
      </c>
      <c r="O778" s="160"/>
      <c r="P778" s="40"/>
      <c r="Q778" s="40"/>
      <c r="R778" s="40"/>
      <c r="S778" s="40"/>
      <c r="T778" s="40"/>
      <c r="U778" s="40"/>
      <c r="V778" s="40"/>
      <c r="W778" s="40"/>
      <c r="X778" s="40"/>
      <c r="Y778" s="40"/>
      <c r="Z778" s="40"/>
    </row>
    <row r="779" spans="1:26" ht="14.25" customHeight="1">
      <c r="A779" s="40"/>
      <c r="B779" s="40"/>
      <c r="C779" s="40"/>
      <c r="D779" s="168"/>
      <c r="E779" s="168"/>
      <c r="F779" s="40"/>
      <c r="G779" s="164"/>
      <c r="H779" s="40"/>
      <c r="I779" s="23"/>
      <c r="J779" s="23"/>
      <c r="K779" s="23"/>
      <c r="L779" s="180">
        <f t="shared" si="9"/>
        <v>1</v>
      </c>
      <c r="M779" s="159">
        <f t="shared" si="10"/>
        <v>1900</v>
      </c>
      <c r="N779" s="159" t="str">
        <f t="shared" si="11"/>
        <v>Jan</v>
      </c>
      <c r="O779" s="160"/>
      <c r="P779" s="40"/>
      <c r="Q779" s="40"/>
      <c r="R779" s="40"/>
      <c r="S779" s="40"/>
      <c r="T779" s="40"/>
      <c r="U779" s="40"/>
      <c r="V779" s="40"/>
      <c r="W779" s="40"/>
      <c r="X779" s="40"/>
      <c r="Y779" s="40"/>
      <c r="Z779" s="40"/>
    </row>
    <row r="780" spans="1:26" ht="14.25" customHeight="1">
      <c r="A780" s="40"/>
      <c r="B780" s="40"/>
      <c r="C780" s="40"/>
      <c r="D780" s="168"/>
      <c r="E780" s="168"/>
      <c r="F780" s="40"/>
      <c r="G780" s="164"/>
      <c r="H780" s="40"/>
      <c r="I780" s="23"/>
      <c r="J780" s="23"/>
      <c r="K780" s="23"/>
      <c r="L780" s="180">
        <f t="shared" si="9"/>
        <v>1</v>
      </c>
      <c r="M780" s="159">
        <f t="shared" si="10"/>
        <v>1900</v>
      </c>
      <c r="N780" s="159" t="str">
        <f t="shared" si="11"/>
        <v>Jan</v>
      </c>
      <c r="O780" s="160"/>
      <c r="P780" s="40"/>
      <c r="Q780" s="40"/>
      <c r="R780" s="40"/>
      <c r="S780" s="40"/>
      <c r="T780" s="40"/>
      <c r="U780" s="40"/>
      <c r="V780" s="40"/>
      <c r="W780" s="40"/>
      <c r="X780" s="40"/>
      <c r="Y780" s="40"/>
      <c r="Z780" s="40"/>
    </row>
    <row r="781" spans="1:26" ht="14.25" customHeight="1">
      <c r="A781" s="40"/>
      <c r="B781" s="40"/>
      <c r="C781" s="40"/>
      <c r="D781" s="168"/>
      <c r="E781" s="168"/>
      <c r="F781" s="40"/>
      <c r="G781" s="164"/>
      <c r="H781" s="40"/>
      <c r="I781" s="23"/>
      <c r="J781" s="23"/>
      <c r="K781" s="23"/>
      <c r="L781" s="180">
        <f t="shared" si="9"/>
        <v>1</v>
      </c>
      <c r="M781" s="159">
        <f t="shared" si="10"/>
        <v>1900</v>
      </c>
      <c r="N781" s="159" t="str">
        <f t="shared" si="11"/>
        <v>Jan</v>
      </c>
      <c r="O781" s="160"/>
      <c r="P781" s="40"/>
      <c r="Q781" s="40"/>
      <c r="R781" s="40"/>
      <c r="S781" s="40"/>
      <c r="T781" s="40"/>
      <c r="U781" s="40"/>
      <c r="V781" s="40"/>
      <c r="W781" s="40"/>
      <c r="X781" s="40"/>
      <c r="Y781" s="40"/>
      <c r="Z781" s="40"/>
    </row>
    <row r="782" spans="1:26" ht="14.25" customHeight="1">
      <c r="A782" s="40"/>
      <c r="B782" s="40"/>
      <c r="C782" s="40"/>
      <c r="D782" s="168"/>
      <c r="E782" s="168"/>
      <c r="F782" s="164"/>
      <c r="G782" s="164"/>
      <c r="H782" s="164"/>
      <c r="I782" s="23"/>
      <c r="J782" s="164"/>
      <c r="K782" s="171"/>
      <c r="L782" s="180">
        <f t="shared" si="9"/>
        <v>1</v>
      </c>
      <c r="M782" s="159">
        <f t="shared" si="10"/>
        <v>1900</v>
      </c>
      <c r="N782" s="159" t="str">
        <f t="shared" si="11"/>
        <v>Jan</v>
      </c>
      <c r="O782" s="160"/>
      <c r="P782" s="40"/>
      <c r="Q782" s="40"/>
      <c r="R782" s="40"/>
      <c r="S782" s="40"/>
      <c r="T782" s="40"/>
      <c r="U782" s="40"/>
      <c r="V782" s="40"/>
      <c r="W782" s="40"/>
      <c r="X782" s="40"/>
      <c r="Y782" s="40"/>
      <c r="Z782" s="40"/>
    </row>
    <row r="783" spans="1:26" ht="14.25" customHeight="1">
      <c r="A783" s="40"/>
      <c r="B783" s="40"/>
      <c r="C783" s="40"/>
      <c r="D783" s="168"/>
      <c r="E783" s="168"/>
      <c r="F783" s="164"/>
      <c r="G783" s="164"/>
      <c r="H783" s="164"/>
      <c r="I783" s="23"/>
      <c r="J783" s="164"/>
      <c r="K783" s="171"/>
      <c r="L783" s="180">
        <f t="shared" si="9"/>
        <v>1</v>
      </c>
      <c r="M783" s="159">
        <f t="shared" si="10"/>
        <v>1900</v>
      </c>
      <c r="N783" s="159" t="str">
        <f t="shared" si="11"/>
        <v>Jan</v>
      </c>
      <c r="O783" s="160"/>
      <c r="P783" s="40"/>
      <c r="Q783" s="40"/>
      <c r="R783" s="40"/>
      <c r="S783" s="40"/>
      <c r="T783" s="40"/>
      <c r="U783" s="40"/>
      <c r="V783" s="40"/>
      <c r="W783" s="40"/>
      <c r="X783" s="40"/>
      <c r="Y783" s="40"/>
      <c r="Z783" s="40"/>
    </row>
    <row r="784" spans="1:26" ht="14.25" customHeight="1">
      <c r="A784" s="40"/>
      <c r="B784" s="40"/>
      <c r="C784" s="40"/>
      <c r="D784" s="168"/>
      <c r="E784" s="167"/>
      <c r="F784" s="164"/>
      <c r="G784" s="164"/>
      <c r="H784" s="164"/>
      <c r="I784" s="23"/>
      <c r="J784" s="164"/>
      <c r="K784" s="171"/>
      <c r="L784" s="180">
        <f t="shared" si="9"/>
        <v>1</v>
      </c>
      <c r="M784" s="159">
        <f t="shared" si="10"/>
        <v>1900</v>
      </c>
      <c r="N784" s="159" t="str">
        <f t="shared" si="11"/>
        <v>Jan</v>
      </c>
      <c r="O784" s="160"/>
      <c r="P784" s="40"/>
      <c r="Q784" s="40"/>
      <c r="R784" s="40"/>
      <c r="S784" s="40"/>
      <c r="T784" s="40"/>
      <c r="U784" s="40"/>
      <c r="V784" s="40"/>
      <c r="W784" s="40"/>
      <c r="X784" s="40"/>
      <c r="Y784" s="40"/>
      <c r="Z784" s="40"/>
    </row>
    <row r="785" spans="1:26" ht="14.25" customHeight="1">
      <c r="A785" s="40"/>
      <c r="B785" s="40"/>
      <c r="C785" s="40"/>
      <c r="D785" s="168"/>
      <c r="E785" s="167"/>
      <c r="F785" s="164"/>
      <c r="G785" s="164"/>
      <c r="H785" s="164"/>
      <c r="I785" s="23"/>
      <c r="J785" s="164"/>
      <c r="K785" s="171"/>
      <c r="L785" s="180">
        <f t="shared" si="9"/>
        <v>1</v>
      </c>
      <c r="M785" s="159">
        <f t="shared" si="10"/>
        <v>1900</v>
      </c>
      <c r="N785" s="159" t="str">
        <f t="shared" si="11"/>
        <v>Jan</v>
      </c>
      <c r="O785" s="160"/>
      <c r="P785" s="40"/>
      <c r="Q785" s="40"/>
      <c r="R785" s="40"/>
      <c r="S785" s="40"/>
      <c r="T785" s="40"/>
      <c r="U785" s="40"/>
      <c r="V785" s="40"/>
      <c r="W785" s="40"/>
      <c r="X785" s="40"/>
      <c r="Y785" s="40"/>
      <c r="Z785" s="40"/>
    </row>
    <row r="786" spans="1:26" ht="14.25" customHeight="1">
      <c r="A786" s="40"/>
      <c r="B786" s="40"/>
      <c r="C786" s="40"/>
      <c r="D786" s="168"/>
      <c r="E786" s="167"/>
      <c r="F786" s="164"/>
      <c r="G786" s="164"/>
      <c r="H786" s="164"/>
      <c r="I786" s="23"/>
      <c r="J786" s="164"/>
      <c r="K786" s="171"/>
      <c r="L786" s="180">
        <f t="shared" si="9"/>
        <v>1</v>
      </c>
      <c r="M786" s="159">
        <f t="shared" si="10"/>
        <v>1900</v>
      </c>
      <c r="N786" s="159" t="str">
        <f t="shared" si="11"/>
        <v>Jan</v>
      </c>
      <c r="O786" s="160"/>
      <c r="P786" s="40"/>
      <c r="Q786" s="40"/>
      <c r="R786" s="40"/>
      <c r="S786" s="40"/>
      <c r="T786" s="40"/>
      <c r="U786" s="40"/>
      <c r="V786" s="40"/>
      <c r="W786" s="40"/>
      <c r="X786" s="40"/>
      <c r="Y786" s="40"/>
      <c r="Z786" s="40"/>
    </row>
    <row r="787" spans="1:26" ht="14.25" customHeight="1">
      <c r="A787" s="40"/>
      <c r="B787" s="40"/>
      <c r="C787" s="40"/>
      <c r="D787" s="168"/>
      <c r="E787" s="167"/>
      <c r="F787" s="164"/>
      <c r="G787" s="164"/>
      <c r="H787" s="164"/>
      <c r="I787" s="23"/>
      <c r="J787" s="171"/>
      <c r="K787" s="171"/>
      <c r="L787" s="180">
        <f t="shared" si="9"/>
        <v>1</v>
      </c>
      <c r="M787" s="159">
        <f t="shared" si="10"/>
        <v>1900</v>
      </c>
      <c r="N787" s="159" t="str">
        <f t="shared" si="11"/>
        <v>Jan</v>
      </c>
      <c r="O787" s="160"/>
      <c r="P787" s="40"/>
      <c r="Q787" s="40"/>
      <c r="R787" s="40"/>
      <c r="S787" s="40"/>
      <c r="T787" s="40"/>
      <c r="U787" s="40"/>
      <c r="V787" s="40"/>
      <c r="W787" s="40"/>
      <c r="X787" s="40"/>
      <c r="Y787" s="40"/>
      <c r="Z787" s="40"/>
    </row>
    <row r="788" spans="1:26" ht="14.25" customHeight="1">
      <c r="A788" s="40"/>
      <c r="B788" s="40"/>
      <c r="C788" s="40"/>
      <c r="D788" s="168"/>
      <c r="E788" s="167"/>
      <c r="F788" s="164"/>
      <c r="G788" s="164"/>
      <c r="H788" s="172"/>
      <c r="I788" s="23"/>
      <c r="J788" s="171"/>
      <c r="K788" s="171"/>
      <c r="L788" s="180">
        <f t="shared" si="9"/>
        <v>1</v>
      </c>
      <c r="M788" s="159">
        <f t="shared" si="10"/>
        <v>1900</v>
      </c>
      <c r="N788" s="159" t="str">
        <f t="shared" si="11"/>
        <v>Jan</v>
      </c>
      <c r="O788" s="160"/>
      <c r="P788" s="40"/>
      <c r="Q788" s="40"/>
      <c r="R788" s="40"/>
      <c r="S788" s="40"/>
      <c r="T788" s="40"/>
      <c r="U788" s="40"/>
      <c r="V788" s="40"/>
      <c r="W788" s="40"/>
      <c r="X788" s="40"/>
      <c r="Y788" s="40"/>
      <c r="Z788" s="40"/>
    </row>
    <row r="789" spans="1:26" ht="14.25" customHeight="1">
      <c r="A789" s="40"/>
      <c r="B789" s="40"/>
      <c r="C789" s="40"/>
      <c r="D789" s="168"/>
      <c r="E789" s="167"/>
      <c r="F789" s="164"/>
      <c r="G789" s="164"/>
      <c r="H789" s="172"/>
      <c r="I789" s="23"/>
      <c r="J789" s="171"/>
      <c r="K789" s="171"/>
      <c r="L789" s="180">
        <f t="shared" si="9"/>
        <v>1</v>
      </c>
      <c r="M789" s="159">
        <f t="shared" si="10"/>
        <v>1900</v>
      </c>
      <c r="N789" s="159" t="str">
        <f t="shared" si="11"/>
        <v>Jan</v>
      </c>
      <c r="O789" s="160"/>
      <c r="P789" s="40"/>
      <c r="Q789" s="40"/>
      <c r="R789" s="40"/>
      <c r="S789" s="40"/>
      <c r="T789" s="40"/>
      <c r="U789" s="40"/>
      <c r="V789" s="40"/>
      <c r="W789" s="40"/>
      <c r="X789" s="40"/>
      <c r="Y789" s="40"/>
      <c r="Z789" s="40"/>
    </row>
    <row r="790" spans="1:26" ht="14.25" customHeight="1">
      <c r="A790" s="40"/>
      <c r="B790" s="40"/>
      <c r="C790" s="40"/>
      <c r="D790" s="168"/>
      <c r="E790" s="167"/>
      <c r="F790" s="164"/>
      <c r="G790" s="164"/>
      <c r="H790" s="172"/>
      <c r="I790" s="23"/>
      <c r="J790" s="171"/>
      <c r="K790" s="171"/>
      <c r="L790" s="180">
        <f t="shared" si="9"/>
        <v>1</v>
      </c>
      <c r="M790" s="159">
        <f t="shared" si="10"/>
        <v>1900</v>
      </c>
      <c r="N790" s="159" t="str">
        <f t="shared" si="11"/>
        <v>Jan</v>
      </c>
      <c r="O790" s="160"/>
      <c r="P790" s="40"/>
      <c r="Q790" s="40"/>
      <c r="R790" s="40"/>
      <c r="S790" s="40"/>
      <c r="T790" s="40"/>
      <c r="U790" s="40"/>
      <c r="V790" s="40"/>
      <c r="W790" s="40"/>
      <c r="X790" s="40"/>
      <c r="Y790" s="40"/>
      <c r="Z790" s="40"/>
    </row>
    <row r="791" spans="1:26" ht="14.25" customHeight="1">
      <c r="A791" s="40"/>
      <c r="B791" s="40"/>
      <c r="C791" s="40"/>
      <c r="D791" s="168"/>
      <c r="E791" s="167"/>
      <c r="F791" s="164"/>
      <c r="G791" s="164"/>
      <c r="H791" s="172"/>
      <c r="I791" s="23"/>
      <c r="J791" s="171"/>
      <c r="K791" s="171"/>
      <c r="L791" s="180">
        <f t="shared" si="9"/>
        <v>1</v>
      </c>
      <c r="M791" s="159">
        <f t="shared" si="10"/>
        <v>1900</v>
      </c>
      <c r="N791" s="159" t="str">
        <f t="shared" si="11"/>
        <v>Jan</v>
      </c>
      <c r="O791" s="160"/>
      <c r="P791" s="40"/>
      <c r="Q791" s="40"/>
      <c r="R791" s="40"/>
      <c r="S791" s="40"/>
      <c r="T791" s="40"/>
      <c r="U791" s="40"/>
      <c r="V791" s="40"/>
      <c r="W791" s="40"/>
      <c r="X791" s="40"/>
      <c r="Y791" s="40"/>
      <c r="Z791" s="40"/>
    </row>
    <row r="792" spans="1:26" ht="14.25" customHeight="1">
      <c r="A792" s="40"/>
      <c r="B792" s="40"/>
      <c r="C792" s="40"/>
      <c r="D792" s="168"/>
      <c r="E792" s="167"/>
      <c r="F792" s="164"/>
      <c r="G792" s="164"/>
      <c r="H792" s="172"/>
      <c r="I792" s="23"/>
      <c r="J792" s="171"/>
      <c r="K792" s="171"/>
      <c r="L792" s="180">
        <f t="shared" si="9"/>
        <v>1</v>
      </c>
      <c r="M792" s="159">
        <f t="shared" si="10"/>
        <v>1900</v>
      </c>
      <c r="N792" s="159" t="str">
        <f t="shared" si="11"/>
        <v>Jan</v>
      </c>
      <c r="O792" s="160"/>
      <c r="P792" s="40"/>
      <c r="Q792" s="40"/>
      <c r="R792" s="40"/>
      <c r="S792" s="40"/>
      <c r="T792" s="40"/>
      <c r="U792" s="40"/>
      <c r="V792" s="40"/>
      <c r="W792" s="40"/>
      <c r="X792" s="40"/>
      <c r="Y792" s="40"/>
      <c r="Z792" s="40"/>
    </row>
    <row r="793" spans="1:26" ht="14.25" customHeight="1">
      <c r="A793" s="40"/>
      <c r="B793" s="40"/>
      <c r="C793" s="40"/>
      <c r="D793" s="168"/>
      <c r="E793" s="167"/>
      <c r="F793" s="164"/>
      <c r="G793" s="164"/>
      <c r="H793" s="164"/>
      <c r="I793" s="23"/>
      <c r="J793" s="171"/>
      <c r="K793" s="171"/>
      <c r="L793" s="180">
        <f t="shared" si="9"/>
        <v>1</v>
      </c>
      <c r="M793" s="159">
        <f t="shared" si="10"/>
        <v>1900</v>
      </c>
      <c r="N793" s="159" t="str">
        <f t="shared" si="11"/>
        <v>Jan</v>
      </c>
      <c r="O793" s="160"/>
      <c r="P793" s="40"/>
      <c r="Q793" s="40"/>
      <c r="R793" s="40"/>
      <c r="S793" s="40"/>
      <c r="T793" s="40"/>
      <c r="U793" s="40"/>
      <c r="V793" s="40"/>
      <c r="W793" s="40"/>
      <c r="X793" s="40"/>
      <c r="Y793" s="40"/>
      <c r="Z793" s="40"/>
    </row>
    <row r="794" spans="1:26" ht="14.25" customHeight="1">
      <c r="A794" s="40"/>
      <c r="B794" s="40"/>
      <c r="C794" s="40"/>
      <c r="D794" s="168"/>
      <c r="E794" s="167"/>
      <c r="F794" s="164"/>
      <c r="G794" s="164"/>
      <c r="H794" s="164"/>
      <c r="I794" s="23"/>
      <c r="J794" s="164"/>
      <c r="K794" s="171"/>
      <c r="L794" s="180">
        <f t="shared" si="9"/>
        <v>1</v>
      </c>
      <c r="M794" s="159">
        <f t="shared" si="10"/>
        <v>1900</v>
      </c>
      <c r="N794" s="159" t="str">
        <f t="shared" si="11"/>
        <v>Jan</v>
      </c>
      <c r="O794" s="160"/>
      <c r="P794" s="40"/>
      <c r="Q794" s="40"/>
      <c r="R794" s="40"/>
      <c r="S794" s="40"/>
      <c r="T794" s="40"/>
      <c r="U794" s="40"/>
      <c r="V794" s="40"/>
      <c r="W794" s="40"/>
      <c r="X794" s="40"/>
      <c r="Y794" s="40"/>
      <c r="Z794" s="40"/>
    </row>
    <row r="795" spans="1:26" ht="14.25" customHeight="1">
      <c r="A795" s="40"/>
      <c r="B795" s="40"/>
      <c r="C795" s="40"/>
      <c r="D795" s="168"/>
      <c r="E795" s="167"/>
      <c r="F795" s="164"/>
      <c r="G795" s="164"/>
      <c r="H795" s="164"/>
      <c r="I795" s="23"/>
      <c r="J795" s="164"/>
      <c r="K795" s="171"/>
      <c r="L795" s="180">
        <f t="shared" si="9"/>
        <v>1</v>
      </c>
      <c r="M795" s="159">
        <f t="shared" si="10"/>
        <v>1900</v>
      </c>
      <c r="N795" s="159" t="str">
        <f t="shared" si="11"/>
        <v>Jan</v>
      </c>
      <c r="O795" s="160"/>
      <c r="P795" s="40"/>
      <c r="Q795" s="40"/>
      <c r="R795" s="40"/>
      <c r="S795" s="40"/>
      <c r="T795" s="40"/>
      <c r="U795" s="40"/>
      <c r="V795" s="40"/>
      <c r="W795" s="40"/>
      <c r="X795" s="40"/>
      <c r="Y795" s="40"/>
      <c r="Z795" s="40"/>
    </row>
    <row r="796" spans="1:26" ht="14.25" customHeight="1">
      <c r="A796" s="40"/>
      <c r="B796" s="40"/>
      <c r="C796" s="40"/>
      <c r="D796" s="168"/>
      <c r="E796" s="167"/>
      <c r="F796" s="164"/>
      <c r="G796" s="164"/>
      <c r="H796" s="164"/>
      <c r="I796" s="23"/>
      <c r="J796" s="164"/>
      <c r="K796" s="171"/>
      <c r="L796" s="180">
        <f t="shared" si="9"/>
        <v>1</v>
      </c>
      <c r="M796" s="159">
        <f t="shared" si="10"/>
        <v>1900</v>
      </c>
      <c r="N796" s="159" t="str">
        <f t="shared" si="11"/>
        <v>Jan</v>
      </c>
      <c r="O796" s="160"/>
      <c r="P796" s="40"/>
      <c r="Q796" s="40"/>
      <c r="R796" s="40"/>
      <c r="S796" s="40"/>
      <c r="T796" s="40"/>
      <c r="U796" s="40"/>
      <c r="V796" s="40"/>
      <c r="W796" s="40"/>
      <c r="X796" s="40"/>
      <c r="Y796" s="40"/>
      <c r="Z796" s="40"/>
    </row>
    <row r="797" spans="1:26" ht="14.25" customHeight="1">
      <c r="A797" s="40"/>
      <c r="B797" s="40"/>
      <c r="C797" s="40"/>
      <c r="D797" s="168"/>
      <c r="E797" s="167"/>
      <c r="F797" s="164"/>
      <c r="G797" s="164"/>
      <c r="H797" s="164"/>
      <c r="I797" s="23"/>
      <c r="J797" s="164"/>
      <c r="K797" s="171"/>
      <c r="L797" s="180">
        <f t="shared" si="9"/>
        <v>1</v>
      </c>
      <c r="M797" s="159">
        <f t="shared" si="10"/>
        <v>1900</v>
      </c>
      <c r="N797" s="159" t="str">
        <f t="shared" si="11"/>
        <v>Jan</v>
      </c>
      <c r="O797" s="160"/>
      <c r="P797" s="40"/>
      <c r="Q797" s="40"/>
      <c r="R797" s="40"/>
      <c r="S797" s="40"/>
      <c r="T797" s="40"/>
      <c r="U797" s="40"/>
      <c r="V797" s="40"/>
      <c r="W797" s="40"/>
      <c r="X797" s="40"/>
      <c r="Y797" s="40"/>
      <c r="Z797" s="40"/>
    </row>
    <row r="798" spans="1:26" ht="14.25" customHeight="1">
      <c r="A798" s="40"/>
      <c r="B798" s="40"/>
      <c r="C798" s="40"/>
      <c r="D798" s="168"/>
      <c r="E798" s="167"/>
      <c r="F798" s="164"/>
      <c r="G798" s="164"/>
      <c r="H798" s="164"/>
      <c r="I798" s="23"/>
      <c r="J798" s="164"/>
      <c r="K798" s="171"/>
      <c r="L798" s="180">
        <f t="shared" si="9"/>
        <v>1</v>
      </c>
      <c r="M798" s="159">
        <f t="shared" si="10"/>
        <v>1900</v>
      </c>
      <c r="N798" s="159" t="str">
        <f t="shared" si="11"/>
        <v>Jan</v>
      </c>
      <c r="O798" s="160"/>
      <c r="P798" s="40"/>
      <c r="Q798" s="40"/>
      <c r="R798" s="40"/>
      <c r="S798" s="40"/>
      <c r="T798" s="40"/>
      <c r="U798" s="40"/>
      <c r="V798" s="40"/>
      <c r="W798" s="40"/>
      <c r="X798" s="40"/>
      <c r="Y798" s="40"/>
      <c r="Z798" s="40"/>
    </row>
    <row r="799" spans="1:26" ht="14.25" customHeight="1">
      <c r="A799" s="40"/>
      <c r="B799" s="40"/>
      <c r="C799" s="40"/>
      <c r="D799" s="168"/>
      <c r="E799" s="167"/>
      <c r="F799" s="164"/>
      <c r="G799" s="164"/>
      <c r="H799" s="164"/>
      <c r="I799" s="23"/>
      <c r="J799" s="171"/>
      <c r="K799" s="171"/>
      <c r="L799" s="180">
        <f t="shared" si="9"/>
        <v>1</v>
      </c>
      <c r="M799" s="159">
        <f t="shared" si="10"/>
        <v>1900</v>
      </c>
      <c r="N799" s="159" t="str">
        <f t="shared" si="11"/>
        <v>Jan</v>
      </c>
      <c r="O799" s="160"/>
      <c r="P799" s="40"/>
      <c r="Q799" s="40"/>
      <c r="R799" s="40"/>
      <c r="S799" s="40"/>
      <c r="T799" s="40"/>
      <c r="U799" s="40"/>
      <c r="V799" s="40"/>
      <c r="W799" s="40"/>
      <c r="X799" s="40"/>
      <c r="Y799" s="40"/>
      <c r="Z799" s="40"/>
    </row>
    <row r="800" spans="1:26" ht="14.25" customHeight="1">
      <c r="A800" s="40"/>
      <c r="B800" s="40"/>
      <c r="C800" s="40"/>
      <c r="D800" s="168"/>
      <c r="E800" s="167"/>
      <c r="F800" s="164"/>
      <c r="G800" s="164"/>
      <c r="H800" s="172"/>
      <c r="I800" s="23"/>
      <c r="J800" s="171"/>
      <c r="K800" s="171"/>
      <c r="L800" s="180">
        <f t="shared" si="9"/>
        <v>1</v>
      </c>
      <c r="M800" s="159">
        <f t="shared" si="10"/>
        <v>1900</v>
      </c>
      <c r="N800" s="159" t="str">
        <f t="shared" si="11"/>
        <v>Jan</v>
      </c>
      <c r="O800" s="160"/>
      <c r="P800" s="40"/>
      <c r="Q800" s="40"/>
      <c r="R800" s="40"/>
      <c r="S800" s="40"/>
      <c r="T800" s="40"/>
      <c r="U800" s="40"/>
      <c r="V800" s="40"/>
      <c r="W800" s="40"/>
      <c r="X800" s="40"/>
      <c r="Y800" s="40"/>
      <c r="Z800" s="40"/>
    </row>
    <row r="801" spans="1:26" ht="14.25" customHeight="1">
      <c r="A801" s="40"/>
      <c r="B801" s="40"/>
      <c r="C801" s="40"/>
      <c r="D801" s="168"/>
      <c r="E801" s="167"/>
      <c r="F801" s="164"/>
      <c r="G801" s="164"/>
      <c r="H801" s="172"/>
      <c r="I801" s="23"/>
      <c r="J801" s="171"/>
      <c r="K801" s="171"/>
      <c r="L801" s="180">
        <f t="shared" si="9"/>
        <v>1</v>
      </c>
      <c r="M801" s="159">
        <f t="shared" si="10"/>
        <v>1900</v>
      </c>
      <c r="N801" s="159" t="str">
        <f t="shared" si="11"/>
        <v>Jan</v>
      </c>
      <c r="O801" s="160"/>
      <c r="P801" s="40"/>
      <c r="Q801" s="40"/>
      <c r="R801" s="40"/>
      <c r="S801" s="40"/>
      <c r="T801" s="40"/>
      <c r="U801" s="40"/>
      <c r="V801" s="40"/>
      <c r="W801" s="40"/>
      <c r="X801" s="40"/>
      <c r="Y801" s="40"/>
      <c r="Z801" s="40"/>
    </row>
    <row r="802" spans="1:26" ht="14.25" customHeight="1">
      <c r="A802" s="40"/>
      <c r="B802" s="40"/>
      <c r="C802" s="40"/>
      <c r="D802" s="168"/>
      <c r="E802" s="167"/>
      <c r="F802" s="40"/>
      <c r="G802" s="164"/>
      <c r="H802" s="40"/>
      <c r="I802" s="23"/>
      <c r="J802" s="23"/>
      <c r="K802" s="23"/>
      <c r="L802" s="180">
        <f t="shared" si="9"/>
        <v>1</v>
      </c>
      <c r="M802" s="159">
        <f t="shared" si="10"/>
        <v>1900</v>
      </c>
      <c r="N802" s="159" t="str">
        <f t="shared" si="11"/>
        <v>Jan</v>
      </c>
      <c r="O802" s="160"/>
      <c r="P802" s="40"/>
      <c r="Q802" s="40"/>
      <c r="R802" s="40"/>
      <c r="S802" s="40"/>
      <c r="T802" s="40"/>
      <c r="U802" s="40"/>
      <c r="V802" s="40"/>
      <c r="W802" s="40"/>
      <c r="X802" s="40"/>
      <c r="Y802" s="40"/>
      <c r="Z802" s="40"/>
    </row>
    <row r="803" spans="1:26" ht="14.25" customHeight="1">
      <c r="A803" s="40"/>
      <c r="B803" s="40"/>
      <c r="C803" s="40"/>
      <c r="D803" s="168"/>
      <c r="E803" s="168"/>
      <c r="F803" s="40"/>
      <c r="G803" s="164"/>
      <c r="H803" s="40"/>
      <c r="I803" s="23"/>
      <c r="J803" s="23"/>
      <c r="K803" s="23"/>
      <c r="L803" s="180">
        <f t="shared" si="9"/>
        <v>1</v>
      </c>
      <c r="M803" s="159">
        <f t="shared" si="10"/>
        <v>1900</v>
      </c>
      <c r="N803" s="159" t="str">
        <f t="shared" si="11"/>
        <v>Jan</v>
      </c>
      <c r="O803" s="160"/>
      <c r="P803" s="40"/>
      <c r="Q803" s="40"/>
      <c r="R803" s="40"/>
      <c r="S803" s="40"/>
      <c r="T803" s="40"/>
      <c r="U803" s="40"/>
      <c r="V803" s="40"/>
      <c r="W803" s="40"/>
      <c r="X803" s="40"/>
      <c r="Y803" s="40"/>
      <c r="Z803" s="40"/>
    </row>
    <row r="804" spans="1:26" ht="14.25" customHeight="1">
      <c r="A804" s="40"/>
      <c r="B804" s="40"/>
      <c r="C804" s="40"/>
      <c r="D804" s="168"/>
      <c r="E804" s="168"/>
      <c r="F804" s="40"/>
      <c r="G804" s="164"/>
      <c r="H804" s="40"/>
      <c r="I804" s="23"/>
      <c r="J804" s="23"/>
      <c r="K804" s="23"/>
      <c r="L804" s="180">
        <f t="shared" si="9"/>
        <v>1</v>
      </c>
      <c r="M804" s="159">
        <f t="shared" si="10"/>
        <v>1900</v>
      </c>
      <c r="N804" s="159" t="str">
        <f t="shared" si="11"/>
        <v>Jan</v>
      </c>
      <c r="O804" s="160"/>
      <c r="P804" s="40"/>
      <c r="Q804" s="40"/>
      <c r="R804" s="40"/>
      <c r="S804" s="40"/>
      <c r="T804" s="40"/>
      <c r="U804" s="40"/>
      <c r="V804" s="40"/>
      <c r="W804" s="40"/>
      <c r="X804" s="40"/>
      <c r="Y804" s="40"/>
      <c r="Z804" s="40"/>
    </row>
    <row r="805" spans="1:26" ht="14.25" customHeight="1">
      <c r="A805" s="40"/>
      <c r="B805" s="40"/>
      <c r="C805" s="40"/>
      <c r="D805" s="168"/>
      <c r="E805" s="168"/>
      <c r="F805" s="40"/>
      <c r="G805" s="164"/>
      <c r="H805" s="40"/>
      <c r="I805" s="23"/>
      <c r="J805" s="23"/>
      <c r="K805" s="23"/>
      <c r="L805" s="180">
        <f t="shared" si="9"/>
        <v>1</v>
      </c>
      <c r="M805" s="159">
        <f t="shared" si="10"/>
        <v>1900</v>
      </c>
      <c r="N805" s="159" t="str">
        <f t="shared" si="11"/>
        <v>Jan</v>
      </c>
      <c r="O805" s="160"/>
      <c r="P805" s="40"/>
      <c r="Q805" s="40"/>
      <c r="R805" s="40"/>
      <c r="S805" s="40"/>
      <c r="T805" s="40"/>
      <c r="U805" s="40"/>
      <c r="V805" s="40"/>
      <c r="W805" s="40"/>
      <c r="X805" s="40"/>
      <c r="Y805" s="40"/>
      <c r="Z805" s="40"/>
    </row>
    <row r="806" spans="1:26" ht="14.25" customHeight="1">
      <c r="A806" s="40"/>
      <c r="B806" s="40"/>
      <c r="C806" s="40"/>
      <c r="D806" s="168"/>
      <c r="E806" s="167"/>
      <c r="F806" s="40"/>
      <c r="G806" s="164"/>
      <c r="H806" s="40"/>
      <c r="I806" s="23"/>
      <c r="J806" s="23"/>
      <c r="K806" s="23"/>
      <c r="L806" s="180">
        <f t="shared" si="9"/>
        <v>1</v>
      </c>
      <c r="M806" s="159">
        <f t="shared" si="10"/>
        <v>1900</v>
      </c>
      <c r="N806" s="159" t="str">
        <f t="shared" si="11"/>
        <v>Jan</v>
      </c>
      <c r="O806" s="160"/>
      <c r="P806" s="40"/>
      <c r="Q806" s="40"/>
      <c r="R806" s="40"/>
      <c r="S806" s="40"/>
      <c r="T806" s="40"/>
      <c r="U806" s="40"/>
      <c r="V806" s="40"/>
      <c r="W806" s="40"/>
      <c r="X806" s="40"/>
      <c r="Y806" s="40"/>
      <c r="Z806" s="40"/>
    </row>
    <row r="807" spans="1:26" ht="14.25" customHeight="1">
      <c r="A807" s="40"/>
      <c r="B807" s="40"/>
      <c r="C807" s="40"/>
      <c r="D807" s="168"/>
      <c r="E807" s="168"/>
      <c r="F807" s="40"/>
      <c r="G807" s="164"/>
      <c r="H807" s="40"/>
      <c r="I807" s="23"/>
      <c r="J807" s="23"/>
      <c r="K807" s="23"/>
      <c r="L807" s="180">
        <f t="shared" si="9"/>
        <v>1</v>
      </c>
      <c r="M807" s="159">
        <f t="shared" si="10"/>
        <v>1900</v>
      </c>
      <c r="N807" s="159" t="str">
        <f t="shared" si="11"/>
        <v>Jan</v>
      </c>
      <c r="O807" s="160"/>
      <c r="P807" s="40"/>
      <c r="Q807" s="40"/>
      <c r="R807" s="40"/>
      <c r="S807" s="40"/>
      <c r="T807" s="40"/>
      <c r="U807" s="40"/>
      <c r="V807" s="40"/>
      <c r="W807" s="40"/>
      <c r="X807" s="40"/>
      <c r="Y807" s="40"/>
      <c r="Z807" s="40"/>
    </row>
    <row r="808" spans="1:26" ht="14.25" customHeight="1">
      <c r="A808" s="40"/>
      <c r="B808" s="40"/>
      <c r="C808" s="40"/>
      <c r="D808" s="168"/>
      <c r="E808" s="168"/>
      <c r="F808" s="40"/>
      <c r="G808" s="164"/>
      <c r="H808" s="40"/>
      <c r="I808" s="23"/>
      <c r="J808" s="23"/>
      <c r="K808" s="23"/>
      <c r="L808" s="180">
        <f t="shared" si="9"/>
        <v>1</v>
      </c>
      <c r="M808" s="159">
        <f t="shared" si="10"/>
        <v>1900</v>
      </c>
      <c r="N808" s="159" t="str">
        <f t="shared" si="11"/>
        <v>Jan</v>
      </c>
      <c r="O808" s="160"/>
      <c r="P808" s="40"/>
      <c r="Q808" s="40"/>
      <c r="R808" s="40"/>
      <c r="S808" s="40"/>
      <c r="T808" s="40"/>
      <c r="U808" s="40"/>
      <c r="V808" s="40"/>
      <c r="W808" s="40"/>
      <c r="X808" s="40"/>
      <c r="Y808" s="40"/>
      <c r="Z808" s="40"/>
    </row>
    <row r="809" spans="1:26" ht="14.25" customHeight="1">
      <c r="A809" s="40"/>
      <c r="B809" s="40"/>
      <c r="C809" s="40"/>
      <c r="D809" s="168"/>
      <c r="E809" s="168"/>
      <c r="F809" s="40"/>
      <c r="G809" s="164"/>
      <c r="H809" s="40"/>
      <c r="I809" s="23"/>
      <c r="J809" s="23"/>
      <c r="K809" s="23"/>
      <c r="L809" s="180">
        <f t="shared" si="9"/>
        <v>1</v>
      </c>
      <c r="M809" s="159">
        <f t="shared" si="10"/>
        <v>1900</v>
      </c>
      <c r="N809" s="159" t="str">
        <f t="shared" si="11"/>
        <v>Jan</v>
      </c>
      <c r="O809" s="160"/>
      <c r="P809" s="40"/>
      <c r="Q809" s="40"/>
      <c r="R809" s="40"/>
      <c r="S809" s="40"/>
      <c r="T809" s="40"/>
      <c r="U809" s="40"/>
      <c r="V809" s="40"/>
      <c r="W809" s="40"/>
      <c r="X809" s="40"/>
      <c r="Y809" s="40"/>
      <c r="Z809" s="40"/>
    </row>
    <row r="810" spans="1:26" ht="14.25" customHeight="1">
      <c r="A810" s="40"/>
      <c r="B810" s="40"/>
      <c r="C810" s="40"/>
      <c r="D810" s="168"/>
      <c r="E810" s="168"/>
      <c r="F810" s="164"/>
      <c r="G810" s="164"/>
      <c r="H810" s="164"/>
      <c r="I810" s="23"/>
      <c r="J810" s="171"/>
      <c r="K810" s="171"/>
      <c r="L810" s="180">
        <f t="shared" si="9"/>
        <v>1</v>
      </c>
      <c r="M810" s="159">
        <f t="shared" si="10"/>
        <v>1900</v>
      </c>
      <c r="N810" s="159" t="str">
        <f t="shared" si="11"/>
        <v>Jan</v>
      </c>
      <c r="O810" s="160"/>
      <c r="P810" s="40"/>
      <c r="Q810" s="40"/>
      <c r="R810" s="40"/>
      <c r="S810" s="40"/>
      <c r="T810" s="40"/>
      <c r="U810" s="40"/>
      <c r="V810" s="40"/>
      <c r="W810" s="40"/>
      <c r="X810" s="40"/>
      <c r="Y810" s="40"/>
      <c r="Z810" s="40"/>
    </row>
    <row r="811" spans="1:26" ht="14.25" customHeight="1">
      <c r="A811" s="40"/>
      <c r="B811" s="40"/>
      <c r="C811" s="40"/>
      <c r="D811" s="168"/>
      <c r="E811" s="168"/>
      <c r="F811" s="164"/>
      <c r="G811" s="164"/>
      <c r="H811" s="164"/>
      <c r="I811" s="23"/>
      <c r="J811" s="171"/>
      <c r="K811" s="171"/>
      <c r="L811" s="180">
        <f t="shared" si="9"/>
        <v>1</v>
      </c>
      <c r="M811" s="159">
        <f t="shared" si="10"/>
        <v>1900</v>
      </c>
      <c r="N811" s="159" t="str">
        <f t="shared" si="11"/>
        <v>Jan</v>
      </c>
      <c r="O811" s="160"/>
      <c r="P811" s="40"/>
      <c r="Q811" s="40"/>
      <c r="R811" s="40"/>
      <c r="S811" s="40"/>
      <c r="T811" s="40"/>
      <c r="U811" s="40"/>
      <c r="V811" s="40"/>
      <c r="W811" s="40"/>
      <c r="X811" s="40"/>
      <c r="Y811" s="40"/>
      <c r="Z811" s="40"/>
    </row>
    <row r="812" spans="1:26" ht="14.25" customHeight="1">
      <c r="A812" s="40"/>
      <c r="B812" s="40"/>
      <c r="C812" s="40"/>
      <c r="D812" s="168"/>
      <c r="E812" s="167"/>
      <c r="F812" s="164"/>
      <c r="G812" s="164"/>
      <c r="H812" s="164"/>
      <c r="I812" s="23"/>
      <c r="J812" s="171"/>
      <c r="K812" s="171"/>
      <c r="L812" s="180">
        <f t="shared" si="9"/>
        <v>1</v>
      </c>
      <c r="M812" s="159">
        <f t="shared" si="10"/>
        <v>1900</v>
      </c>
      <c r="N812" s="159" t="str">
        <f t="shared" si="11"/>
        <v>Jan</v>
      </c>
      <c r="O812" s="160"/>
      <c r="P812" s="40"/>
      <c r="Q812" s="40"/>
      <c r="R812" s="40"/>
      <c r="S812" s="40"/>
      <c r="T812" s="40"/>
      <c r="U812" s="40"/>
      <c r="V812" s="40"/>
      <c r="W812" s="40"/>
      <c r="X812" s="40"/>
      <c r="Y812" s="40"/>
      <c r="Z812" s="40"/>
    </row>
    <row r="813" spans="1:26" ht="14.25" customHeight="1">
      <c r="A813" s="40"/>
      <c r="B813" s="40"/>
      <c r="C813" s="40"/>
      <c r="D813" s="168"/>
      <c r="E813" s="167"/>
      <c r="F813" s="164"/>
      <c r="G813" s="164"/>
      <c r="H813" s="164"/>
      <c r="I813" s="23"/>
      <c r="J813" s="171"/>
      <c r="K813" s="171"/>
      <c r="L813" s="180">
        <f t="shared" si="9"/>
        <v>1</v>
      </c>
      <c r="M813" s="159">
        <f t="shared" si="10"/>
        <v>1900</v>
      </c>
      <c r="N813" s="159" t="str">
        <f t="shared" si="11"/>
        <v>Jan</v>
      </c>
      <c r="O813" s="160"/>
      <c r="P813" s="40"/>
      <c r="Q813" s="40"/>
      <c r="R813" s="40"/>
      <c r="S813" s="40"/>
      <c r="T813" s="40"/>
      <c r="U813" s="40"/>
      <c r="V813" s="40"/>
      <c r="W813" s="40"/>
      <c r="X813" s="40"/>
      <c r="Y813" s="40"/>
      <c r="Z813" s="40"/>
    </row>
    <row r="814" spans="1:26" ht="14.25" customHeight="1">
      <c r="A814" s="40"/>
      <c r="B814" s="40"/>
      <c r="C814" s="40"/>
      <c r="D814" s="168"/>
      <c r="E814" s="167"/>
      <c r="F814" s="164"/>
      <c r="G814" s="164"/>
      <c r="H814" s="164"/>
      <c r="I814" s="23"/>
      <c r="J814" s="171"/>
      <c r="K814" s="171"/>
      <c r="L814" s="180">
        <f t="shared" si="9"/>
        <v>1</v>
      </c>
      <c r="M814" s="159">
        <f t="shared" si="10"/>
        <v>1900</v>
      </c>
      <c r="N814" s="159" t="str">
        <f t="shared" si="11"/>
        <v>Jan</v>
      </c>
      <c r="O814" s="160"/>
      <c r="P814" s="40"/>
      <c r="Q814" s="40"/>
      <c r="R814" s="40"/>
      <c r="S814" s="40"/>
      <c r="T814" s="40"/>
      <c r="U814" s="40"/>
      <c r="V814" s="40"/>
      <c r="W814" s="40"/>
      <c r="X814" s="40"/>
      <c r="Y814" s="40"/>
      <c r="Z814" s="40"/>
    </row>
    <row r="815" spans="1:26" ht="14.25" customHeight="1">
      <c r="A815" s="40"/>
      <c r="B815" s="40"/>
      <c r="C815" s="40"/>
      <c r="D815" s="168"/>
      <c r="E815" s="167"/>
      <c r="F815" s="164"/>
      <c r="G815" s="164"/>
      <c r="H815" s="164"/>
      <c r="I815" s="23"/>
      <c r="J815" s="171"/>
      <c r="K815" s="171"/>
      <c r="L815" s="180">
        <f t="shared" si="9"/>
        <v>1</v>
      </c>
      <c r="M815" s="159">
        <f t="shared" si="10"/>
        <v>1900</v>
      </c>
      <c r="N815" s="159" t="str">
        <f t="shared" si="11"/>
        <v>Jan</v>
      </c>
      <c r="O815" s="160"/>
      <c r="P815" s="40"/>
      <c r="Q815" s="40"/>
      <c r="R815" s="40"/>
      <c r="S815" s="40"/>
      <c r="T815" s="40"/>
      <c r="U815" s="40"/>
      <c r="V815" s="40"/>
      <c r="W815" s="40"/>
      <c r="X815" s="40"/>
      <c r="Y815" s="40"/>
      <c r="Z815" s="40"/>
    </row>
    <row r="816" spans="1:26" ht="14.25" customHeight="1">
      <c r="A816" s="40"/>
      <c r="B816" s="40"/>
      <c r="C816" s="40"/>
      <c r="D816" s="168"/>
      <c r="E816" s="167"/>
      <c r="F816" s="164"/>
      <c r="G816" s="164"/>
      <c r="H816" s="164"/>
      <c r="I816" s="23"/>
      <c r="J816" s="171"/>
      <c r="K816" s="171"/>
      <c r="L816" s="180">
        <f t="shared" si="9"/>
        <v>1</v>
      </c>
      <c r="M816" s="159">
        <f t="shared" si="10"/>
        <v>1900</v>
      </c>
      <c r="N816" s="159" t="str">
        <f t="shared" si="11"/>
        <v>Jan</v>
      </c>
      <c r="O816" s="160"/>
      <c r="P816" s="40"/>
      <c r="Q816" s="40"/>
      <c r="R816" s="40"/>
      <c r="S816" s="40"/>
      <c r="T816" s="40"/>
      <c r="U816" s="40"/>
      <c r="V816" s="40"/>
      <c r="W816" s="40"/>
      <c r="X816" s="40"/>
      <c r="Y816" s="40"/>
      <c r="Z816" s="40"/>
    </row>
    <row r="817" spans="1:26" ht="14.25" customHeight="1">
      <c r="A817" s="40"/>
      <c r="B817" s="40"/>
      <c r="C817" s="40"/>
      <c r="D817" s="168"/>
      <c r="E817" s="167"/>
      <c r="F817" s="164"/>
      <c r="G817" s="164"/>
      <c r="H817" s="164"/>
      <c r="I817" s="23"/>
      <c r="J817" s="171"/>
      <c r="K817" s="171"/>
      <c r="L817" s="180">
        <f t="shared" si="9"/>
        <v>1</v>
      </c>
      <c r="M817" s="159">
        <f t="shared" si="10"/>
        <v>1900</v>
      </c>
      <c r="N817" s="159" t="str">
        <f t="shared" si="11"/>
        <v>Jan</v>
      </c>
      <c r="O817" s="160"/>
      <c r="P817" s="40"/>
      <c r="Q817" s="40"/>
      <c r="R817" s="40"/>
      <c r="S817" s="40"/>
      <c r="T817" s="40"/>
      <c r="U817" s="40"/>
      <c r="V817" s="40"/>
      <c r="W817" s="40"/>
      <c r="X817" s="40"/>
      <c r="Y817" s="40"/>
      <c r="Z817" s="40"/>
    </row>
    <row r="818" spans="1:26" ht="14.25" customHeight="1">
      <c r="A818" s="40"/>
      <c r="B818" s="40"/>
      <c r="C818" s="40"/>
      <c r="D818" s="168"/>
      <c r="E818" s="167"/>
      <c r="F818" s="164"/>
      <c r="G818" s="164"/>
      <c r="H818" s="164"/>
      <c r="I818" s="23"/>
      <c r="J818" s="171"/>
      <c r="K818" s="171"/>
      <c r="L818" s="180">
        <f t="shared" si="9"/>
        <v>1</v>
      </c>
      <c r="M818" s="159">
        <f t="shared" si="10"/>
        <v>1900</v>
      </c>
      <c r="N818" s="159" t="str">
        <f t="shared" si="11"/>
        <v>Jan</v>
      </c>
      <c r="O818" s="160"/>
      <c r="P818" s="40"/>
      <c r="Q818" s="40"/>
      <c r="R818" s="40"/>
      <c r="S818" s="40"/>
      <c r="T818" s="40"/>
      <c r="U818" s="40"/>
      <c r="V818" s="40"/>
      <c r="W818" s="40"/>
      <c r="X818" s="40"/>
      <c r="Y818" s="40"/>
      <c r="Z818" s="40"/>
    </row>
    <row r="819" spans="1:26" ht="14.25" customHeight="1">
      <c r="A819" s="40"/>
      <c r="B819" s="40"/>
      <c r="C819" s="40"/>
      <c r="D819" s="168"/>
      <c r="E819" s="167"/>
      <c r="F819" s="164"/>
      <c r="G819" s="164"/>
      <c r="H819" s="164"/>
      <c r="I819" s="23"/>
      <c r="J819" s="171"/>
      <c r="K819" s="171"/>
      <c r="L819" s="180">
        <f t="shared" si="9"/>
        <v>1</v>
      </c>
      <c r="M819" s="159">
        <f t="shared" si="10"/>
        <v>1900</v>
      </c>
      <c r="N819" s="159" t="str">
        <f t="shared" si="11"/>
        <v>Jan</v>
      </c>
      <c r="O819" s="160"/>
      <c r="P819" s="40"/>
      <c r="Q819" s="40"/>
      <c r="R819" s="40"/>
      <c r="S819" s="40"/>
      <c r="T819" s="40"/>
      <c r="U819" s="40"/>
      <c r="V819" s="40"/>
      <c r="W819" s="40"/>
      <c r="X819" s="40"/>
      <c r="Y819" s="40"/>
      <c r="Z819" s="40"/>
    </row>
    <row r="820" spans="1:26" ht="14.25" customHeight="1">
      <c r="A820" s="40"/>
      <c r="B820" s="40"/>
      <c r="C820" s="40"/>
      <c r="D820" s="168"/>
      <c r="E820" s="167"/>
      <c r="F820" s="164"/>
      <c r="G820" s="164"/>
      <c r="H820" s="164"/>
      <c r="I820" s="23"/>
      <c r="J820" s="171"/>
      <c r="K820" s="171"/>
      <c r="L820" s="180">
        <f t="shared" si="9"/>
        <v>1</v>
      </c>
      <c r="M820" s="159">
        <f t="shared" si="10"/>
        <v>1900</v>
      </c>
      <c r="N820" s="159" t="str">
        <f t="shared" si="11"/>
        <v>Jan</v>
      </c>
      <c r="O820" s="160"/>
      <c r="P820" s="40"/>
      <c r="Q820" s="40"/>
      <c r="R820" s="40"/>
      <c r="S820" s="40"/>
      <c r="T820" s="40"/>
      <c r="U820" s="40"/>
      <c r="V820" s="40"/>
      <c r="W820" s="40"/>
      <c r="X820" s="40"/>
      <c r="Y820" s="40"/>
      <c r="Z820" s="40"/>
    </row>
    <row r="821" spans="1:26" ht="14.25" customHeight="1">
      <c r="A821" s="40"/>
      <c r="B821" s="40"/>
      <c r="C821" s="40"/>
      <c r="D821" s="168"/>
      <c r="E821" s="167"/>
      <c r="F821" s="164"/>
      <c r="G821" s="164"/>
      <c r="H821" s="164"/>
      <c r="I821" s="23"/>
      <c r="J821" s="171"/>
      <c r="K821" s="171"/>
      <c r="L821" s="180">
        <f t="shared" si="9"/>
        <v>1</v>
      </c>
      <c r="M821" s="159">
        <f t="shared" si="10"/>
        <v>1900</v>
      </c>
      <c r="N821" s="159" t="str">
        <f t="shared" si="11"/>
        <v>Jan</v>
      </c>
      <c r="O821" s="160"/>
      <c r="P821" s="40"/>
      <c r="Q821" s="40"/>
      <c r="R821" s="40"/>
      <c r="S821" s="40"/>
      <c r="T821" s="40"/>
      <c r="U821" s="40"/>
      <c r="V821" s="40"/>
      <c r="W821" s="40"/>
      <c r="X821" s="40"/>
      <c r="Y821" s="40"/>
      <c r="Z821" s="40"/>
    </row>
    <row r="822" spans="1:26" ht="14.25" customHeight="1">
      <c r="A822" s="40"/>
      <c r="B822" s="40"/>
      <c r="C822" s="40"/>
      <c r="D822" s="168"/>
      <c r="E822" s="167"/>
      <c r="F822" s="164"/>
      <c r="G822" s="164"/>
      <c r="H822" s="164"/>
      <c r="I822" s="23"/>
      <c r="J822" s="171"/>
      <c r="K822" s="171"/>
      <c r="L822" s="180">
        <f t="shared" si="9"/>
        <v>1</v>
      </c>
      <c r="M822" s="159">
        <f t="shared" si="10"/>
        <v>1900</v>
      </c>
      <c r="N822" s="159" t="str">
        <f t="shared" si="11"/>
        <v>Jan</v>
      </c>
      <c r="O822" s="160"/>
      <c r="P822" s="40"/>
      <c r="Q822" s="40"/>
      <c r="R822" s="40"/>
      <c r="S822" s="40"/>
      <c r="T822" s="40"/>
      <c r="U822" s="40"/>
      <c r="V822" s="40"/>
      <c r="W822" s="40"/>
      <c r="X822" s="40"/>
      <c r="Y822" s="40"/>
      <c r="Z822" s="40"/>
    </row>
    <row r="823" spans="1:26" ht="14.25" customHeight="1">
      <c r="A823" s="40"/>
      <c r="B823" s="40"/>
      <c r="C823" s="40"/>
      <c r="D823" s="168"/>
      <c r="E823" s="167"/>
      <c r="F823" s="164"/>
      <c r="G823" s="164"/>
      <c r="H823" s="164"/>
      <c r="I823" s="23"/>
      <c r="J823" s="171"/>
      <c r="K823" s="171"/>
      <c r="L823" s="180">
        <f t="shared" si="9"/>
        <v>1</v>
      </c>
      <c r="M823" s="159">
        <f t="shared" si="10"/>
        <v>1900</v>
      </c>
      <c r="N823" s="159" t="str">
        <f t="shared" si="11"/>
        <v>Jan</v>
      </c>
      <c r="O823" s="160"/>
      <c r="P823" s="40"/>
      <c r="Q823" s="40"/>
      <c r="R823" s="40"/>
      <c r="S823" s="40"/>
      <c r="T823" s="40"/>
      <c r="U823" s="40"/>
      <c r="V823" s="40"/>
      <c r="W823" s="40"/>
      <c r="X823" s="40"/>
      <c r="Y823" s="40"/>
      <c r="Z823" s="40"/>
    </row>
    <row r="824" spans="1:26" ht="14.25" customHeight="1">
      <c r="A824" s="40"/>
      <c r="B824" s="40"/>
      <c r="C824" s="40"/>
      <c r="D824" s="168"/>
      <c r="E824" s="167"/>
      <c r="F824" s="164"/>
      <c r="G824" s="164"/>
      <c r="H824" s="164"/>
      <c r="I824" s="23"/>
      <c r="J824" s="171"/>
      <c r="K824" s="171"/>
      <c r="L824" s="180">
        <f t="shared" si="9"/>
        <v>1</v>
      </c>
      <c r="M824" s="159">
        <f t="shared" si="10"/>
        <v>1900</v>
      </c>
      <c r="N824" s="159" t="str">
        <f t="shared" si="11"/>
        <v>Jan</v>
      </c>
      <c r="O824" s="160"/>
      <c r="P824" s="40"/>
      <c r="Q824" s="40"/>
      <c r="R824" s="40"/>
      <c r="S824" s="40"/>
      <c r="T824" s="40"/>
      <c r="U824" s="40"/>
      <c r="V824" s="40"/>
      <c r="W824" s="40"/>
      <c r="X824" s="40"/>
      <c r="Y824" s="40"/>
      <c r="Z824" s="40"/>
    </row>
    <row r="825" spans="1:26" ht="14.25" customHeight="1">
      <c r="A825" s="40"/>
      <c r="B825" s="40"/>
      <c r="C825" s="40"/>
      <c r="D825" s="168"/>
      <c r="E825" s="167"/>
      <c r="F825" s="164"/>
      <c r="G825" s="164"/>
      <c r="H825" s="164"/>
      <c r="I825" s="23"/>
      <c r="J825" s="171"/>
      <c r="K825" s="171"/>
      <c r="L825" s="180">
        <f t="shared" si="9"/>
        <v>1</v>
      </c>
      <c r="M825" s="159">
        <f t="shared" si="10"/>
        <v>1900</v>
      </c>
      <c r="N825" s="159" t="str">
        <f t="shared" si="11"/>
        <v>Jan</v>
      </c>
      <c r="O825" s="160"/>
      <c r="P825" s="40"/>
      <c r="Q825" s="40"/>
      <c r="R825" s="40"/>
      <c r="S825" s="40"/>
      <c r="T825" s="40"/>
      <c r="U825" s="40"/>
      <c r="V825" s="40"/>
      <c r="W825" s="40"/>
      <c r="X825" s="40"/>
      <c r="Y825" s="40"/>
      <c r="Z825" s="40"/>
    </row>
    <row r="826" spans="1:26" ht="14.25" customHeight="1">
      <c r="A826" s="40"/>
      <c r="B826" s="40"/>
      <c r="C826" s="40"/>
      <c r="D826" s="168"/>
      <c r="E826" s="167"/>
      <c r="F826" s="164"/>
      <c r="G826" s="164"/>
      <c r="H826" s="164"/>
      <c r="I826" s="23"/>
      <c r="J826" s="171"/>
      <c r="K826" s="171"/>
      <c r="L826" s="180">
        <f t="shared" si="9"/>
        <v>1</v>
      </c>
      <c r="M826" s="159">
        <f t="shared" si="10"/>
        <v>1900</v>
      </c>
      <c r="N826" s="159" t="str">
        <f t="shared" si="11"/>
        <v>Jan</v>
      </c>
      <c r="O826" s="160"/>
      <c r="P826" s="40"/>
      <c r="Q826" s="40"/>
      <c r="R826" s="40"/>
      <c r="S826" s="40"/>
      <c r="T826" s="40"/>
      <c r="U826" s="40"/>
      <c r="V826" s="40"/>
      <c r="W826" s="40"/>
      <c r="X826" s="40"/>
      <c r="Y826" s="40"/>
      <c r="Z826" s="40"/>
    </row>
    <row r="827" spans="1:26" ht="14.25" customHeight="1">
      <c r="A827" s="40"/>
      <c r="B827" s="40"/>
      <c r="C827" s="40"/>
      <c r="D827" s="168"/>
      <c r="E827" s="167"/>
      <c r="F827" s="164"/>
      <c r="G827" s="164"/>
      <c r="H827" s="164"/>
      <c r="I827" s="23"/>
      <c r="J827" s="171"/>
      <c r="K827" s="171"/>
      <c r="L827" s="180">
        <f t="shared" si="9"/>
        <v>1</v>
      </c>
      <c r="M827" s="159">
        <f t="shared" si="10"/>
        <v>1900</v>
      </c>
      <c r="N827" s="159" t="str">
        <f t="shared" si="11"/>
        <v>Jan</v>
      </c>
      <c r="O827" s="160"/>
      <c r="P827" s="40"/>
      <c r="Q827" s="40"/>
      <c r="R827" s="40"/>
      <c r="S827" s="40"/>
      <c r="T827" s="40"/>
      <c r="U827" s="40"/>
      <c r="V827" s="40"/>
      <c r="W827" s="40"/>
      <c r="X827" s="40"/>
      <c r="Y827" s="40"/>
      <c r="Z827" s="40"/>
    </row>
    <row r="828" spans="1:26" ht="14.25" customHeight="1">
      <c r="A828" s="40"/>
      <c r="B828" s="40"/>
      <c r="C828" s="40"/>
      <c r="D828" s="168"/>
      <c r="E828" s="167"/>
      <c r="F828" s="164"/>
      <c r="G828" s="164"/>
      <c r="H828" s="164"/>
      <c r="I828" s="23"/>
      <c r="J828" s="171"/>
      <c r="K828" s="171"/>
      <c r="L828" s="180">
        <f t="shared" si="9"/>
        <v>1</v>
      </c>
      <c r="M828" s="159">
        <f t="shared" si="10"/>
        <v>1900</v>
      </c>
      <c r="N828" s="159" t="str">
        <f t="shared" si="11"/>
        <v>Jan</v>
      </c>
      <c r="O828" s="160"/>
      <c r="P828" s="40"/>
      <c r="Q828" s="40"/>
      <c r="R828" s="40"/>
      <c r="S828" s="40"/>
      <c r="T828" s="40"/>
      <c r="U828" s="40"/>
      <c r="V828" s="40"/>
      <c r="W828" s="40"/>
      <c r="X828" s="40"/>
      <c r="Y828" s="40"/>
      <c r="Z828" s="40"/>
    </row>
    <row r="829" spans="1:26" ht="14.25" customHeight="1">
      <c r="A829" s="40"/>
      <c r="B829" s="40"/>
      <c r="C829" s="40"/>
      <c r="D829" s="168"/>
      <c r="E829" s="167"/>
      <c r="F829" s="164"/>
      <c r="G829" s="164"/>
      <c r="H829" s="164"/>
      <c r="I829" s="23"/>
      <c r="J829" s="171"/>
      <c r="K829" s="171"/>
      <c r="L829" s="180">
        <f t="shared" si="9"/>
        <v>1</v>
      </c>
      <c r="M829" s="159">
        <f t="shared" si="10"/>
        <v>1900</v>
      </c>
      <c r="N829" s="159" t="str">
        <f t="shared" si="11"/>
        <v>Jan</v>
      </c>
      <c r="O829" s="160"/>
      <c r="P829" s="40"/>
      <c r="Q829" s="40"/>
      <c r="R829" s="40"/>
      <c r="S829" s="40"/>
      <c r="T829" s="40"/>
      <c r="U829" s="40"/>
      <c r="V829" s="40"/>
      <c r="W829" s="40"/>
      <c r="X829" s="40"/>
      <c r="Y829" s="40"/>
      <c r="Z829" s="40"/>
    </row>
    <row r="830" spans="1:26" ht="14.25" customHeight="1">
      <c r="A830" s="40"/>
      <c r="B830" s="40"/>
      <c r="C830" s="40"/>
      <c r="D830" s="162"/>
      <c r="E830" s="167"/>
      <c r="F830" s="164"/>
      <c r="G830" s="164"/>
      <c r="H830" s="40"/>
      <c r="I830" s="23"/>
      <c r="J830" s="165"/>
      <c r="K830" s="165"/>
      <c r="L830" s="180">
        <f t="shared" si="9"/>
        <v>1</v>
      </c>
      <c r="M830" s="159">
        <f t="shared" si="10"/>
        <v>1900</v>
      </c>
      <c r="N830" s="159" t="str">
        <f t="shared" si="11"/>
        <v>Jan</v>
      </c>
      <c r="O830" s="160"/>
      <c r="P830" s="40"/>
      <c r="Q830" s="40"/>
      <c r="R830" s="40"/>
      <c r="S830" s="40"/>
      <c r="T830" s="40"/>
      <c r="U830" s="40"/>
      <c r="V830" s="40"/>
      <c r="W830" s="40"/>
      <c r="X830" s="40"/>
      <c r="Y830" s="40"/>
      <c r="Z830" s="40"/>
    </row>
    <row r="831" spans="1:26" ht="14.25" customHeight="1">
      <c r="A831" s="40"/>
      <c r="B831" s="40"/>
      <c r="C831" s="40"/>
      <c r="D831" s="167"/>
      <c r="E831" s="167"/>
      <c r="F831" s="164"/>
      <c r="G831" s="164"/>
      <c r="H831" s="40"/>
      <c r="I831" s="23"/>
      <c r="J831" s="165"/>
      <c r="K831" s="165"/>
      <c r="L831" s="180">
        <f t="shared" si="9"/>
        <v>1</v>
      </c>
      <c r="M831" s="159">
        <f t="shared" si="10"/>
        <v>1900</v>
      </c>
      <c r="N831" s="159" t="str">
        <f t="shared" si="11"/>
        <v>Jan</v>
      </c>
      <c r="O831" s="160"/>
      <c r="P831" s="40"/>
      <c r="Q831" s="40"/>
      <c r="R831" s="40"/>
      <c r="S831" s="40"/>
      <c r="T831" s="40"/>
      <c r="U831" s="40"/>
      <c r="V831" s="40"/>
      <c r="W831" s="40"/>
      <c r="X831" s="40"/>
      <c r="Y831" s="40"/>
      <c r="Z831" s="40"/>
    </row>
    <row r="832" spans="1:26" ht="14.25" customHeight="1">
      <c r="A832" s="40"/>
      <c r="B832" s="40"/>
      <c r="C832" s="40"/>
      <c r="D832" s="162"/>
      <c r="E832" s="167"/>
      <c r="F832" s="164"/>
      <c r="G832" s="164"/>
      <c r="H832" s="40"/>
      <c r="I832" s="23"/>
      <c r="J832" s="165"/>
      <c r="K832" s="165"/>
      <c r="L832" s="180">
        <f t="shared" si="9"/>
        <v>1</v>
      </c>
      <c r="M832" s="159">
        <f t="shared" si="10"/>
        <v>1900</v>
      </c>
      <c r="N832" s="159" t="str">
        <f t="shared" si="11"/>
        <v>Jan</v>
      </c>
      <c r="O832" s="160"/>
      <c r="P832" s="40"/>
      <c r="Q832" s="40"/>
      <c r="R832" s="40"/>
      <c r="S832" s="40"/>
      <c r="T832" s="40"/>
      <c r="U832" s="40"/>
      <c r="V832" s="40"/>
      <c r="W832" s="40"/>
      <c r="X832" s="40"/>
      <c r="Y832" s="40"/>
      <c r="Z832" s="40"/>
    </row>
    <row r="833" spans="1:26" ht="14.25" customHeight="1">
      <c r="A833" s="40"/>
      <c r="B833" s="40"/>
      <c r="C833" s="40"/>
      <c r="D833" s="162"/>
      <c r="E833" s="167"/>
      <c r="F833" s="164"/>
      <c r="G833" s="164"/>
      <c r="H833" s="40"/>
      <c r="I833" s="23"/>
      <c r="J833" s="165"/>
      <c r="K833" s="165"/>
      <c r="L833" s="180">
        <f t="shared" si="9"/>
        <v>1</v>
      </c>
      <c r="M833" s="159">
        <f t="shared" si="10"/>
        <v>1900</v>
      </c>
      <c r="N833" s="159" t="str">
        <f t="shared" si="11"/>
        <v>Jan</v>
      </c>
      <c r="O833" s="160"/>
      <c r="P833" s="40"/>
      <c r="Q833" s="40"/>
      <c r="R833" s="40"/>
      <c r="S833" s="40"/>
      <c r="T833" s="40"/>
      <c r="U833" s="40"/>
      <c r="V833" s="40"/>
      <c r="W833" s="40"/>
      <c r="X833" s="40"/>
      <c r="Y833" s="40"/>
      <c r="Z833" s="40"/>
    </row>
    <row r="834" spans="1:26" ht="14.25" customHeight="1">
      <c r="A834" s="40"/>
      <c r="B834" s="40"/>
      <c r="C834" s="40"/>
      <c r="D834" s="162"/>
      <c r="E834" s="167"/>
      <c r="F834" s="164"/>
      <c r="G834" s="164"/>
      <c r="H834" s="40"/>
      <c r="I834" s="23"/>
      <c r="J834" s="165"/>
      <c r="K834" s="165"/>
      <c r="L834" s="180">
        <f t="shared" si="9"/>
        <v>1</v>
      </c>
      <c r="M834" s="159">
        <f t="shared" si="10"/>
        <v>1900</v>
      </c>
      <c r="N834" s="159" t="str">
        <f t="shared" si="11"/>
        <v>Jan</v>
      </c>
      <c r="O834" s="160"/>
      <c r="P834" s="40"/>
      <c r="Q834" s="40"/>
      <c r="R834" s="40"/>
      <c r="S834" s="40"/>
      <c r="T834" s="40"/>
      <c r="U834" s="40"/>
      <c r="V834" s="40"/>
      <c r="W834" s="40"/>
      <c r="X834" s="40"/>
      <c r="Y834" s="40"/>
      <c r="Z834" s="40"/>
    </row>
    <row r="835" spans="1:26" ht="14.25" customHeight="1">
      <c r="A835" s="40"/>
      <c r="B835" s="40"/>
      <c r="C835" s="40"/>
      <c r="D835" s="162"/>
      <c r="E835" s="167"/>
      <c r="F835" s="164"/>
      <c r="G835" s="164"/>
      <c r="H835" s="40"/>
      <c r="I835" s="23"/>
      <c r="J835" s="165"/>
      <c r="K835" s="165"/>
      <c r="L835" s="180">
        <f t="shared" si="9"/>
        <v>1</v>
      </c>
      <c r="M835" s="159">
        <f t="shared" si="10"/>
        <v>1900</v>
      </c>
      <c r="N835" s="159" t="str">
        <f t="shared" si="11"/>
        <v>Jan</v>
      </c>
      <c r="O835" s="160"/>
      <c r="P835" s="40"/>
      <c r="Q835" s="40"/>
      <c r="R835" s="40"/>
      <c r="S835" s="40"/>
      <c r="T835" s="40"/>
      <c r="U835" s="40"/>
      <c r="V835" s="40"/>
      <c r="W835" s="40"/>
      <c r="X835" s="40"/>
      <c r="Y835" s="40"/>
      <c r="Z835" s="40"/>
    </row>
    <row r="836" spans="1:26" ht="14.25" customHeight="1">
      <c r="A836" s="40"/>
      <c r="B836" s="40"/>
      <c r="C836" s="40"/>
      <c r="D836" s="167"/>
      <c r="E836" s="167"/>
      <c r="F836" s="164"/>
      <c r="G836" s="164"/>
      <c r="H836" s="40"/>
      <c r="I836" s="23"/>
      <c r="J836" s="165"/>
      <c r="K836" s="165"/>
      <c r="L836" s="180">
        <f t="shared" si="9"/>
        <v>1</v>
      </c>
      <c r="M836" s="159">
        <f t="shared" si="10"/>
        <v>1900</v>
      </c>
      <c r="N836" s="159" t="str">
        <f t="shared" si="11"/>
        <v>Jan</v>
      </c>
      <c r="O836" s="160"/>
      <c r="P836" s="40"/>
      <c r="Q836" s="40"/>
      <c r="R836" s="40"/>
      <c r="S836" s="40"/>
      <c r="T836" s="40"/>
      <c r="U836" s="40"/>
      <c r="V836" s="40"/>
      <c r="W836" s="40"/>
      <c r="X836" s="40"/>
      <c r="Y836" s="40"/>
      <c r="Z836" s="40"/>
    </row>
    <row r="837" spans="1:26" ht="14.25" customHeight="1">
      <c r="A837" s="40"/>
      <c r="B837" s="40"/>
      <c r="C837" s="40"/>
      <c r="D837" s="167"/>
      <c r="E837" s="167"/>
      <c r="F837" s="164"/>
      <c r="G837" s="164"/>
      <c r="H837" s="40"/>
      <c r="I837" s="23"/>
      <c r="J837" s="165"/>
      <c r="K837" s="165"/>
      <c r="L837" s="180">
        <f t="shared" si="9"/>
        <v>1</v>
      </c>
      <c r="M837" s="159">
        <f t="shared" si="10"/>
        <v>1900</v>
      </c>
      <c r="N837" s="159" t="str">
        <f t="shared" si="11"/>
        <v>Jan</v>
      </c>
      <c r="O837" s="160"/>
      <c r="P837" s="40"/>
      <c r="Q837" s="40"/>
      <c r="R837" s="40"/>
      <c r="S837" s="40"/>
      <c r="T837" s="40"/>
      <c r="U837" s="40"/>
      <c r="V837" s="40"/>
      <c r="W837" s="40"/>
      <c r="X837" s="40"/>
      <c r="Y837" s="40"/>
      <c r="Z837" s="40"/>
    </row>
    <row r="838" spans="1:26" ht="14.25" customHeight="1">
      <c r="A838" s="40"/>
      <c r="B838" s="40"/>
      <c r="C838" s="40"/>
      <c r="D838" s="167"/>
      <c r="E838" s="167"/>
      <c r="F838" s="164"/>
      <c r="G838" s="164"/>
      <c r="H838" s="40"/>
      <c r="I838" s="23"/>
      <c r="J838" s="165"/>
      <c r="K838" s="165"/>
      <c r="L838" s="180">
        <f t="shared" si="9"/>
        <v>1</v>
      </c>
      <c r="M838" s="159">
        <f t="shared" si="10"/>
        <v>1900</v>
      </c>
      <c r="N838" s="159" t="str">
        <f t="shared" si="11"/>
        <v>Jan</v>
      </c>
      <c r="O838" s="160"/>
      <c r="P838" s="40"/>
      <c r="Q838" s="40"/>
      <c r="R838" s="40"/>
      <c r="S838" s="40"/>
      <c r="T838" s="40"/>
      <c r="U838" s="40"/>
      <c r="V838" s="40"/>
      <c r="W838" s="40"/>
      <c r="X838" s="40"/>
      <c r="Y838" s="40"/>
      <c r="Z838" s="40"/>
    </row>
    <row r="839" spans="1:26" ht="14.25" customHeight="1">
      <c r="A839" s="40"/>
      <c r="B839" s="40"/>
      <c r="C839" s="40"/>
      <c r="D839" s="167"/>
      <c r="E839" s="167"/>
      <c r="F839" s="164"/>
      <c r="G839" s="164"/>
      <c r="H839" s="40"/>
      <c r="I839" s="23"/>
      <c r="J839" s="165"/>
      <c r="K839" s="165"/>
      <c r="L839" s="180">
        <f t="shared" si="9"/>
        <v>1</v>
      </c>
      <c r="M839" s="159">
        <f t="shared" si="10"/>
        <v>1900</v>
      </c>
      <c r="N839" s="159" t="str">
        <f t="shared" si="11"/>
        <v>Jan</v>
      </c>
      <c r="O839" s="160"/>
      <c r="P839" s="40"/>
      <c r="Q839" s="40"/>
      <c r="R839" s="40"/>
      <c r="S839" s="40"/>
      <c r="T839" s="40"/>
      <c r="U839" s="40"/>
      <c r="V839" s="40"/>
      <c r="W839" s="40"/>
      <c r="X839" s="40"/>
      <c r="Y839" s="40"/>
      <c r="Z839" s="40"/>
    </row>
    <row r="840" spans="1:26" ht="14.25" customHeight="1">
      <c r="A840" s="40"/>
      <c r="B840" s="40"/>
      <c r="C840" s="40"/>
      <c r="D840" s="167"/>
      <c r="E840" s="167"/>
      <c r="F840" s="164"/>
      <c r="G840" s="164"/>
      <c r="H840" s="40"/>
      <c r="I840" s="23"/>
      <c r="J840" s="165"/>
      <c r="K840" s="165"/>
      <c r="L840" s="180">
        <f t="shared" si="9"/>
        <v>1</v>
      </c>
      <c r="M840" s="159">
        <f t="shared" si="10"/>
        <v>1900</v>
      </c>
      <c r="N840" s="159" t="str">
        <f t="shared" si="11"/>
        <v>Jan</v>
      </c>
      <c r="O840" s="160"/>
      <c r="P840" s="40"/>
      <c r="Q840" s="40"/>
      <c r="R840" s="40"/>
      <c r="S840" s="40"/>
      <c r="T840" s="40"/>
      <c r="U840" s="40"/>
      <c r="V840" s="40"/>
      <c r="W840" s="40"/>
      <c r="X840" s="40"/>
      <c r="Y840" s="40"/>
      <c r="Z840" s="40"/>
    </row>
    <row r="841" spans="1:26" ht="14.25" customHeight="1">
      <c r="A841" s="40"/>
      <c r="B841" s="40"/>
      <c r="C841" s="40"/>
      <c r="D841" s="167"/>
      <c r="E841" s="167"/>
      <c r="F841" s="164"/>
      <c r="G841" s="164"/>
      <c r="H841" s="40"/>
      <c r="I841" s="23"/>
      <c r="J841" s="165"/>
      <c r="K841" s="165"/>
      <c r="L841" s="180">
        <f t="shared" si="9"/>
        <v>1</v>
      </c>
      <c r="M841" s="159">
        <f t="shared" si="10"/>
        <v>1900</v>
      </c>
      <c r="N841" s="159" t="str">
        <f t="shared" si="11"/>
        <v>Jan</v>
      </c>
      <c r="O841" s="160"/>
      <c r="P841" s="40"/>
      <c r="Q841" s="40"/>
      <c r="R841" s="40"/>
      <c r="S841" s="40"/>
      <c r="T841" s="40"/>
      <c r="U841" s="40"/>
      <c r="V841" s="40"/>
      <c r="W841" s="40"/>
      <c r="X841" s="40"/>
      <c r="Y841" s="40"/>
      <c r="Z841" s="40"/>
    </row>
    <row r="842" spans="1:26" ht="14.25" customHeight="1">
      <c r="A842" s="40"/>
      <c r="B842" s="40"/>
      <c r="C842" s="40"/>
      <c r="D842" s="167"/>
      <c r="E842" s="167"/>
      <c r="F842" s="164"/>
      <c r="G842" s="164"/>
      <c r="H842" s="40"/>
      <c r="I842" s="23"/>
      <c r="J842" s="165"/>
      <c r="K842" s="165"/>
      <c r="L842" s="180">
        <f t="shared" si="9"/>
        <v>1</v>
      </c>
      <c r="M842" s="159">
        <f t="shared" si="10"/>
        <v>1900</v>
      </c>
      <c r="N842" s="159" t="str">
        <f t="shared" si="11"/>
        <v>Jan</v>
      </c>
      <c r="O842" s="160"/>
      <c r="P842" s="40"/>
      <c r="Q842" s="40"/>
      <c r="R842" s="40"/>
      <c r="S842" s="40"/>
      <c r="T842" s="40"/>
      <c r="U842" s="40"/>
      <c r="V842" s="40"/>
      <c r="W842" s="40"/>
      <c r="X842" s="40"/>
      <c r="Y842" s="40"/>
      <c r="Z842" s="40"/>
    </row>
    <row r="843" spans="1:26" ht="14.25" customHeight="1">
      <c r="A843" s="40"/>
      <c r="B843" s="40"/>
      <c r="C843" s="40"/>
      <c r="D843" s="167"/>
      <c r="E843" s="167"/>
      <c r="F843" s="164"/>
      <c r="G843" s="164"/>
      <c r="H843" s="40"/>
      <c r="I843" s="23"/>
      <c r="J843" s="165"/>
      <c r="K843" s="165"/>
      <c r="L843" s="180">
        <f t="shared" si="9"/>
        <v>1</v>
      </c>
      <c r="M843" s="159">
        <f t="shared" si="10"/>
        <v>1900</v>
      </c>
      <c r="N843" s="159" t="str">
        <f t="shared" si="11"/>
        <v>Jan</v>
      </c>
      <c r="O843" s="160"/>
      <c r="P843" s="40"/>
      <c r="Q843" s="40"/>
      <c r="R843" s="40"/>
      <c r="S843" s="40"/>
      <c r="T843" s="40"/>
      <c r="U843" s="40"/>
      <c r="V843" s="40"/>
      <c r="W843" s="40"/>
      <c r="X843" s="40"/>
      <c r="Y843" s="40"/>
      <c r="Z843" s="40"/>
    </row>
    <row r="844" spans="1:26" ht="14.25" customHeight="1">
      <c r="A844" s="40"/>
      <c r="B844" s="40"/>
      <c r="C844" s="40"/>
      <c r="D844" s="167"/>
      <c r="E844" s="167"/>
      <c r="F844" s="164"/>
      <c r="G844" s="164"/>
      <c r="H844" s="40"/>
      <c r="I844" s="23"/>
      <c r="J844" s="165"/>
      <c r="K844" s="165"/>
      <c r="L844" s="180">
        <f t="shared" si="9"/>
        <v>1</v>
      </c>
      <c r="M844" s="159">
        <f t="shared" si="10"/>
        <v>1900</v>
      </c>
      <c r="N844" s="159" t="str">
        <f t="shared" si="11"/>
        <v>Jan</v>
      </c>
      <c r="O844" s="160"/>
      <c r="P844" s="40"/>
      <c r="Q844" s="40"/>
      <c r="R844" s="40"/>
      <c r="S844" s="40"/>
      <c r="T844" s="40"/>
      <c r="U844" s="40"/>
      <c r="V844" s="40"/>
      <c r="W844" s="40"/>
      <c r="X844" s="40"/>
      <c r="Y844" s="40"/>
      <c r="Z844" s="40"/>
    </row>
    <row r="845" spans="1:26" ht="14.25" customHeight="1">
      <c r="A845" s="40"/>
      <c r="B845" s="40"/>
      <c r="C845" s="40"/>
      <c r="D845" s="168"/>
      <c r="E845" s="168"/>
      <c r="F845" s="164"/>
      <c r="G845" s="164"/>
      <c r="H845" s="40"/>
      <c r="I845" s="23"/>
      <c r="J845" s="165"/>
      <c r="K845" s="165"/>
      <c r="L845" s="180">
        <f t="shared" si="9"/>
        <v>1</v>
      </c>
      <c r="M845" s="159">
        <f t="shared" si="10"/>
        <v>1900</v>
      </c>
      <c r="N845" s="159" t="str">
        <f t="shared" si="11"/>
        <v>Jan</v>
      </c>
      <c r="O845" s="160"/>
      <c r="P845" s="40"/>
      <c r="Q845" s="40"/>
      <c r="R845" s="40"/>
      <c r="S845" s="40"/>
      <c r="T845" s="40"/>
      <c r="U845" s="40"/>
      <c r="V845" s="40"/>
      <c r="W845" s="40"/>
      <c r="X845" s="40"/>
      <c r="Y845" s="40"/>
      <c r="Z845" s="40"/>
    </row>
    <row r="846" spans="1:26" ht="14.25" customHeight="1">
      <c r="A846" s="40"/>
      <c r="B846" s="40"/>
      <c r="C846" s="40"/>
      <c r="D846" s="167"/>
      <c r="E846" s="167"/>
      <c r="F846" s="164"/>
      <c r="G846" s="164"/>
      <c r="H846" s="40"/>
      <c r="I846" s="23"/>
      <c r="J846" s="165"/>
      <c r="K846" s="165"/>
      <c r="L846" s="180">
        <f t="shared" si="9"/>
        <v>1</v>
      </c>
      <c r="M846" s="159">
        <f t="shared" si="10"/>
        <v>1900</v>
      </c>
      <c r="N846" s="159" t="str">
        <f t="shared" si="11"/>
        <v>Jan</v>
      </c>
      <c r="O846" s="160"/>
      <c r="P846" s="40"/>
      <c r="Q846" s="40"/>
      <c r="R846" s="40"/>
      <c r="S846" s="40"/>
      <c r="T846" s="40"/>
      <c r="U846" s="40"/>
      <c r="V846" s="40"/>
      <c r="W846" s="40"/>
      <c r="X846" s="40"/>
      <c r="Y846" s="40"/>
      <c r="Z846" s="40"/>
    </row>
    <row r="847" spans="1:26" ht="14.25" customHeight="1">
      <c r="A847" s="40"/>
      <c r="B847" s="40"/>
      <c r="C847" s="40"/>
      <c r="D847" s="167"/>
      <c r="E847" s="167"/>
      <c r="F847" s="164"/>
      <c r="G847" s="164"/>
      <c r="H847" s="40"/>
      <c r="I847" s="23"/>
      <c r="J847" s="165"/>
      <c r="K847" s="165"/>
      <c r="L847" s="180">
        <f t="shared" si="9"/>
        <v>1</v>
      </c>
      <c r="M847" s="159">
        <f t="shared" si="10"/>
        <v>1900</v>
      </c>
      <c r="N847" s="159" t="str">
        <f t="shared" si="11"/>
        <v>Jan</v>
      </c>
      <c r="O847" s="160"/>
      <c r="P847" s="40"/>
      <c r="Q847" s="40"/>
      <c r="R847" s="40"/>
      <c r="S847" s="40"/>
      <c r="T847" s="40"/>
      <c r="U847" s="40"/>
      <c r="V847" s="40"/>
      <c r="W847" s="40"/>
      <c r="X847" s="40"/>
      <c r="Y847" s="40"/>
      <c r="Z847" s="40"/>
    </row>
    <row r="848" spans="1:26" ht="14.25" customHeight="1">
      <c r="A848" s="40"/>
      <c r="B848" s="40"/>
      <c r="C848" s="40"/>
      <c r="D848" s="167"/>
      <c r="E848" s="167"/>
      <c r="F848" s="164"/>
      <c r="G848" s="164"/>
      <c r="H848" s="40"/>
      <c r="I848" s="23"/>
      <c r="J848" s="165"/>
      <c r="K848" s="165"/>
      <c r="L848" s="180">
        <f t="shared" si="9"/>
        <v>1</v>
      </c>
      <c r="M848" s="159">
        <f t="shared" si="10"/>
        <v>1900</v>
      </c>
      <c r="N848" s="159" t="str">
        <f t="shared" si="11"/>
        <v>Jan</v>
      </c>
      <c r="O848" s="160"/>
      <c r="P848" s="40"/>
      <c r="Q848" s="40"/>
      <c r="R848" s="40"/>
      <c r="S848" s="40"/>
      <c r="T848" s="40"/>
      <c r="U848" s="40"/>
      <c r="V848" s="40"/>
      <c r="W848" s="40"/>
      <c r="X848" s="40"/>
      <c r="Y848" s="40"/>
      <c r="Z848" s="40"/>
    </row>
    <row r="849" spans="1:26" ht="14.25" customHeight="1">
      <c r="A849" s="40"/>
      <c r="B849" s="40"/>
      <c r="C849" s="40"/>
      <c r="D849" s="167"/>
      <c r="E849" s="167"/>
      <c r="F849" s="164"/>
      <c r="G849" s="164"/>
      <c r="H849" s="40"/>
      <c r="I849" s="23"/>
      <c r="J849" s="165"/>
      <c r="K849" s="165"/>
      <c r="L849" s="180">
        <f t="shared" si="9"/>
        <v>1</v>
      </c>
      <c r="M849" s="159">
        <f t="shared" si="10"/>
        <v>1900</v>
      </c>
      <c r="N849" s="159" t="str">
        <f t="shared" si="11"/>
        <v>Jan</v>
      </c>
      <c r="O849" s="160"/>
      <c r="P849" s="40"/>
      <c r="Q849" s="40"/>
      <c r="R849" s="40"/>
      <c r="S849" s="40"/>
      <c r="T849" s="40"/>
      <c r="U849" s="40"/>
      <c r="V849" s="40"/>
      <c r="W849" s="40"/>
      <c r="X849" s="40"/>
      <c r="Y849" s="40"/>
      <c r="Z849" s="40"/>
    </row>
    <row r="850" spans="1:26" ht="14.25" customHeight="1">
      <c r="A850" s="40"/>
      <c r="B850" s="40"/>
      <c r="C850" s="40"/>
      <c r="D850" s="167"/>
      <c r="E850" s="167"/>
      <c r="F850" s="164"/>
      <c r="G850" s="164"/>
      <c r="H850" s="40"/>
      <c r="I850" s="23"/>
      <c r="J850" s="165"/>
      <c r="K850" s="165"/>
      <c r="L850" s="180">
        <f t="shared" si="9"/>
        <v>1</v>
      </c>
      <c r="M850" s="159">
        <f t="shared" si="10"/>
        <v>1900</v>
      </c>
      <c r="N850" s="159" t="str">
        <f t="shared" si="11"/>
        <v>Jan</v>
      </c>
      <c r="O850" s="160"/>
      <c r="P850" s="40"/>
      <c r="Q850" s="40"/>
      <c r="R850" s="40"/>
      <c r="S850" s="40"/>
      <c r="T850" s="40"/>
      <c r="U850" s="40"/>
      <c r="V850" s="40"/>
      <c r="W850" s="40"/>
      <c r="X850" s="40"/>
      <c r="Y850" s="40"/>
      <c r="Z850" s="40"/>
    </row>
    <row r="851" spans="1:26" ht="14.25" customHeight="1">
      <c r="A851" s="40"/>
      <c r="B851" s="40"/>
      <c r="C851" s="40"/>
      <c r="D851" s="167"/>
      <c r="E851" s="167"/>
      <c r="F851" s="164"/>
      <c r="G851" s="164"/>
      <c r="H851" s="40"/>
      <c r="I851" s="23"/>
      <c r="J851" s="165"/>
      <c r="K851" s="165"/>
      <c r="L851" s="180">
        <f t="shared" si="9"/>
        <v>1</v>
      </c>
      <c r="M851" s="159">
        <f t="shared" si="10"/>
        <v>1900</v>
      </c>
      <c r="N851" s="159" t="str">
        <f t="shared" si="11"/>
        <v>Jan</v>
      </c>
      <c r="O851" s="160"/>
      <c r="P851" s="40"/>
      <c r="Q851" s="40"/>
      <c r="R851" s="40"/>
      <c r="S851" s="40"/>
      <c r="T851" s="40"/>
      <c r="U851" s="40"/>
      <c r="V851" s="40"/>
      <c r="W851" s="40"/>
      <c r="X851" s="40"/>
      <c r="Y851" s="40"/>
      <c r="Z851" s="40"/>
    </row>
    <row r="852" spans="1:26" ht="14.25" customHeight="1">
      <c r="A852" s="40"/>
      <c r="B852" s="40"/>
      <c r="C852" s="40"/>
      <c r="D852" s="167"/>
      <c r="E852" s="167"/>
      <c r="F852" s="164"/>
      <c r="G852" s="164"/>
      <c r="H852" s="40"/>
      <c r="I852" s="23"/>
      <c r="J852" s="165"/>
      <c r="K852" s="165"/>
      <c r="L852" s="180">
        <f t="shared" si="9"/>
        <v>1</v>
      </c>
      <c r="M852" s="159">
        <f t="shared" si="10"/>
        <v>1900</v>
      </c>
      <c r="N852" s="159" t="str">
        <f t="shared" si="11"/>
        <v>Jan</v>
      </c>
      <c r="O852" s="160"/>
      <c r="P852" s="40"/>
      <c r="Q852" s="40"/>
      <c r="R852" s="40"/>
      <c r="S852" s="40"/>
      <c r="T852" s="40"/>
      <c r="U852" s="40"/>
      <c r="V852" s="40"/>
      <c r="W852" s="40"/>
      <c r="X852" s="40"/>
      <c r="Y852" s="40"/>
      <c r="Z852" s="40"/>
    </row>
    <row r="853" spans="1:26" ht="14.25" customHeight="1">
      <c r="A853" s="40"/>
      <c r="B853" s="40"/>
      <c r="C853" s="40"/>
      <c r="D853" s="167"/>
      <c r="E853" s="167"/>
      <c r="F853" s="164"/>
      <c r="G853" s="164"/>
      <c r="H853" s="40"/>
      <c r="I853" s="23"/>
      <c r="J853" s="165"/>
      <c r="K853" s="165"/>
      <c r="L853" s="180">
        <f t="shared" si="9"/>
        <v>1</v>
      </c>
      <c r="M853" s="159">
        <f t="shared" si="10"/>
        <v>1900</v>
      </c>
      <c r="N853" s="159" t="str">
        <f t="shared" si="11"/>
        <v>Jan</v>
      </c>
      <c r="O853" s="160"/>
      <c r="P853" s="40"/>
      <c r="Q853" s="40"/>
      <c r="R853" s="40"/>
      <c r="S853" s="40"/>
      <c r="T853" s="40"/>
      <c r="U853" s="40"/>
      <c r="V853" s="40"/>
      <c r="W853" s="40"/>
      <c r="X853" s="40"/>
      <c r="Y853" s="40"/>
      <c r="Z853" s="40"/>
    </row>
    <row r="854" spans="1:26" ht="14.25" customHeight="1">
      <c r="A854" s="40"/>
      <c r="B854" s="40"/>
      <c r="C854" s="40"/>
      <c r="D854" s="162"/>
      <c r="E854" s="167"/>
      <c r="F854" s="164"/>
      <c r="G854" s="164"/>
      <c r="H854" s="40"/>
      <c r="I854" s="23"/>
      <c r="J854" s="23"/>
      <c r="K854" s="40"/>
      <c r="L854" s="180">
        <f t="shared" si="9"/>
        <v>1</v>
      </c>
      <c r="M854" s="159">
        <f t="shared" si="10"/>
        <v>1900</v>
      </c>
      <c r="N854" s="159" t="str">
        <f t="shared" si="11"/>
        <v>Jan</v>
      </c>
      <c r="O854" s="160"/>
      <c r="P854" s="40"/>
      <c r="Q854" s="40"/>
      <c r="R854" s="40"/>
      <c r="S854" s="40"/>
      <c r="T854" s="40"/>
      <c r="U854" s="40"/>
      <c r="V854" s="40"/>
      <c r="W854" s="40"/>
      <c r="X854" s="40"/>
      <c r="Y854" s="40"/>
      <c r="Z854" s="40"/>
    </row>
    <row r="855" spans="1:26" ht="14.25" customHeight="1">
      <c r="A855" s="40"/>
      <c r="B855" s="40"/>
      <c r="C855" s="40"/>
      <c r="D855" s="162"/>
      <c r="E855" s="167"/>
      <c r="F855" s="164"/>
      <c r="G855" s="164"/>
      <c r="H855" s="40"/>
      <c r="I855" s="165"/>
      <c r="J855" s="165"/>
      <c r="K855" s="171"/>
      <c r="L855" s="180">
        <f t="shared" si="9"/>
        <v>1</v>
      </c>
      <c r="M855" s="159">
        <f t="shared" si="10"/>
        <v>1900</v>
      </c>
      <c r="N855" s="159" t="str">
        <f t="shared" si="11"/>
        <v>Jan</v>
      </c>
      <c r="O855" s="160"/>
      <c r="P855" s="40"/>
      <c r="Q855" s="40"/>
      <c r="R855" s="40"/>
      <c r="S855" s="40"/>
      <c r="T855" s="40"/>
      <c r="U855" s="40"/>
      <c r="V855" s="40"/>
      <c r="W855" s="40"/>
      <c r="X855" s="40"/>
      <c r="Y855" s="40"/>
      <c r="Z855" s="40"/>
    </row>
    <row r="856" spans="1:26" ht="14.25" customHeight="1">
      <c r="A856" s="40"/>
      <c r="B856" s="40"/>
      <c r="C856" s="40"/>
      <c r="D856" s="162"/>
      <c r="E856" s="167"/>
      <c r="F856" s="164"/>
      <c r="G856" s="164"/>
      <c r="H856" s="40"/>
      <c r="I856" s="165"/>
      <c r="J856" s="165"/>
      <c r="K856" s="171"/>
      <c r="L856" s="180">
        <f t="shared" si="9"/>
        <v>1</v>
      </c>
      <c r="M856" s="159">
        <f t="shared" si="10"/>
        <v>1900</v>
      </c>
      <c r="N856" s="159" t="str">
        <f t="shared" si="11"/>
        <v>Jan</v>
      </c>
      <c r="O856" s="160"/>
      <c r="P856" s="40"/>
      <c r="Q856" s="40"/>
      <c r="R856" s="40"/>
      <c r="S856" s="40"/>
      <c r="T856" s="40"/>
      <c r="U856" s="40"/>
      <c r="V856" s="40"/>
      <c r="W856" s="40"/>
      <c r="X856" s="40"/>
      <c r="Y856" s="40"/>
      <c r="Z856" s="40"/>
    </row>
    <row r="857" spans="1:26" ht="14.25" customHeight="1">
      <c r="A857" s="40"/>
      <c r="B857" s="40"/>
      <c r="C857" s="40"/>
      <c r="D857" s="162"/>
      <c r="E857" s="167"/>
      <c r="F857" s="164"/>
      <c r="G857" s="164"/>
      <c r="H857" s="40"/>
      <c r="I857" s="165"/>
      <c r="J857" s="165"/>
      <c r="K857" s="171"/>
      <c r="L857" s="180">
        <f t="shared" si="9"/>
        <v>1</v>
      </c>
      <c r="M857" s="159">
        <f t="shared" si="10"/>
        <v>1900</v>
      </c>
      <c r="N857" s="159" t="str">
        <f t="shared" si="11"/>
        <v>Jan</v>
      </c>
      <c r="O857" s="160"/>
      <c r="P857" s="40"/>
      <c r="Q857" s="40"/>
      <c r="R857" s="40"/>
      <c r="S857" s="40"/>
      <c r="T857" s="40"/>
      <c r="U857" s="40"/>
      <c r="V857" s="40"/>
      <c r="W857" s="40"/>
      <c r="X857" s="40"/>
      <c r="Y857" s="40"/>
      <c r="Z857" s="40"/>
    </row>
    <row r="858" spans="1:26" ht="14.25" customHeight="1">
      <c r="A858" s="40"/>
      <c r="B858" s="40"/>
      <c r="C858" s="40"/>
      <c r="D858" s="162"/>
      <c r="E858" s="167"/>
      <c r="F858" s="40"/>
      <c r="G858" s="164"/>
      <c r="H858" s="40"/>
      <c r="I858" s="165"/>
      <c r="J858" s="165"/>
      <c r="K858" s="165"/>
      <c r="L858" s="180">
        <f t="shared" si="9"/>
        <v>1</v>
      </c>
      <c r="M858" s="159">
        <f t="shared" si="10"/>
        <v>1900</v>
      </c>
      <c r="N858" s="159" t="str">
        <f t="shared" si="11"/>
        <v>Jan</v>
      </c>
      <c r="O858" s="160"/>
      <c r="P858" s="40"/>
      <c r="Q858" s="40"/>
      <c r="R858" s="40"/>
      <c r="S858" s="40"/>
      <c r="T858" s="40"/>
      <c r="U858" s="40"/>
      <c r="V858" s="40"/>
      <c r="W858" s="40"/>
      <c r="X858" s="40"/>
      <c r="Y858" s="40"/>
      <c r="Z858" s="40"/>
    </row>
    <row r="859" spans="1:26" ht="14.25" customHeight="1">
      <c r="A859" s="40"/>
      <c r="B859" s="40"/>
      <c r="C859" s="40"/>
      <c r="D859" s="162"/>
      <c r="E859" s="167"/>
      <c r="F859" s="164"/>
      <c r="G859" s="164"/>
      <c r="H859" s="40"/>
      <c r="I859" s="165"/>
      <c r="J859" s="165"/>
      <c r="K859" s="171"/>
      <c r="L859" s="180">
        <f t="shared" si="9"/>
        <v>1</v>
      </c>
      <c r="M859" s="159">
        <f t="shared" si="10"/>
        <v>1900</v>
      </c>
      <c r="N859" s="159" t="str">
        <f t="shared" si="11"/>
        <v>Jan</v>
      </c>
      <c r="O859" s="160"/>
      <c r="P859" s="40"/>
      <c r="Q859" s="40"/>
      <c r="R859" s="40"/>
      <c r="S859" s="40"/>
      <c r="T859" s="40"/>
      <c r="U859" s="40"/>
      <c r="V859" s="40"/>
      <c r="W859" s="40"/>
      <c r="X859" s="40"/>
      <c r="Y859" s="40"/>
      <c r="Z859" s="40"/>
    </row>
    <row r="860" spans="1:26" ht="14.25" customHeight="1">
      <c r="A860" s="40"/>
      <c r="B860" s="40"/>
      <c r="C860" s="40"/>
      <c r="D860" s="162"/>
      <c r="E860" s="167"/>
      <c r="F860" s="164"/>
      <c r="G860" s="164"/>
      <c r="H860" s="40"/>
      <c r="I860" s="165"/>
      <c r="J860" s="165"/>
      <c r="K860" s="171"/>
      <c r="L860" s="180">
        <f t="shared" si="9"/>
        <v>1</v>
      </c>
      <c r="M860" s="159">
        <f t="shared" si="10"/>
        <v>1900</v>
      </c>
      <c r="N860" s="159" t="str">
        <f t="shared" si="11"/>
        <v>Jan</v>
      </c>
      <c r="O860" s="160"/>
      <c r="P860" s="40"/>
      <c r="Q860" s="40"/>
      <c r="R860" s="40"/>
      <c r="S860" s="40"/>
      <c r="T860" s="40"/>
      <c r="U860" s="40"/>
      <c r="V860" s="40"/>
      <c r="W860" s="40"/>
      <c r="X860" s="40"/>
      <c r="Y860" s="40"/>
      <c r="Z860" s="40"/>
    </row>
    <row r="861" spans="1:26" ht="14.25" customHeight="1">
      <c r="A861" s="40"/>
      <c r="B861" s="40"/>
      <c r="C861" s="40"/>
      <c r="D861" s="162"/>
      <c r="E861" s="167"/>
      <c r="F861" s="164"/>
      <c r="G861" s="164"/>
      <c r="H861" s="40"/>
      <c r="I861" s="165"/>
      <c r="J861" s="165"/>
      <c r="K861" s="171"/>
      <c r="L861" s="180">
        <f t="shared" si="9"/>
        <v>1</v>
      </c>
      <c r="M861" s="159">
        <f t="shared" si="10"/>
        <v>1900</v>
      </c>
      <c r="N861" s="159" t="str">
        <f t="shared" si="11"/>
        <v>Jan</v>
      </c>
      <c r="O861" s="160"/>
      <c r="P861" s="40"/>
      <c r="Q861" s="40"/>
      <c r="R861" s="40"/>
      <c r="S861" s="40"/>
      <c r="T861" s="40"/>
      <c r="U861" s="40"/>
      <c r="V861" s="40"/>
      <c r="W861" s="40"/>
      <c r="X861" s="40"/>
      <c r="Y861" s="40"/>
      <c r="Z861" s="40"/>
    </row>
    <row r="862" spans="1:26" ht="14.25" customHeight="1">
      <c r="A862" s="40"/>
      <c r="B862" s="40"/>
      <c r="C862" s="40"/>
      <c r="D862" s="162"/>
      <c r="E862" s="167"/>
      <c r="F862" s="164"/>
      <c r="G862" s="164"/>
      <c r="H862" s="40"/>
      <c r="I862" s="165"/>
      <c r="J862" s="165"/>
      <c r="K862" s="171"/>
      <c r="L862" s="180">
        <f t="shared" si="9"/>
        <v>1</v>
      </c>
      <c r="M862" s="159">
        <f t="shared" si="10"/>
        <v>1900</v>
      </c>
      <c r="N862" s="159" t="str">
        <f t="shared" si="11"/>
        <v>Jan</v>
      </c>
      <c r="O862" s="160"/>
      <c r="P862" s="40"/>
      <c r="Q862" s="40"/>
      <c r="R862" s="40"/>
      <c r="S862" s="40"/>
      <c r="T862" s="40"/>
      <c r="U862" s="40"/>
      <c r="V862" s="40"/>
      <c r="W862" s="40"/>
      <c r="X862" s="40"/>
      <c r="Y862" s="40"/>
      <c r="Z862" s="40"/>
    </row>
    <row r="863" spans="1:26" ht="14.25" customHeight="1">
      <c r="A863" s="40"/>
      <c r="B863" s="40"/>
      <c r="C863" s="40"/>
      <c r="D863" s="162"/>
      <c r="E863" s="167"/>
      <c r="F863" s="164"/>
      <c r="G863" s="164"/>
      <c r="H863" s="40"/>
      <c r="I863" s="165"/>
      <c r="J863" s="165"/>
      <c r="K863" s="171"/>
      <c r="L863" s="180">
        <f t="shared" si="9"/>
        <v>1</v>
      </c>
      <c r="M863" s="159">
        <f t="shared" si="10"/>
        <v>1900</v>
      </c>
      <c r="N863" s="159" t="str">
        <f t="shared" si="11"/>
        <v>Jan</v>
      </c>
      <c r="O863" s="160"/>
      <c r="P863" s="40"/>
      <c r="Q863" s="40"/>
      <c r="R863" s="40"/>
      <c r="S863" s="40"/>
      <c r="T863" s="40"/>
      <c r="U863" s="40"/>
      <c r="V863" s="40"/>
      <c r="W863" s="40"/>
      <c r="X863" s="40"/>
      <c r="Y863" s="40"/>
      <c r="Z863" s="40"/>
    </row>
    <row r="864" spans="1:26" ht="14.25" customHeight="1">
      <c r="A864" s="40"/>
      <c r="B864" s="40"/>
      <c r="C864" s="40"/>
      <c r="D864" s="162"/>
      <c r="E864" s="167"/>
      <c r="F864" s="164"/>
      <c r="G864" s="164"/>
      <c r="H864" s="40"/>
      <c r="I864" s="165"/>
      <c r="J864" s="165"/>
      <c r="K864" s="171"/>
      <c r="L864" s="180">
        <f t="shared" si="9"/>
        <v>1</v>
      </c>
      <c r="M864" s="159">
        <f t="shared" si="10"/>
        <v>1900</v>
      </c>
      <c r="N864" s="159" t="str">
        <f t="shared" si="11"/>
        <v>Jan</v>
      </c>
      <c r="O864" s="160"/>
      <c r="P864" s="40"/>
      <c r="Q864" s="40"/>
      <c r="R864" s="40"/>
      <c r="S864" s="40"/>
      <c r="T864" s="40"/>
      <c r="U864" s="40"/>
      <c r="V864" s="40"/>
      <c r="W864" s="40"/>
      <c r="X864" s="40"/>
      <c r="Y864" s="40"/>
      <c r="Z864" s="40"/>
    </row>
    <row r="865" spans="1:26" ht="14.25" customHeight="1">
      <c r="A865" s="40"/>
      <c r="B865" s="40"/>
      <c r="C865" s="40"/>
      <c r="D865" s="162"/>
      <c r="E865" s="167"/>
      <c r="F865" s="164"/>
      <c r="G865" s="164"/>
      <c r="H865" s="40"/>
      <c r="I865" s="165"/>
      <c r="J865" s="165"/>
      <c r="K865" s="171"/>
      <c r="L865" s="180">
        <f t="shared" si="9"/>
        <v>1</v>
      </c>
      <c r="M865" s="159">
        <f t="shared" si="10"/>
        <v>1900</v>
      </c>
      <c r="N865" s="159" t="str">
        <f t="shared" si="11"/>
        <v>Jan</v>
      </c>
      <c r="O865" s="160"/>
      <c r="P865" s="40"/>
      <c r="Q865" s="40"/>
      <c r="R865" s="40"/>
      <c r="S865" s="40"/>
      <c r="T865" s="40"/>
      <c r="U865" s="40"/>
      <c r="V865" s="40"/>
      <c r="W865" s="40"/>
      <c r="X865" s="40"/>
      <c r="Y865" s="40"/>
      <c r="Z865" s="40"/>
    </row>
    <row r="866" spans="1:26" ht="14.25" customHeight="1">
      <c r="A866" s="40"/>
      <c r="B866" s="40"/>
      <c r="C866" s="40"/>
      <c r="D866" s="162"/>
      <c r="E866" s="167"/>
      <c r="F866" s="164"/>
      <c r="G866" s="164"/>
      <c r="H866" s="40"/>
      <c r="I866" s="165"/>
      <c r="J866" s="165"/>
      <c r="K866" s="171"/>
      <c r="L866" s="180">
        <f t="shared" si="9"/>
        <v>1</v>
      </c>
      <c r="M866" s="159">
        <f t="shared" si="10"/>
        <v>1900</v>
      </c>
      <c r="N866" s="159" t="str">
        <f t="shared" si="11"/>
        <v>Jan</v>
      </c>
      <c r="O866" s="160"/>
      <c r="P866" s="40"/>
      <c r="Q866" s="40"/>
      <c r="R866" s="40"/>
      <c r="S866" s="40"/>
      <c r="T866" s="40"/>
      <c r="U866" s="40"/>
      <c r="V866" s="40"/>
      <c r="W866" s="40"/>
      <c r="X866" s="40"/>
      <c r="Y866" s="40"/>
      <c r="Z866" s="40"/>
    </row>
    <row r="867" spans="1:26" ht="14.25" customHeight="1">
      <c r="A867" s="40"/>
      <c r="B867" s="40"/>
      <c r="C867" s="40"/>
      <c r="D867" s="162"/>
      <c r="E867" s="167"/>
      <c r="F867" s="164"/>
      <c r="G867" s="164"/>
      <c r="H867" s="40"/>
      <c r="I867" s="165"/>
      <c r="J867" s="165"/>
      <c r="K867" s="171"/>
      <c r="L867" s="180">
        <f t="shared" si="9"/>
        <v>1</v>
      </c>
      <c r="M867" s="159">
        <f t="shared" si="10"/>
        <v>1900</v>
      </c>
      <c r="N867" s="159" t="str">
        <f t="shared" si="11"/>
        <v>Jan</v>
      </c>
      <c r="O867" s="160"/>
      <c r="P867" s="40"/>
      <c r="Q867" s="40"/>
      <c r="R867" s="40"/>
      <c r="S867" s="40"/>
      <c r="T867" s="40"/>
      <c r="U867" s="40"/>
      <c r="V867" s="40"/>
      <c r="W867" s="40"/>
      <c r="X867" s="40"/>
      <c r="Y867" s="40"/>
      <c r="Z867" s="40"/>
    </row>
    <row r="868" spans="1:26" ht="14.25" customHeight="1">
      <c r="A868" s="40"/>
      <c r="B868" s="40"/>
      <c r="C868" s="40"/>
      <c r="D868" s="162"/>
      <c r="E868" s="167"/>
      <c r="F868" s="164"/>
      <c r="G868" s="164"/>
      <c r="H868" s="40"/>
      <c r="I868" s="165"/>
      <c r="J868" s="165"/>
      <c r="K868" s="171"/>
      <c r="L868" s="180">
        <f t="shared" si="9"/>
        <v>1</v>
      </c>
      <c r="M868" s="159">
        <f t="shared" si="10"/>
        <v>1900</v>
      </c>
      <c r="N868" s="159" t="str">
        <f t="shared" si="11"/>
        <v>Jan</v>
      </c>
      <c r="O868" s="160"/>
      <c r="P868" s="40"/>
      <c r="Q868" s="40"/>
      <c r="R868" s="40"/>
      <c r="S868" s="40"/>
      <c r="T868" s="40"/>
      <c r="U868" s="40"/>
      <c r="V868" s="40"/>
      <c r="W868" s="40"/>
      <c r="X868" s="40"/>
      <c r="Y868" s="40"/>
      <c r="Z868" s="40"/>
    </row>
    <row r="869" spans="1:26" ht="14.25" customHeight="1">
      <c r="A869" s="40"/>
      <c r="B869" s="40"/>
      <c r="C869" s="40"/>
      <c r="D869" s="162"/>
      <c r="E869" s="167"/>
      <c r="F869" s="164"/>
      <c r="G869" s="164"/>
      <c r="H869" s="40"/>
      <c r="I869" s="165"/>
      <c r="J869" s="165"/>
      <c r="K869" s="171"/>
      <c r="L869" s="180">
        <f t="shared" si="9"/>
        <v>1</v>
      </c>
      <c r="M869" s="159">
        <f t="shared" si="10"/>
        <v>1900</v>
      </c>
      <c r="N869" s="159" t="str">
        <f t="shared" si="11"/>
        <v>Jan</v>
      </c>
      <c r="O869" s="160"/>
      <c r="P869" s="40"/>
      <c r="Q869" s="40"/>
      <c r="R869" s="40"/>
      <c r="S869" s="40"/>
      <c r="T869" s="40"/>
      <c r="U869" s="40"/>
      <c r="V869" s="40"/>
      <c r="W869" s="40"/>
      <c r="X869" s="40"/>
      <c r="Y869" s="40"/>
      <c r="Z869" s="40"/>
    </row>
    <row r="870" spans="1:26" ht="14.25" customHeight="1">
      <c r="A870" s="40"/>
      <c r="B870" s="40"/>
      <c r="C870" s="40"/>
      <c r="D870" s="162"/>
      <c r="E870" s="167"/>
      <c r="F870" s="164"/>
      <c r="G870" s="164"/>
      <c r="H870" s="40"/>
      <c r="I870" s="165"/>
      <c r="J870" s="165"/>
      <c r="K870" s="171"/>
      <c r="L870" s="180">
        <f t="shared" si="9"/>
        <v>1</v>
      </c>
      <c r="M870" s="159">
        <f t="shared" si="10"/>
        <v>1900</v>
      </c>
      <c r="N870" s="159" t="str">
        <f t="shared" si="11"/>
        <v>Jan</v>
      </c>
      <c r="O870" s="160"/>
      <c r="P870" s="40"/>
      <c r="Q870" s="40"/>
      <c r="R870" s="40"/>
      <c r="S870" s="40"/>
      <c r="T870" s="40"/>
      <c r="U870" s="40"/>
      <c r="V870" s="40"/>
      <c r="W870" s="40"/>
      <c r="X870" s="40"/>
      <c r="Y870" s="40"/>
      <c r="Z870" s="40"/>
    </row>
    <row r="871" spans="1:26" ht="14.25" customHeight="1">
      <c r="A871" s="40"/>
      <c r="B871" s="40"/>
      <c r="C871" s="40"/>
      <c r="D871" s="162"/>
      <c r="E871" s="167"/>
      <c r="F871" s="164"/>
      <c r="G871" s="164"/>
      <c r="H871" s="40"/>
      <c r="I871" s="165"/>
      <c r="J871" s="165"/>
      <c r="K871" s="171"/>
      <c r="L871" s="180">
        <f t="shared" si="9"/>
        <v>1</v>
      </c>
      <c r="M871" s="159">
        <f t="shared" si="10"/>
        <v>1900</v>
      </c>
      <c r="N871" s="159" t="str">
        <f t="shared" si="11"/>
        <v>Jan</v>
      </c>
      <c r="O871" s="160"/>
      <c r="P871" s="40"/>
      <c r="Q871" s="40"/>
      <c r="R871" s="40"/>
      <c r="S871" s="40"/>
      <c r="T871" s="40"/>
      <c r="U871" s="40"/>
      <c r="V871" s="40"/>
      <c r="W871" s="40"/>
      <c r="X871" s="40"/>
      <c r="Y871" s="40"/>
      <c r="Z871" s="40"/>
    </row>
    <row r="872" spans="1:26" ht="15.75" customHeight="1">
      <c r="A872" s="40"/>
      <c r="B872" s="40"/>
      <c r="C872" s="40"/>
      <c r="D872" s="162"/>
      <c r="E872" s="167"/>
      <c r="F872" s="164"/>
      <c r="G872" s="164"/>
      <c r="H872" s="40"/>
      <c r="I872" s="165"/>
      <c r="J872" s="165"/>
      <c r="K872" s="171"/>
      <c r="L872" s="180">
        <f t="shared" si="9"/>
        <v>1</v>
      </c>
      <c r="M872" s="159">
        <f t="shared" si="10"/>
        <v>1900</v>
      </c>
      <c r="N872" s="159" t="str">
        <f t="shared" si="11"/>
        <v>Jan</v>
      </c>
      <c r="O872" s="160"/>
      <c r="P872" s="40"/>
      <c r="Q872" s="40"/>
      <c r="R872" s="40"/>
      <c r="S872" s="40"/>
      <c r="T872" s="40"/>
      <c r="U872" s="40"/>
      <c r="V872" s="40"/>
      <c r="W872" s="40"/>
      <c r="X872" s="40"/>
      <c r="Y872" s="40"/>
      <c r="Z872" s="40"/>
    </row>
    <row r="873" spans="1:26" ht="14.25" customHeight="1">
      <c r="A873" s="40"/>
      <c r="B873" s="40"/>
      <c r="C873" s="40"/>
      <c r="D873" s="162"/>
      <c r="E873" s="167"/>
      <c r="F873" s="164"/>
      <c r="G873" s="164"/>
      <c r="H873" s="40"/>
      <c r="I873" s="165"/>
      <c r="J873" s="165"/>
      <c r="K873" s="171"/>
      <c r="L873" s="180">
        <f t="shared" si="9"/>
        <v>1</v>
      </c>
      <c r="M873" s="159">
        <f t="shared" si="10"/>
        <v>1900</v>
      </c>
      <c r="N873" s="159" t="str">
        <f t="shared" si="11"/>
        <v>Jan</v>
      </c>
      <c r="O873" s="160"/>
      <c r="P873" s="40"/>
      <c r="Q873" s="40"/>
      <c r="R873" s="40"/>
      <c r="S873" s="40"/>
      <c r="T873" s="40"/>
      <c r="U873" s="40"/>
      <c r="V873" s="40"/>
      <c r="W873" s="40"/>
      <c r="X873" s="40"/>
      <c r="Y873" s="40"/>
      <c r="Z873" s="40"/>
    </row>
    <row r="874" spans="1:26" ht="14.25" customHeight="1">
      <c r="A874" s="40"/>
      <c r="B874" s="40"/>
      <c r="C874" s="40"/>
      <c r="D874" s="162"/>
      <c r="E874" s="167"/>
      <c r="F874" s="164"/>
      <c r="G874" s="164"/>
      <c r="H874" s="40"/>
      <c r="I874" s="165"/>
      <c r="J874" s="165"/>
      <c r="K874" s="171"/>
      <c r="L874" s="180">
        <f t="shared" si="9"/>
        <v>1</v>
      </c>
      <c r="M874" s="159">
        <f t="shared" si="10"/>
        <v>1900</v>
      </c>
      <c r="N874" s="159" t="str">
        <f t="shared" si="11"/>
        <v>Jan</v>
      </c>
      <c r="O874" s="160"/>
      <c r="P874" s="40"/>
      <c r="Q874" s="40"/>
      <c r="R874" s="40"/>
      <c r="S874" s="40"/>
      <c r="T874" s="40"/>
      <c r="U874" s="40"/>
      <c r="V874" s="40"/>
      <c r="W874" s="40"/>
      <c r="X874" s="40"/>
      <c r="Y874" s="40"/>
      <c r="Z874" s="40"/>
    </row>
    <row r="875" spans="1:26" ht="14.25" customHeight="1">
      <c r="A875" s="40"/>
      <c r="B875" s="40"/>
      <c r="C875" s="40"/>
      <c r="D875" s="162"/>
      <c r="E875" s="167"/>
      <c r="F875" s="164"/>
      <c r="G875" s="164"/>
      <c r="H875" s="40"/>
      <c r="I875" s="165"/>
      <c r="J875" s="165"/>
      <c r="K875" s="171"/>
      <c r="L875" s="180">
        <f t="shared" si="9"/>
        <v>1</v>
      </c>
      <c r="M875" s="159">
        <f t="shared" si="10"/>
        <v>1900</v>
      </c>
      <c r="N875" s="159" t="str">
        <f t="shared" si="11"/>
        <v>Jan</v>
      </c>
      <c r="O875" s="160"/>
      <c r="P875" s="40"/>
      <c r="Q875" s="40"/>
      <c r="R875" s="40"/>
      <c r="S875" s="40"/>
      <c r="T875" s="40"/>
      <c r="U875" s="40"/>
      <c r="V875" s="40"/>
      <c r="W875" s="40"/>
      <c r="X875" s="40"/>
      <c r="Y875" s="40"/>
      <c r="Z875" s="40"/>
    </row>
    <row r="876" spans="1:26" ht="14.25" customHeight="1">
      <c r="A876" s="40"/>
      <c r="B876" s="40"/>
      <c r="C876" s="40"/>
      <c r="D876" s="162"/>
      <c r="E876" s="181"/>
      <c r="F876" s="112"/>
      <c r="G876" s="164"/>
      <c r="H876" s="174"/>
      <c r="I876" s="165"/>
      <c r="J876" s="175"/>
      <c r="K876" s="171"/>
      <c r="L876" s="180">
        <f t="shared" si="9"/>
        <v>1</v>
      </c>
      <c r="M876" s="159">
        <f t="shared" si="10"/>
        <v>1900</v>
      </c>
      <c r="N876" s="159" t="str">
        <f t="shared" si="11"/>
        <v>Jan</v>
      </c>
      <c r="O876" s="160"/>
      <c r="P876" s="40"/>
      <c r="Q876" s="40"/>
      <c r="R876" s="40"/>
      <c r="S876" s="40"/>
      <c r="T876" s="40"/>
      <c r="U876" s="40"/>
      <c r="V876" s="40"/>
      <c r="W876" s="40"/>
      <c r="X876" s="40"/>
      <c r="Y876" s="40"/>
      <c r="Z876" s="40"/>
    </row>
    <row r="877" spans="1:26" ht="14.25" customHeight="1">
      <c r="A877" s="40"/>
      <c r="B877" s="40"/>
      <c r="C877" s="40"/>
      <c r="D877" s="162"/>
      <c r="E877" s="181"/>
      <c r="F877" s="164"/>
      <c r="G877" s="164"/>
      <c r="H877" s="172"/>
      <c r="I877" s="165"/>
      <c r="J877" s="165"/>
      <c r="K877" s="171"/>
      <c r="L877" s="180">
        <f t="shared" si="9"/>
        <v>1</v>
      </c>
      <c r="M877" s="159">
        <f t="shared" si="10"/>
        <v>1900</v>
      </c>
      <c r="N877" s="159" t="str">
        <f t="shared" si="11"/>
        <v>Jan</v>
      </c>
      <c r="O877" s="160"/>
      <c r="P877" s="40"/>
      <c r="Q877" s="40"/>
      <c r="R877" s="40"/>
      <c r="S877" s="40"/>
      <c r="T877" s="40"/>
      <c r="U877" s="40"/>
      <c r="V877" s="40"/>
      <c r="W877" s="40"/>
      <c r="X877" s="40"/>
      <c r="Y877" s="40"/>
      <c r="Z877" s="40"/>
    </row>
    <row r="878" spans="1:26" ht="14.25" customHeight="1">
      <c r="A878" s="40"/>
      <c r="B878" s="40"/>
      <c r="C878" s="40"/>
      <c r="D878" s="162"/>
      <c r="E878" s="167"/>
      <c r="F878" s="164"/>
      <c r="G878" s="164"/>
      <c r="H878" s="40"/>
      <c r="I878" s="165"/>
      <c r="J878" s="165"/>
      <c r="K878" s="165"/>
      <c r="L878" s="180">
        <f t="shared" si="9"/>
        <v>1</v>
      </c>
      <c r="M878" s="159">
        <f t="shared" si="10"/>
        <v>1900</v>
      </c>
      <c r="N878" s="159" t="str">
        <f t="shared" si="11"/>
        <v>Jan</v>
      </c>
      <c r="O878" s="160"/>
      <c r="P878" s="40"/>
      <c r="Q878" s="40"/>
      <c r="R878" s="40"/>
      <c r="S878" s="40"/>
      <c r="T878" s="40"/>
      <c r="U878" s="40"/>
      <c r="V878" s="40"/>
      <c r="W878" s="40"/>
      <c r="X878" s="40"/>
      <c r="Y878" s="40"/>
      <c r="Z878" s="40"/>
    </row>
    <row r="879" spans="1:26" ht="14.25" customHeight="1">
      <c r="A879" s="40"/>
      <c r="B879" s="40"/>
      <c r="C879" s="40"/>
      <c r="D879" s="162"/>
      <c r="E879" s="167"/>
      <c r="F879" s="164"/>
      <c r="G879" s="164"/>
      <c r="H879" s="40"/>
      <c r="I879" s="165"/>
      <c r="J879" s="165"/>
      <c r="K879" s="165"/>
      <c r="L879" s="180">
        <f t="shared" si="9"/>
        <v>1</v>
      </c>
      <c r="M879" s="159">
        <f t="shared" si="10"/>
        <v>1900</v>
      </c>
      <c r="N879" s="159" t="str">
        <f t="shared" si="11"/>
        <v>Jan</v>
      </c>
      <c r="O879" s="160"/>
      <c r="P879" s="40"/>
      <c r="Q879" s="40"/>
      <c r="R879" s="40"/>
      <c r="S879" s="40"/>
      <c r="T879" s="40"/>
      <c r="U879" s="40"/>
      <c r="V879" s="40"/>
      <c r="W879" s="40"/>
      <c r="X879" s="40"/>
      <c r="Y879" s="40"/>
      <c r="Z879" s="40"/>
    </row>
    <row r="880" spans="1:26" ht="14.25" customHeight="1">
      <c r="A880" s="40"/>
      <c r="B880" s="40"/>
      <c r="C880" s="40"/>
      <c r="D880" s="162"/>
      <c r="E880" s="167"/>
      <c r="F880" s="164"/>
      <c r="G880" s="164"/>
      <c r="H880" s="40"/>
      <c r="I880" s="165"/>
      <c r="J880" s="165"/>
      <c r="K880" s="165"/>
      <c r="L880" s="180">
        <f t="shared" si="9"/>
        <v>1</v>
      </c>
      <c r="M880" s="159">
        <f t="shared" si="10"/>
        <v>1900</v>
      </c>
      <c r="N880" s="159" t="str">
        <f t="shared" si="11"/>
        <v>Jan</v>
      </c>
      <c r="O880" s="160"/>
      <c r="P880" s="40"/>
      <c r="Q880" s="40"/>
      <c r="R880" s="40"/>
      <c r="S880" s="40"/>
      <c r="T880" s="40"/>
      <c r="U880" s="40"/>
      <c r="V880" s="40"/>
      <c r="W880" s="40"/>
      <c r="X880" s="40"/>
      <c r="Y880" s="40"/>
      <c r="Z880" s="40"/>
    </row>
    <row r="881" spans="1:26" ht="14.25" customHeight="1">
      <c r="A881" s="40"/>
      <c r="B881" s="40"/>
      <c r="C881" s="40"/>
      <c r="D881" s="162"/>
      <c r="E881" s="167"/>
      <c r="F881" s="164"/>
      <c r="G881" s="164"/>
      <c r="H881" s="40"/>
      <c r="I881" s="165"/>
      <c r="J881" s="165"/>
      <c r="K881" s="165"/>
      <c r="L881" s="180">
        <f t="shared" si="9"/>
        <v>1</v>
      </c>
      <c r="M881" s="159">
        <f t="shared" si="10"/>
        <v>1900</v>
      </c>
      <c r="N881" s="159" t="str">
        <f t="shared" si="11"/>
        <v>Jan</v>
      </c>
      <c r="O881" s="160"/>
      <c r="P881" s="40"/>
      <c r="Q881" s="40"/>
      <c r="R881" s="40"/>
      <c r="S881" s="40"/>
      <c r="T881" s="40"/>
      <c r="U881" s="40"/>
      <c r="V881" s="40"/>
      <c r="W881" s="40"/>
      <c r="X881" s="40"/>
      <c r="Y881" s="40"/>
      <c r="Z881" s="40"/>
    </row>
    <row r="882" spans="1:26" ht="14.25" customHeight="1">
      <c r="A882" s="40"/>
      <c r="B882" s="40"/>
      <c r="C882" s="40"/>
      <c r="D882" s="162"/>
      <c r="E882" s="167"/>
      <c r="F882" s="164"/>
      <c r="G882" s="164"/>
      <c r="H882" s="40"/>
      <c r="I882" s="23"/>
      <c r="J882" s="165"/>
      <c r="K882" s="171"/>
      <c r="L882" s="180">
        <f t="shared" si="9"/>
        <v>1</v>
      </c>
      <c r="M882" s="159">
        <f t="shared" si="10"/>
        <v>1900</v>
      </c>
      <c r="N882" s="159" t="str">
        <f t="shared" si="11"/>
        <v>Jan</v>
      </c>
      <c r="O882" s="160"/>
      <c r="P882" s="40"/>
      <c r="Q882" s="40"/>
      <c r="R882" s="40"/>
      <c r="S882" s="40"/>
      <c r="T882" s="40"/>
      <c r="U882" s="40"/>
      <c r="V882" s="40"/>
      <c r="W882" s="40"/>
      <c r="X882" s="40"/>
      <c r="Y882" s="40"/>
      <c r="Z882" s="40"/>
    </row>
    <row r="883" spans="1:26" ht="14.25" customHeight="1">
      <c r="A883" s="40"/>
      <c r="B883" s="40"/>
      <c r="C883" s="40"/>
      <c r="D883" s="162"/>
      <c r="E883" s="167"/>
      <c r="F883" s="164"/>
      <c r="G883" s="164"/>
      <c r="H883" s="40"/>
      <c r="I883" s="23"/>
      <c r="J883" s="165"/>
      <c r="K883" s="171"/>
      <c r="L883" s="180">
        <f t="shared" si="9"/>
        <v>1</v>
      </c>
      <c r="M883" s="159">
        <f t="shared" si="10"/>
        <v>1900</v>
      </c>
      <c r="N883" s="159" t="str">
        <f t="shared" si="11"/>
        <v>Jan</v>
      </c>
      <c r="O883" s="160"/>
      <c r="P883" s="40"/>
      <c r="Q883" s="40"/>
      <c r="R883" s="40"/>
      <c r="S883" s="40"/>
      <c r="T883" s="40"/>
      <c r="U883" s="40"/>
      <c r="V883" s="40"/>
      <c r="W883" s="40"/>
      <c r="X883" s="40"/>
      <c r="Y883" s="40"/>
      <c r="Z883" s="40"/>
    </row>
    <row r="884" spans="1:26" ht="14.25" customHeight="1">
      <c r="A884" s="40"/>
      <c r="B884" s="40"/>
      <c r="C884" s="40"/>
      <c r="D884" s="162"/>
      <c r="E884" s="167"/>
      <c r="F884" s="164"/>
      <c r="G884" s="164"/>
      <c r="H884" s="40"/>
      <c r="I884" s="23"/>
      <c r="J884" s="165"/>
      <c r="K884" s="171"/>
      <c r="L884" s="180">
        <f t="shared" si="9"/>
        <v>1</v>
      </c>
      <c r="M884" s="159">
        <f t="shared" si="10"/>
        <v>1900</v>
      </c>
      <c r="N884" s="159" t="str">
        <f t="shared" si="11"/>
        <v>Jan</v>
      </c>
      <c r="O884" s="160"/>
      <c r="P884" s="40"/>
      <c r="Q884" s="40"/>
      <c r="R884" s="40"/>
      <c r="S884" s="40"/>
      <c r="T884" s="40"/>
      <c r="U884" s="40"/>
      <c r="V884" s="40"/>
      <c r="W884" s="40"/>
      <c r="X884" s="40"/>
      <c r="Y884" s="40"/>
      <c r="Z884" s="40"/>
    </row>
    <row r="885" spans="1:26" ht="14.25" customHeight="1">
      <c r="A885" s="40"/>
      <c r="B885" s="40"/>
      <c r="C885" s="40"/>
      <c r="D885" s="162"/>
      <c r="E885" s="167"/>
      <c r="F885" s="164"/>
      <c r="G885" s="164"/>
      <c r="H885" s="40"/>
      <c r="I885" s="23"/>
      <c r="J885" s="165"/>
      <c r="K885" s="171"/>
      <c r="L885" s="180">
        <f t="shared" si="9"/>
        <v>1</v>
      </c>
      <c r="M885" s="159">
        <f t="shared" si="10"/>
        <v>1900</v>
      </c>
      <c r="N885" s="159" t="str">
        <f t="shared" si="11"/>
        <v>Jan</v>
      </c>
      <c r="O885" s="160"/>
      <c r="P885" s="40"/>
      <c r="Q885" s="40"/>
      <c r="R885" s="40"/>
      <c r="S885" s="40"/>
      <c r="T885" s="40"/>
      <c r="U885" s="40"/>
      <c r="V885" s="40"/>
      <c r="W885" s="40"/>
      <c r="X885" s="40"/>
      <c r="Y885" s="40"/>
      <c r="Z885" s="40"/>
    </row>
    <row r="886" spans="1:26" ht="14.25" customHeight="1">
      <c r="A886" s="40"/>
      <c r="B886" s="40"/>
      <c r="C886" s="40"/>
      <c r="D886" s="162"/>
      <c r="E886" s="167"/>
      <c r="F886" s="164"/>
      <c r="G886" s="164"/>
      <c r="H886" s="40"/>
      <c r="I886" s="23"/>
      <c r="J886" s="165"/>
      <c r="K886" s="171"/>
      <c r="L886" s="180">
        <f t="shared" si="9"/>
        <v>1</v>
      </c>
      <c r="M886" s="159">
        <f t="shared" si="10"/>
        <v>1900</v>
      </c>
      <c r="N886" s="159" t="str">
        <f t="shared" si="11"/>
        <v>Jan</v>
      </c>
      <c r="O886" s="160"/>
      <c r="P886" s="40"/>
      <c r="Q886" s="40"/>
      <c r="R886" s="40"/>
      <c r="S886" s="40"/>
      <c r="T886" s="40"/>
      <c r="U886" s="40"/>
      <c r="V886" s="40"/>
      <c r="W886" s="40"/>
      <c r="X886" s="40"/>
      <c r="Y886" s="40"/>
      <c r="Z886" s="40"/>
    </row>
    <row r="887" spans="1:26" ht="14.25" customHeight="1">
      <c r="A887" s="40"/>
      <c r="B887" s="40"/>
      <c r="C887" s="40"/>
      <c r="D887" s="162"/>
      <c r="E887" s="167"/>
      <c r="F887" s="164"/>
      <c r="G887" s="164"/>
      <c r="H887" s="40"/>
      <c r="I887" s="23"/>
      <c r="J887" s="165"/>
      <c r="K887" s="171"/>
      <c r="L887" s="180">
        <f t="shared" si="9"/>
        <v>1</v>
      </c>
      <c r="M887" s="159">
        <f t="shared" si="10"/>
        <v>1900</v>
      </c>
      <c r="N887" s="159" t="str">
        <f t="shared" si="11"/>
        <v>Jan</v>
      </c>
      <c r="O887" s="160"/>
      <c r="P887" s="40"/>
      <c r="Q887" s="40"/>
      <c r="R887" s="40"/>
      <c r="S887" s="40"/>
      <c r="T887" s="40"/>
      <c r="U887" s="40"/>
      <c r="V887" s="40"/>
      <c r="W887" s="40"/>
      <c r="X887" s="40"/>
      <c r="Y887" s="40"/>
      <c r="Z887" s="40"/>
    </row>
    <row r="888" spans="1:26" ht="14.25" customHeight="1">
      <c r="A888" s="40"/>
      <c r="B888" s="40"/>
      <c r="C888" s="40"/>
      <c r="D888" s="162"/>
      <c r="E888" s="167"/>
      <c r="F888" s="164"/>
      <c r="G888" s="164"/>
      <c r="H888" s="40"/>
      <c r="I888" s="23"/>
      <c r="J888" s="165"/>
      <c r="K888" s="171"/>
      <c r="L888" s="180">
        <f t="shared" si="9"/>
        <v>1</v>
      </c>
      <c r="M888" s="159">
        <f t="shared" si="10"/>
        <v>1900</v>
      </c>
      <c r="N888" s="159" t="str">
        <f t="shared" si="11"/>
        <v>Jan</v>
      </c>
      <c r="O888" s="160"/>
      <c r="P888" s="40"/>
      <c r="Q888" s="40"/>
      <c r="R888" s="40"/>
      <c r="S888" s="40"/>
      <c r="T888" s="40"/>
      <c r="U888" s="40"/>
      <c r="V888" s="40"/>
      <c r="W888" s="40"/>
      <c r="X888" s="40"/>
      <c r="Y888" s="40"/>
      <c r="Z888" s="40"/>
    </row>
    <row r="889" spans="1:26" ht="14.25" customHeight="1">
      <c r="A889" s="40"/>
      <c r="B889" s="40"/>
      <c r="C889" s="40"/>
      <c r="D889" s="162"/>
      <c r="E889" s="167"/>
      <c r="F889" s="164"/>
      <c r="G889" s="164"/>
      <c r="H889" s="40"/>
      <c r="I889" s="23"/>
      <c r="J889" s="165"/>
      <c r="K889" s="171"/>
      <c r="L889" s="180">
        <f t="shared" si="9"/>
        <v>1</v>
      </c>
      <c r="M889" s="159">
        <f t="shared" si="10"/>
        <v>1900</v>
      </c>
      <c r="N889" s="159" t="str">
        <f t="shared" si="11"/>
        <v>Jan</v>
      </c>
      <c r="O889" s="160"/>
      <c r="P889" s="40"/>
      <c r="Q889" s="40"/>
      <c r="R889" s="40"/>
      <c r="S889" s="40"/>
      <c r="T889" s="40"/>
      <c r="U889" s="40"/>
      <c r="V889" s="40"/>
      <c r="W889" s="40"/>
      <c r="X889" s="40"/>
      <c r="Y889" s="40"/>
      <c r="Z889" s="40"/>
    </row>
    <row r="890" spans="1:26" ht="14.25" customHeight="1">
      <c r="A890" s="40"/>
      <c r="B890" s="40"/>
      <c r="C890" s="40"/>
      <c r="D890" s="162"/>
      <c r="E890" s="167"/>
      <c r="F890" s="164"/>
      <c r="G890" s="164"/>
      <c r="H890" s="40"/>
      <c r="I890" s="23"/>
      <c r="J890" s="165"/>
      <c r="K890" s="171"/>
      <c r="L890" s="180">
        <f t="shared" si="9"/>
        <v>1</v>
      </c>
      <c r="M890" s="159">
        <f t="shared" si="10"/>
        <v>1900</v>
      </c>
      <c r="N890" s="159" t="str">
        <f t="shared" si="11"/>
        <v>Jan</v>
      </c>
      <c r="O890" s="160"/>
      <c r="P890" s="40"/>
      <c r="Q890" s="40"/>
      <c r="R890" s="40"/>
      <c r="S890" s="40"/>
      <c r="T890" s="40"/>
      <c r="U890" s="40"/>
      <c r="V890" s="40"/>
      <c r="W890" s="40"/>
      <c r="X890" s="40"/>
      <c r="Y890" s="40"/>
      <c r="Z890" s="40"/>
    </row>
    <row r="891" spans="1:26" ht="14.25" customHeight="1">
      <c r="A891" s="40"/>
      <c r="B891" s="40"/>
      <c r="C891" s="40"/>
      <c r="D891" s="162"/>
      <c r="E891" s="167"/>
      <c r="F891" s="164"/>
      <c r="G891" s="164"/>
      <c r="H891" s="40"/>
      <c r="I891" s="23"/>
      <c r="J891" s="165"/>
      <c r="K891" s="171"/>
      <c r="L891" s="180">
        <f t="shared" si="9"/>
        <v>1</v>
      </c>
      <c r="M891" s="159">
        <f t="shared" si="10"/>
        <v>1900</v>
      </c>
      <c r="N891" s="159" t="str">
        <f t="shared" si="11"/>
        <v>Jan</v>
      </c>
      <c r="O891" s="160"/>
      <c r="P891" s="40"/>
      <c r="Q891" s="40"/>
      <c r="R891" s="40"/>
      <c r="S891" s="40"/>
      <c r="T891" s="40"/>
      <c r="U891" s="40"/>
      <c r="V891" s="40"/>
      <c r="W891" s="40"/>
      <c r="X891" s="40"/>
      <c r="Y891" s="40"/>
      <c r="Z891" s="40"/>
    </row>
    <row r="892" spans="1:26" ht="14.25" customHeight="1">
      <c r="A892" s="40"/>
      <c r="B892" s="40"/>
      <c r="C892" s="40"/>
      <c r="D892" s="162"/>
      <c r="E892" s="167"/>
      <c r="F892" s="164"/>
      <c r="G892" s="164"/>
      <c r="H892" s="40"/>
      <c r="I892" s="23"/>
      <c r="J892" s="165"/>
      <c r="K892" s="171"/>
      <c r="L892" s="180">
        <f t="shared" si="9"/>
        <v>1</v>
      </c>
      <c r="M892" s="159">
        <f t="shared" si="10"/>
        <v>1900</v>
      </c>
      <c r="N892" s="159" t="str">
        <f t="shared" si="11"/>
        <v>Jan</v>
      </c>
      <c r="O892" s="160"/>
      <c r="P892" s="40"/>
      <c r="Q892" s="40"/>
      <c r="R892" s="40"/>
      <c r="S892" s="40"/>
      <c r="T892" s="40"/>
      <c r="U892" s="40"/>
      <c r="V892" s="40"/>
      <c r="W892" s="40"/>
      <c r="X892" s="40"/>
      <c r="Y892" s="40"/>
      <c r="Z892" s="40"/>
    </row>
    <row r="893" spans="1:26" ht="14.25" customHeight="1">
      <c r="A893" s="40"/>
      <c r="B893" s="40"/>
      <c r="C893" s="40"/>
      <c r="D893" s="162"/>
      <c r="E893" s="167"/>
      <c r="F893" s="164"/>
      <c r="G893" s="164"/>
      <c r="H893" s="40"/>
      <c r="I893" s="23"/>
      <c r="J893" s="165"/>
      <c r="K893" s="171"/>
      <c r="L893" s="180">
        <f t="shared" si="9"/>
        <v>1</v>
      </c>
      <c r="M893" s="159">
        <f t="shared" si="10"/>
        <v>1900</v>
      </c>
      <c r="N893" s="159" t="str">
        <f t="shared" si="11"/>
        <v>Jan</v>
      </c>
      <c r="O893" s="160"/>
      <c r="P893" s="40"/>
      <c r="Q893" s="40"/>
      <c r="R893" s="40"/>
      <c r="S893" s="40"/>
      <c r="T893" s="40"/>
      <c r="U893" s="40"/>
      <c r="V893" s="40"/>
      <c r="W893" s="40"/>
      <c r="X893" s="40"/>
      <c r="Y893" s="40"/>
      <c r="Z893" s="40"/>
    </row>
    <row r="894" spans="1:26" ht="14.25" customHeight="1">
      <c r="A894" s="40"/>
      <c r="B894" s="40"/>
      <c r="C894" s="40"/>
      <c r="D894" s="162"/>
      <c r="E894" s="167"/>
      <c r="F894" s="164"/>
      <c r="G894" s="164"/>
      <c r="H894" s="40"/>
      <c r="I894" s="23"/>
      <c r="J894" s="165"/>
      <c r="K894" s="171"/>
      <c r="L894" s="180">
        <f t="shared" si="9"/>
        <v>1</v>
      </c>
      <c r="M894" s="159">
        <f t="shared" si="10"/>
        <v>1900</v>
      </c>
      <c r="N894" s="159" t="str">
        <f t="shared" si="11"/>
        <v>Jan</v>
      </c>
      <c r="O894" s="160"/>
      <c r="P894" s="40"/>
      <c r="Q894" s="40"/>
      <c r="R894" s="40"/>
      <c r="S894" s="40"/>
      <c r="T894" s="40"/>
      <c r="U894" s="40"/>
      <c r="V894" s="40"/>
      <c r="W894" s="40"/>
      <c r="X894" s="40"/>
      <c r="Y894" s="40"/>
      <c r="Z894" s="40"/>
    </row>
    <row r="895" spans="1:26" ht="14.25" customHeight="1">
      <c r="A895" s="40"/>
      <c r="B895" s="40"/>
      <c r="C895" s="40"/>
      <c r="D895" s="162"/>
      <c r="E895" s="167"/>
      <c r="F895" s="164"/>
      <c r="G895" s="164"/>
      <c r="H895" s="40"/>
      <c r="I895" s="23"/>
      <c r="J895" s="165"/>
      <c r="K895" s="171"/>
      <c r="L895" s="180">
        <f t="shared" si="9"/>
        <v>1</v>
      </c>
      <c r="M895" s="159">
        <f t="shared" si="10"/>
        <v>1900</v>
      </c>
      <c r="N895" s="159" t="str">
        <f t="shared" si="11"/>
        <v>Jan</v>
      </c>
      <c r="O895" s="160"/>
      <c r="P895" s="40"/>
      <c r="Q895" s="40"/>
      <c r="R895" s="40"/>
      <c r="S895" s="40"/>
      <c r="T895" s="40"/>
      <c r="U895" s="40"/>
      <c r="V895" s="40"/>
      <c r="W895" s="40"/>
      <c r="X895" s="40"/>
      <c r="Y895" s="40"/>
      <c r="Z895" s="40"/>
    </row>
    <row r="896" spans="1:26" ht="14.25" customHeight="1">
      <c r="A896" s="40"/>
      <c r="B896" s="40"/>
      <c r="C896" s="40"/>
      <c r="D896" s="162"/>
      <c r="E896" s="167"/>
      <c r="F896" s="164"/>
      <c r="G896" s="164"/>
      <c r="H896" s="40"/>
      <c r="I896" s="23"/>
      <c r="J896" s="165"/>
      <c r="K896" s="171"/>
      <c r="L896" s="180">
        <f t="shared" si="9"/>
        <v>1</v>
      </c>
      <c r="M896" s="159">
        <f t="shared" si="10"/>
        <v>1900</v>
      </c>
      <c r="N896" s="159" t="str">
        <f t="shared" si="11"/>
        <v>Jan</v>
      </c>
      <c r="O896" s="160"/>
      <c r="P896" s="40"/>
      <c r="Q896" s="40"/>
      <c r="R896" s="40"/>
      <c r="S896" s="40"/>
      <c r="T896" s="40"/>
      <c r="U896" s="40"/>
      <c r="V896" s="40"/>
      <c r="W896" s="40"/>
      <c r="X896" s="40"/>
      <c r="Y896" s="40"/>
      <c r="Z896" s="40"/>
    </row>
    <row r="897" spans="1:26" ht="14.25" customHeight="1">
      <c r="A897" s="40"/>
      <c r="B897" s="40"/>
      <c r="C897" s="40"/>
      <c r="D897" s="162"/>
      <c r="E897" s="167"/>
      <c r="F897" s="164"/>
      <c r="G897" s="164"/>
      <c r="H897" s="40"/>
      <c r="I897" s="23"/>
      <c r="J897" s="165"/>
      <c r="K897" s="171"/>
      <c r="L897" s="180">
        <f t="shared" si="9"/>
        <v>1</v>
      </c>
      <c r="M897" s="159">
        <f t="shared" si="10"/>
        <v>1900</v>
      </c>
      <c r="N897" s="159" t="str">
        <f t="shared" si="11"/>
        <v>Jan</v>
      </c>
      <c r="O897" s="160"/>
      <c r="P897" s="40"/>
      <c r="Q897" s="40"/>
      <c r="R897" s="40"/>
      <c r="S897" s="40"/>
      <c r="T897" s="40"/>
      <c r="U897" s="40"/>
      <c r="V897" s="40"/>
      <c r="W897" s="40"/>
      <c r="X897" s="40"/>
      <c r="Y897" s="40"/>
      <c r="Z897" s="40"/>
    </row>
    <row r="898" spans="1:26" ht="14.25" customHeight="1">
      <c r="A898" s="40"/>
      <c r="B898" s="40"/>
      <c r="C898" s="40"/>
      <c r="D898" s="162"/>
      <c r="E898" s="167"/>
      <c r="F898" s="164"/>
      <c r="G898" s="164"/>
      <c r="H898" s="40"/>
      <c r="I898" s="23"/>
      <c r="J898" s="165"/>
      <c r="K898" s="171"/>
      <c r="L898" s="180">
        <f t="shared" si="9"/>
        <v>1</v>
      </c>
      <c r="M898" s="159">
        <f t="shared" si="10"/>
        <v>1900</v>
      </c>
      <c r="N898" s="159" t="str">
        <f t="shared" si="11"/>
        <v>Jan</v>
      </c>
      <c r="O898" s="160"/>
      <c r="P898" s="40"/>
      <c r="Q898" s="40"/>
      <c r="R898" s="40"/>
      <c r="S898" s="40"/>
      <c r="T898" s="40"/>
      <c r="U898" s="40"/>
      <c r="V898" s="40"/>
      <c r="W898" s="40"/>
      <c r="X898" s="40"/>
      <c r="Y898" s="40"/>
      <c r="Z898" s="40"/>
    </row>
    <row r="899" spans="1:26" ht="14.25" customHeight="1">
      <c r="A899" s="40"/>
      <c r="B899" s="40"/>
      <c r="C899" s="40"/>
      <c r="D899" s="162"/>
      <c r="E899" s="167"/>
      <c r="F899" s="164"/>
      <c r="G899" s="164"/>
      <c r="H899" s="40"/>
      <c r="I899" s="23"/>
      <c r="J899" s="165"/>
      <c r="K899" s="171"/>
      <c r="L899" s="180">
        <f t="shared" si="9"/>
        <v>1</v>
      </c>
      <c r="M899" s="159">
        <f t="shared" si="10"/>
        <v>1900</v>
      </c>
      <c r="N899" s="159" t="str">
        <f t="shared" si="11"/>
        <v>Jan</v>
      </c>
      <c r="O899" s="160"/>
      <c r="P899" s="40"/>
      <c r="Q899" s="40"/>
      <c r="R899" s="40"/>
      <c r="S899" s="40"/>
      <c r="T899" s="40"/>
      <c r="U899" s="40"/>
      <c r="V899" s="40"/>
      <c r="W899" s="40"/>
      <c r="X899" s="40"/>
      <c r="Y899" s="40"/>
      <c r="Z899" s="40"/>
    </row>
    <row r="900" spans="1:26" ht="14.25" customHeight="1">
      <c r="A900" s="40"/>
      <c r="B900" s="40"/>
      <c r="C900" s="40"/>
      <c r="D900" s="162"/>
      <c r="E900" s="167"/>
      <c r="F900" s="164"/>
      <c r="G900" s="164"/>
      <c r="H900" s="40"/>
      <c r="I900" s="23"/>
      <c r="J900" s="165"/>
      <c r="K900" s="171"/>
      <c r="L900" s="180">
        <f t="shared" si="9"/>
        <v>1</v>
      </c>
      <c r="M900" s="159">
        <f t="shared" si="10"/>
        <v>1900</v>
      </c>
      <c r="N900" s="159" t="str">
        <f t="shared" si="11"/>
        <v>Jan</v>
      </c>
      <c r="O900" s="160"/>
      <c r="P900" s="40"/>
      <c r="Q900" s="40"/>
      <c r="R900" s="40"/>
      <c r="S900" s="40"/>
      <c r="T900" s="40"/>
      <c r="U900" s="40"/>
      <c r="V900" s="40"/>
      <c r="W900" s="40"/>
      <c r="X900" s="40"/>
      <c r="Y900" s="40"/>
      <c r="Z900" s="40"/>
    </row>
    <row r="901" spans="1:26" ht="14.25" customHeight="1">
      <c r="A901" s="40"/>
      <c r="B901" s="40"/>
      <c r="C901" s="40"/>
      <c r="D901" s="162"/>
      <c r="E901" s="167"/>
      <c r="F901" s="164"/>
      <c r="G901" s="164"/>
      <c r="H901" s="40"/>
      <c r="I901" s="165"/>
      <c r="J901" s="165"/>
      <c r="K901" s="165"/>
      <c r="L901" s="180">
        <f t="shared" si="9"/>
        <v>1</v>
      </c>
      <c r="M901" s="159">
        <f t="shared" si="10"/>
        <v>1900</v>
      </c>
      <c r="N901" s="159" t="str">
        <f t="shared" si="11"/>
        <v>Jan</v>
      </c>
      <c r="O901" s="160"/>
      <c r="P901" s="40"/>
      <c r="Q901" s="40"/>
      <c r="R901" s="40"/>
      <c r="S901" s="40"/>
      <c r="T901" s="40"/>
      <c r="U901" s="40"/>
      <c r="V901" s="40"/>
      <c r="W901" s="40"/>
      <c r="X901" s="40"/>
      <c r="Y901" s="40"/>
      <c r="Z901" s="40"/>
    </row>
    <row r="902" spans="1:26" ht="14.25" customHeight="1">
      <c r="A902" s="40"/>
      <c r="B902" s="40"/>
      <c r="C902" s="40"/>
      <c r="D902" s="162"/>
      <c r="E902" s="167"/>
      <c r="F902" s="164"/>
      <c r="G902" s="164"/>
      <c r="H902" s="40"/>
      <c r="I902" s="23"/>
      <c r="J902" s="165"/>
      <c r="K902" s="165"/>
      <c r="L902" s="180">
        <f t="shared" si="9"/>
        <v>1</v>
      </c>
      <c r="M902" s="159">
        <f t="shared" si="10"/>
        <v>1900</v>
      </c>
      <c r="N902" s="159" t="str">
        <f t="shared" si="11"/>
        <v>Jan</v>
      </c>
      <c r="O902" s="160"/>
      <c r="P902" s="40"/>
      <c r="Q902" s="40"/>
      <c r="R902" s="40"/>
      <c r="S902" s="40"/>
      <c r="T902" s="40"/>
      <c r="U902" s="40"/>
      <c r="V902" s="40"/>
      <c r="W902" s="40"/>
      <c r="X902" s="40"/>
      <c r="Y902" s="40"/>
      <c r="Z902" s="40"/>
    </row>
    <row r="903" spans="1:26" ht="14.25" customHeight="1">
      <c r="A903" s="40"/>
      <c r="B903" s="40"/>
      <c r="C903" s="40"/>
      <c r="D903" s="167"/>
      <c r="E903" s="167"/>
      <c r="F903" s="164"/>
      <c r="G903" s="164"/>
      <c r="H903" s="40"/>
      <c r="I903" s="23"/>
      <c r="J903" s="165"/>
      <c r="K903" s="165"/>
      <c r="L903" s="180">
        <f t="shared" si="9"/>
        <v>1</v>
      </c>
      <c r="M903" s="159">
        <f t="shared" si="10"/>
        <v>1900</v>
      </c>
      <c r="N903" s="159" t="str">
        <f t="shared" si="11"/>
        <v>Jan</v>
      </c>
      <c r="O903" s="160"/>
      <c r="P903" s="40"/>
      <c r="Q903" s="40"/>
      <c r="R903" s="40"/>
      <c r="S903" s="40"/>
      <c r="T903" s="40"/>
      <c r="U903" s="40"/>
      <c r="V903" s="40"/>
      <c r="W903" s="40"/>
      <c r="X903" s="40"/>
      <c r="Y903" s="40"/>
      <c r="Z903" s="40"/>
    </row>
    <row r="904" spans="1:26" ht="14.25" customHeight="1">
      <c r="A904" s="40"/>
      <c r="B904" s="40"/>
      <c r="C904" s="40"/>
      <c r="D904" s="162"/>
      <c r="E904" s="167"/>
      <c r="F904" s="164"/>
      <c r="G904" s="164"/>
      <c r="H904" s="40"/>
      <c r="I904" s="23"/>
      <c r="J904" s="165"/>
      <c r="K904" s="165"/>
      <c r="L904" s="180">
        <f t="shared" si="9"/>
        <v>1</v>
      </c>
      <c r="M904" s="159">
        <f t="shared" si="10"/>
        <v>1900</v>
      </c>
      <c r="N904" s="159" t="str">
        <f t="shared" si="11"/>
        <v>Jan</v>
      </c>
      <c r="O904" s="160"/>
      <c r="P904" s="40"/>
      <c r="Q904" s="40"/>
      <c r="R904" s="40"/>
      <c r="S904" s="40"/>
      <c r="T904" s="40"/>
      <c r="U904" s="40"/>
      <c r="V904" s="40"/>
      <c r="W904" s="40"/>
      <c r="X904" s="40"/>
      <c r="Y904" s="40"/>
      <c r="Z904" s="40"/>
    </row>
    <row r="905" spans="1:26" ht="14.25" customHeight="1">
      <c r="A905" s="40"/>
      <c r="B905" s="40"/>
      <c r="C905" s="40"/>
      <c r="D905" s="162"/>
      <c r="E905" s="167"/>
      <c r="F905" s="164"/>
      <c r="G905" s="164"/>
      <c r="H905" s="40"/>
      <c r="I905" s="23"/>
      <c r="J905" s="165"/>
      <c r="K905" s="165"/>
      <c r="L905" s="180">
        <f t="shared" si="9"/>
        <v>1</v>
      </c>
      <c r="M905" s="159">
        <f t="shared" si="10"/>
        <v>1900</v>
      </c>
      <c r="N905" s="159" t="str">
        <f t="shared" si="11"/>
        <v>Jan</v>
      </c>
      <c r="O905" s="160"/>
      <c r="P905" s="40"/>
      <c r="Q905" s="40"/>
      <c r="R905" s="40"/>
      <c r="S905" s="40"/>
      <c r="T905" s="40"/>
      <c r="U905" s="40"/>
      <c r="V905" s="40"/>
      <c r="W905" s="40"/>
      <c r="X905" s="40"/>
      <c r="Y905" s="40"/>
      <c r="Z905" s="40"/>
    </row>
    <row r="906" spans="1:26" ht="14.25" customHeight="1">
      <c r="A906" s="40"/>
      <c r="B906" s="40"/>
      <c r="C906" s="40"/>
      <c r="D906" s="162"/>
      <c r="E906" s="167"/>
      <c r="F906" s="164"/>
      <c r="G906" s="164"/>
      <c r="H906" s="40"/>
      <c r="I906" s="23"/>
      <c r="J906" s="165"/>
      <c r="K906" s="165"/>
      <c r="L906" s="180">
        <f t="shared" si="9"/>
        <v>1</v>
      </c>
      <c r="M906" s="159">
        <f t="shared" si="10"/>
        <v>1900</v>
      </c>
      <c r="N906" s="159" t="str">
        <f t="shared" si="11"/>
        <v>Jan</v>
      </c>
      <c r="O906" s="160"/>
      <c r="P906" s="40"/>
      <c r="Q906" s="40"/>
      <c r="R906" s="40"/>
      <c r="S906" s="40"/>
      <c r="T906" s="40"/>
      <c r="U906" s="40"/>
      <c r="V906" s="40"/>
      <c r="W906" s="40"/>
      <c r="X906" s="40"/>
      <c r="Y906" s="40"/>
      <c r="Z906" s="40"/>
    </row>
    <row r="907" spans="1:26" ht="14.25" customHeight="1">
      <c r="A907" s="40"/>
      <c r="B907" s="40"/>
      <c r="C907" s="40"/>
      <c r="D907" s="162"/>
      <c r="E907" s="167"/>
      <c r="F907" s="164"/>
      <c r="G907" s="164"/>
      <c r="H907" s="40"/>
      <c r="I907" s="23"/>
      <c r="J907" s="165"/>
      <c r="K907" s="165"/>
      <c r="L907" s="180">
        <f t="shared" si="9"/>
        <v>1</v>
      </c>
      <c r="M907" s="159">
        <f t="shared" si="10"/>
        <v>1900</v>
      </c>
      <c r="N907" s="159" t="str">
        <f t="shared" si="11"/>
        <v>Jan</v>
      </c>
      <c r="O907" s="160"/>
      <c r="P907" s="40"/>
      <c r="Q907" s="40"/>
      <c r="R907" s="40"/>
      <c r="S907" s="40"/>
      <c r="T907" s="40"/>
      <c r="U907" s="40"/>
      <c r="V907" s="40"/>
      <c r="W907" s="40"/>
      <c r="X907" s="40"/>
      <c r="Y907" s="40"/>
      <c r="Z907" s="40"/>
    </row>
    <row r="908" spans="1:26" ht="14.25" customHeight="1">
      <c r="A908" s="40"/>
      <c r="B908" s="40"/>
      <c r="C908" s="40"/>
      <c r="D908" s="167"/>
      <c r="E908" s="167"/>
      <c r="F908" s="164"/>
      <c r="G908" s="164"/>
      <c r="H908" s="40"/>
      <c r="I908" s="23"/>
      <c r="J908" s="165"/>
      <c r="K908" s="165"/>
      <c r="L908" s="180">
        <f t="shared" si="9"/>
        <v>1</v>
      </c>
      <c r="M908" s="159">
        <f t="shared" si="10"/>
        <v>1900</v>
      </c>
      <c r="N908" s="159" t="str">
        <f t="shared" si="11"/>
        <v>Jan</v>
      </c>
      <c r="O908" s="160"/>
      <c r="P908" s="40"/>
      <c r="Q908" s="40"/>
      <c r="R908" s="40"/>
      <c r="S908" s="40"/>
      <c r="T908" s="40"/>
      <c r="U908" s="40"/>
      <c r="V908" s="40"/>
      <c r="W908" s="40"/>
      <c r="X908" s="40"/>
      <c r="Y908" s="40"/>
      <c r="Z908" s="40"/>
    </row>
    <row r="909" spans="1:26" ht="14.25" customHeight="1">
      <c r="A909" s="40"/>
      <c r="B909" s="40"/>
      <c r="C909" s="40"/>
      <c r="D909" s="167"/>
      <c r="E909" s="167"/>
      <c r="F909" s="164"/>
      <c r="G909" s="164"/>
      <c r="H909" s="40"/>
      <c r="I909" s="23"/>
      <c r="J909" s="165"/>
      <c r="K909" s="165"/>
      <c r="L909" s="180">
        <f t="shared" si="9"/>
        <v>1</v>
      </c>
      <c r="M909" s="159">
        <f t="shared" si="10"/>
        <v>1900</v>
      </c>
      <c r="N909" s="159" t="str">
        <f t="shared" si="11"/>
        <v>Jan</v>
      </c>
      <c r="O909" s="160"/>
      <c r="P909" s="40"/>
      <c r="Q909" s="40"/>
      <c r="R909" s="40"/>
      <c r="S909" s="40"/>
      <c r="T909" s="40"/>
      <c r="U909" s="40"/>
      <c r="V909" s="40"/>
      <c r="W909" s="40"/>
      <c r="X909" s="40"/>
      <c r="Y909" s="40"/>
      <c r="Z909" s="40"/>
    </row>
    <row r="910" spans="1:26" ht="14.25" customHeight="1">
      <c r="A910" s="40"/>
      <c r="B910" s="40"/>
      <c r="C910" s="40"/>
      <c r="D910" s="167"/>
      <c r="E910" s="167"/>
      <c r="F910" s="164"/>
      <c r="G910" s="164"/>
      <c r="H910" s="40"/>
      <c r="I910" s="23"/>
      <c r="J910" s="165"/>
      <c r="K910" s="165"/>
      <c r="L910" s="180">
        <f t="shared" si="9"/>
        <v>1</v>
      </c>
      <c r="M910" s="159">
        <f t="shared" si="10"/>
        <v>1900</v>
      </c>
      <c r="N910" s="159" t="str">
        <f t="shared" si="11"/>
        <v>Jan</v>
      </c>
      <c r="O910" s="160"/>
      <c r="P910" s="40"/>
      <c r="Q910" s="40"/>
      <c r="R910" s="40"/>
      <c r="S910" s="40"/>
      <c r="T910" s="40"/>
      <c r="U910" s="40"/>
      <c r="V910" s="40"/>
      <c r="W910" s="40"/>
      <c r="X910" s="40"/>
      <c r="Y910" s="40"/>
      <c r="Z910" s="40"/>
    </row>
    <row r="911" spans="1:26" ht="14.25" customHeight="1">
      <c r="A911" s="40"/>
      <c r="B911" s="40"/>
      <c r="C911" s="40"/>
      <c r="D911" s="167"/>
      <c r="E911" s="167"/>
      <c r="F911" s="164"/>
      <c r="G911" s="164"/>
      <c r="H911" s="40"/>
      <c r="I911" s="23"/>
      <c r="J911" s="165"/>
      <c r="K911" s="165"/>
      <c r="L911" s="180">
        <f t="shared" si="9"/>
        <v>1</v>
      </c>
      <c r="M911" s="159">
        <f t="shared" si="10"/>
        <v>1900</v>
      </c>
      <c r="N911" s="159" t="str">
        <f t="shared" si="11"/>
        <v>Jan</v>
      </c>
      <c r="O911" s="160"/>
      <c r="P911" s="40"/>
      <c r="Q911" s="40"/>
      <c r="R911" s="40"/>
      <c r="S911" s="40"/>
      <c r="T911" s="40"/>
      <c r="U911" s="40"/>
      <c r="V911" s="40"/>
      <c r="W911" s="40"/>
      <c r="X911" s="40"/>
      <c r="Y911" s="40"/>
      <c r="Z911" s="40"/>
    </row>
    <row r="912" spans="1:26" ht="14.25" customHeight="1">
      <c r="A912" s="40"/>
      <c r="B912" s="40"/>
      <c r="C912" s="40"/>
      <c r="D912" s="167"/>
      <c r="E912" s="167"/>
      <c r="F912" s="164"/>
      <c r="G912" s="164"/>
      <c r="H912" s="40"/>
      <c r="I912" s="23"/>
      <c r="J912" s="165"/>
      <c r="K912" s="165"/>
      <c r="L912" s="180">
        <f t="shared" si="9"/>
        <v>1</v>
      </c>
      <c r="M912" s="159">
        <f t="shared" si="10"/>
        <v>1900</v>
      </c>
      <c r="N912" s="159" t="str">
        <f t="shared" si="11"/>
        <v>Jan</v>
      </c>
      <c r="O912" s="160"/>
      <c r="P912" s="40"/>
      <c r="Q912" s="40"/>
      <c r="R912" s="40"/>
      <c r="S912" s="40"/>
      <c r="T912" s="40"/>
      <c r="U912" s="40"/>
      <c r="V912" s="40"/>
      <c r="W912" s="40"/>
      <c r="X912" s="40"/>
      <c r="Y912" s="40"/>
      <c r="Z912" s="40"/>
    </row>
    <row r="913" spans="1:26" ht="14.25" customHeight="1">
      <c r="A913" s="40"/>
      <c r="B913" s="40"/>
      <c r="C913" s="40"/>
      <c r="D913" s="167"/>
      <c r="E913" s="167"/>
      <c r="F913" s="164"/>
      <c r="G913" s="164"/>
      <c r="H913" s="40"/>
      <c r="I913" s="23"/>
      <c r="J913" s="165"/>
      <c r="K913" s="165"/>
      <c r="L913" s="180">
        <f t="shared" si="9"/>
        <v>1</v>
      </c>
      <c r="M913" s="159">
        <f t="shared" si="10"/>
        <v>1900</v>
      </c>
      <c r="N913" s="159" t="str">
        <f t="shared" si="11"/>
        <v>Jan</v>
      </c>
      <c r="O913" s="160"/>
      <c r="P913" s="40"/>
      <c r="Q913" s="40"/>
      <c r="R913" s="40"/>
      <c r="S913" s="40"/>
      <c r="T913" s="40"/>
      <c r="U913" s="40"/>
      <c r="V913" s="40"/>
      <c r="W913" s="40"/>
      <c r="X913" s="40"/>
      <c r="Y913" s="40"/>
      <c r="Z913" s="40"/>
    </row>
    <row r="914" spans="1:26" ht="14.25" customHeight="1">
      <c r="A914" s="40"/>
      <c r="B914" s="40"/>
      <c r="C914" s="40"/>
      <c r="D914" s="167"/>
      <c r="E914" s="167"/>
      <c r="F914" s="164"/>
      <c r="G914" s="164"/>
      <c r="H914" s="40"/>
      <c r="I914" s="23"/>
      <c r="J914" s="165"/>
      <c r="K914" s="165"/>
      <c r="L914" s="180">
        <f t="shared" si="9"/>
        <v>1</v>
      </c>
      <c r="M914" s="159">
        <f t="shared" si="10"/>
        <v>1900</v>
      </c>
      <c r="N914" s="159" t="str">
        <f t="shared" si="11"/>
        <v>Jan</v>
      </c>
      <c r="O914" s="160"/>
      <c r="P914" s="40"/>
      <c r="Q914" s="40"/>
      <c r="R914" s="40"/>
      <c r="S914" s="40"/>
      <c r="T914" s="40"/>
      <c r="U914" s="40"/>
      <c r="V914" s="40"/>
      <c r="W914" s="40"/>
      <c r="X914" s="40"/>
      <c r="Y914" s="40"/>
      <c r="Z914" s="40"/>
    </row>
    <row r="915" spans="1:26" ht="14.25" customHeight="1">
      <c r="A915" s="40"/>
      <c r="B915" s="40"/>
      <c r="C915" s="40"/>
      <c r="D915" s="167"/>
      <c r="E915" s="167"/>
      <c r="F915" s="164"/>
      <c r="G915" s="164"/>
      <c r="H915" s="40"/>
      <c r="I915" s="23"/>
      <c r="J915" s="165"/>
      <c r="K915" s="165"/>
      <c r="L915" s="180">
        <f t="shared" si="9"/>
        <v>1</v>
      </c>
      <c r="M915" s="159">
        <f t="shared" si="10"/>
        <v>1900</v>
      </c>
      <c r="N915" s="159" t="str">
        <f t="shared" si="11"/>
        <v>Jan</v>
      </c>
      <c r="O915" s="160"/>
      <c r="P915" s="40"/>
      <c r="Q915" s="40"/>
      <c r="R915" s="40"/>
      <c r="S915" s="40"/>
      <c r="T915" s="40"/>
      <c r="U915" s="40"/>
      <c r="V915" s="40"/>
      <c r="W915" s="40"/>
      <c r="X915" s="40"/>
      <c r="Y915" s="40"/>
      <c r="Z915" s="40"/>
    </row>
    <row r="916" spans="1:26" ht="14.25" customHeight="1">
      <c r="A916" s="40"/>
      <c r="B916" s="40"/>
      <c r="C916" s="40"/>
      <c r="D916" s="167"/>
      <c r="E916" s="167"/>
      <c r="F916" s="164"/>
      <c r="G916" s="164"/>
      <c r="H916" s="40"/>
      <c r="I916" s="23"/>
      <c r="J916" s="165"/>
      <c r="K916" s="165"/>
      <c r="L916" s="180">
        <f t="shared" si="9"/>
        <v>1</v>
      </c>
      <c r="M916" s="159">
        <f t="shared" si="10"/>
        <v>1900</v>
      </c>
      <c r="N916" s="159" t="str">
        <f t="shared" si="11"/>
        <v>Jan</v>
      </c>
      <c r="O916" s="160"/>
      <c r="P916" s="40"/>
      <c r="Q916" s="40"/>
      <c r="R916" s="40"/>
      <c r="S916" s="40"/>
      <c r="T916" s="40"/>
      <c r="U916" s="40"/>
      <c r="V916" s="40"/>
      <c r="W916" s="40"/>
      <c r="X916" s="40"/>
      <c r="Y916" s="40"/>
      <c r="Z916" s="40"/>
    </row>
    <row r="917" spans="1:26" ht="14.25" customHeight="1">
      <c r="A917" s="40"/>
      <c r="B917" s="40"/>
      <c r="C917" s="40"/>
      <c r="D917" s="168"/>
      <c r="E917" s="168"/>
      <c r="F917" s="164"/>
      <c r="G917" s="164"/>
      <c r="H917" s="40"/>
      <c r="I917" s="23"/>
      <c r="J917" s="165"/>
      <c r="K917" s="165"/>
      <c r="L917" s="180">
        <f t="shared" si="9"/>
        <v>1</v>
      </c>
      <c r="M917" s="159">
        <f t="shared" si="10"/>
        <v>1900</v>
      </c>
      <c r="N917" s="159" t="str">
        <f t="shared" si="11"/>
        <v>Jan</v>
      </c>
      <c r="O917" s="160"/>
      <c r="P917" s="40"/>
      <c r="Q917" s="40"/>
      <c r="R917" s="40"/>
      <c r="S917" s="40"/>
      <c r="T917" s="40"/>
      <c r="U917" s="40"/>
      <c r="V917" s="40"/>
      <c r="W917" s="40"/>
      <c r="X917" s="40"/>
      <c r="Y917" s="40"/>
      <c r="Z917" s="40"/>
    </row>
    <row r="918" spans="1:26" ht="14.25" customHeight="1">
      <c r="A918" s="40"/>
      <c r="B918" s="40"/>
      <c r="C918" s="40"/>
      <c r="D918" s="167"/>
      <c r="E918" s="167"/>
      <c r="F918" s="164"/>
      <c r="G918" s="164"/>
      <c r="H918" s="40"/>
      <c r="I918" s="23"/>
      <c r="J918" s="165"/>
      <c r="K918" s="165"/>
      <c r="L918" s="180">
        <f t="shared" si="9"/>
        <v>1</v>
      </c>
      <c r="M918" s="159">
        <f t="shared" si="10"/>
        <v>1900</v>
      </c>
      <c r="N918" s="159" t="str">
        <f t="shared" si="11"/>
        <v>Jan</v>
      </c>
      <c r="O918" s="160"/>
      <c r="P918" s="40"/>
      <c r="Q918" s="40"/>
      <c r="R918" s="40"/>
      <c r="S918" s="40"/>
      <c r="T918" s="40"/>
      <c r="U918" s="40"/>
      <c r="V918" s="40"/>
      <c r="W918" s="40"/>
      <c r="X918" s="40"/>
      <c r="Y918" s="40"/>
      <c r="Z918" s="40"/>
    </row>
    <row r="919" spans="1:26" ht="14.25" customHeight="1">
      <c r="A919" s="40"/>
      <c r="B919" s="40"/>
      <c r="C919" s="40"/>
      <c r="D919" s="167"/>
      <c r="E919" s="167"/>
      <c r="F919" s="164"/>
      <c r="G919" s="164"/>
      <c r="H919" s="40"/>
      <c r="I919" s="23"/>
      <c r="J919" s="165"/>
      <c r="K919" s="165"/>
      <c r="L919" s="180">
        <f t="shared" si="9"/>
        <v>1</v>
      </c>
      <c r="M919" s="159">
        <f t="shared" si="10"/>
        <v>1900</v>
      </c>
      <c r="N919" s="159" t="str">
        <f t="shared" si="11"/>
        <v>Jan</v>
      </c>
      <c r="O919" s="160"/>
      <c r="P919" s="40"/>
      <c r="Q919" s="40"/>
      <c r="R919" s="40"/>
      <c r="S919" s="40"/>
      <c r="T919" s="40"/>
      <c r="U919" s="40"/>
      <c r="V919" s="40"/>
      <c r="W919" s="40"/>
      <c r="X919" s="40"/>
      <c r="Y919" s="40"/>
      <c r="Z919" s="40"/>
    </row>
    <row r="920" spans="1:26" ht="14.25" customHeight="1">
      <c r="A920" s="40"/>
      <c r="B920" s="40"/>
      <c r="C920" s="40"/>
      <c r="D920" s="167"/>
      <c r="E920" s="167"/>
      <c r="F920" s="164"/>
      <c r="G920" s="164"/>
      <c r="H920" s="40"/>
      <c r="I920" s="23"/>
      <c r="J920" s="165"/>
      <c r="K920" s="165"/>
      <c r="L920" s="180">
        <f t="shared" si="9"/>
        <v>1</v>
      </c>
      <c r="M920" s="159">
        <f t="shared" si="10"/>
        <v>1900</v>
      </c>
      <c r="N920" s="159" t="str">
        <f t="shared" si="11"/>
        <v>Jan</v>
      </c>
      <c r="O920" s="160"/>
      <c r="P920" s="40"/>
      <c r="Q920" s="40"/>
      <c r="R920" s="40"/>
      <c r="S920" s="40"/>
      <c r="T920" s="40"/>
      <c r="U920" s="40"/>
      <c r="V920" s="40"/>
      <c r="W920" s="40"/>
      <c r="X920" s="40"/>
      <c r="Y920" s="40"/>
      <c r="Z920" s="40"/>
    </row>
    <row r="921" spans="1:26" ht="14.25" customHeight="1">
      <c r="A921" s="40"/>
      <c r="B921" s="40"/>
      <c r="C921" s="40"/>
      <c r="D921" s="167"/>
      <c r="E921" s="167"/>
      <c r="F921" s="164"/>
      <c r="G921" s="164"/>
      <c r="H921" s="40"/>
      <c r="I921" s="23"/>
      <c r="J921" s="165"/>
      <c r="K921" s="165"/>
      <c r="L921" s="180">
        <f t="shared" si="9"/>
        <v>1</v>
      </c>
      <c r="M921" s="159">
        <f t="shared" si="10"/>
        <v>1900</v>
      </c>
      <c r="N921" s="159" t="str">
        <f t="shared" si="11"/>
        <v>Jan</v>
      </c>
      <c r="O921" s="160"/>
      <c r="P921" s="40"/>
      <c r="Q921" s="40"/>
      <c r="R921" s="40"/>
      <c r="S921" s="40"/>
      <c r="T921" s="40"/>
      <c r="U921" s="40"/>
      <c r="V921" s="40"/>
      <c r="W921" s="40"/>
      <c r="X921" s="40"/>
      <c r="Y921" s="40"/>
      <c r="Z921" s="40"/>
    </row>
    <row r="922" spans="1:26" ht="14.25" customHeight="1">
      <c r="A922" s="40"/>
      <c r="B922" s="40"/>
      <c r="C922" s="40"/>
      <c r="D922" s="167"/>
      <c r="E922" s="167"/>
      <c r="F922" s="164"/>
      <c r="G922" s="164"/>
      <c r="H922" s="40"/>
      <c r="I922" s="23"/>
      <c r="J922" s="165"/>
      <c r="K922" s="165"/>
      <c r="L922" s="180">
        <f t="shared" si="9"/>
        <v>1</v>
      </c>
      <c r="M922" s="159">
        <f t="shared" si="10"/>
        <v>1900</v>
      </c>
      <c r="N922" s="159" t="str">
        <f t="shared" si="11"/>
        <v>Jan</v>
      </c>
      <c r="O922" s="160"/>
      <c r="P922" s="40"/>
      <c r="Q922" s="40"/>
      <c r="R922" s="40"/>
      <c r="S922" s="40"/>
      <c r="T922" s="40"/>
      <c r="U922" s="40"/>
      <c r="V922" s="40"/>
      <c r="W922" s="40"/>
      <c r="X922" s="40"/>
      <c r="Y922" s="40"/>
      <c r="Z922" s="40"/>
    </row>
    <row r="923" spans="1:26" ht="14.25" customHeight="1">
      <c r="A923" s="40"/>
      <c r="B923" s="40"/>
      <c r="C923" s="40"/>
      <c r="D923" s="167"/>
      <c r="E923" s="167"/>
      <c r="F923" s="164"/>
      <c r="G923" s="164"/>
      <c r="H923" s="40"/>
      <c r="I923" s="23"/>
      <c r="J923" s="165"/>
      <c r="K923" s="165"/>
      <c r="L923" s="180">
        <f t="shared" si="9"/>
        <v>1</v>
      </c>
      <c r="M923" s="159">
        <f t="shared" si="10"/>
        <v>1900</v>
      </c>
      <c r="N923" s="159" t="str">
        <f t="shared" si="11"/>
        <v>Jan</v>
      </c>
      <c r="O923" s="160"/>
      <c r="P923" s="40"/>
      <c r="Q923" s="40"/>
      <c r="R923" s="40"/>
      <c r="S923" s="40"/>
      <c r="T923" s="40"/>
      <c r="U923" s="40"/>
      <c r="V923" s="40"/>
      <c r="W923" s="40"/>
      <c r="X923" s="40"/>
      <c r="Y923" s="40"/>
      <c r="Z923" s="40"/>
    </row>
    <row r="924" spans="1:26" ht="14.25" customHeight="1">
      <c r="A924" s="40"/>
      <c r="B924" s="40"/>
      <c r="C924" s="40"/>
      <c r="D924" s="167"/>
      <c r="E924" s="167"/>
      <c r="F924" s="164"/>
      <c r="G924" s="164"/>
      <c r="H924" s="40"/>
      <c r="I924" s="23"/>
      <c r="J924" s="165"/>
      <c r="K924" s="165"/>
      <c r="L924" s="180">
        <f t="shared" si="9"/>
        <v>1</v>
      </c>
      <c r="M924" s="159">
        <f t="shared" si="10"/>
        <v>1900</v>
      </c>
      <c r="N924" s="159" t="str">
        <f t="shared" si="11"/>
        <v>Jan</v>
      </c>
      <c r="O924" s="160"/>
      <c r="P924" s="40"/>
      <c r="Q924" s="40"/>
      <c r="R924" s="40"/>
      <c r="S924" s="40"/>
      <c r="T924" s="40"/>
      <c r="U924" s="40"/>
      <c r="V924" s="40"/>
      <c r="W924" s="40"/>
      <c r="X924" s="40"/>
      <c r="Y924" s="40"/>
      <c r="Z924" s="40"/>
    </row>
    <row r="925" spans="1:26" ht="14.25" customHeight="1">
      <c r="A925" s="40"/>
      <c r="B925" s="40"/>
      <c r="C925" s="40"/>
      <c r="D925" s="167"/>
      <c r="E925" s="167"/>
      <c r="F925" s="164"/>
      <c r="G925" s="164"/>
      <c r="H925" s="40"/>
      <c r="I925" s="23"/>
      <c r="J925" s="165"/>
      <c r="K925" s="165"/>
      <c r="L925" s="180">
        <f t="shared" si="9"/>
        <v>1</v>
      </c>
      <c r="M925" s="159">
        <f t="shared" si="10"/>
        <v>1900</v>
      </c>
      <c r="N925" s="159" t="str">
        <f t="shared" si="11"/>
        <v>Jan</v>
      </c>
      <c r="O925" s="160"/>
      <c r="P925" s="40"/>
      <c r="Q925" s="40"/>
      <c r="R925" s="40"/>
      <c r="S925" s="40"/>
      <c r="T925" s="40"/>
      <c r="U925" s="40"/>
      <c r="V925" s="40"/>
      <c r="W925" s="40"/>
      <c r="X925" s="40"/>
      <c r="Y925" s="40"/>
      <c r="Z925" s="40"/>
    </row>
    <row r="926" spans="1:26" ht="14.25" customHeight="1">
      <c r="A926" s="40"/>
      <c r="B926" s="40"/>
      <c r="C926" s="40"/>
      <c r="D926" s="162"/>
      <c r="E926" s="167"/>
      <c r="F926" s="164"/>
      <c r="G926" s="164"/>
      <c r="H926" s="40"/>
      <c r="I926" s="23"/>
      <c r="J926" s="165"/>
      <c r="K926" s="165"/>
      <c r="L926" s="180">
        <f t="shared" si="9"/>
        <v>1</v>
      </c>
      <c r="M926" s="159">
        <f t="shared" si="10"/>
        <v>1900</v>
      </c>
      <c r="N926" s="159" t="str">
        <f t="shared" si="11"/>
        <v>Jan</v>
      </c>
      <c r="O926" s="160"/>
      <c r="P926" s="40"/>
      <c r="Q926" s="40"/>
      <c r="R926" s="40"/>
      <c r="S926" s="40"/>
      <c r="T926" s="40"/>
      <c r="U926" s="40"/>
      <c r="V926" s="40"/>
      <c r="W926" s="40"/>
      <c r="X926" s="40"/>
      <c r="Y926" s="40"/>
      <c r="Z926" s="40"/>
    </row>
    <row r="927" spans="1:26" ht="14.25" customHeight="1">
      <c r="A927" s="40"/>
      <c r="B927" s="40"/>
      <c r="C927" s="40"/>
      <c r="D927" s="162"/>
      <c r="E927" s="167"/>
      <c r="F927" s="164"/>
      <c r="G927" s="164"/>
      <c r="H927" s="40"/>
      <c r="I927" s="23"/>
      <c r="J927" s="165"/>
      <c r="K927" s="165"/>
      <c r="L927" s="180">
        <f t="shared" si="9"/>
        <v>1</v>
      </c>
      <c r="M927" s="159">
        <f t="shared" si="10"/>
        <v>1900</v>
      </c>
      <c r="N927" s="159" t="str">
        <f t="shared" si="11"/>
        <v>Jan</v>
      </c>
      <c r="O927" s="160"/>
      <c r="P927" s="40"/>
      <c r="Q927" s="40"/>
      <c r="R927" s="40"/>
      <c r="S927" s="40"/>
      <c r="T927" s="40"/>
      <c r="U927" s="40"/>
      <c r="V927" s="40"/>
      <c r="W927" s="40"/>
      <c r="X927" s="40"/>
      <c r="Y927" s="40"/>
      <c r="Z927" s="40"/>
    </row>
    <row r="928" spans="1:26" ht="14.25" customHeight="1">
      <c r="A928" s="40"/>
      <c r="B928" s="40"/>
      <c r="C928" s="40"/>
      <c r="D928" s="162"/>
      <c r="E928" s="167"/>
      <c r="F928" s="164"/>
      <c r="G928" s="164"/>
      <c r="H928" s="40"/>
      <c r="I928" s="23"/>
      <c r="J928" s="165"/>
      <c r="K928" s="165"/>
      <c r="L928" s="180">
        <f t="shared" si="9"/>
        <v>1</v>
      </c>
      <c r="M928" s="159">
        <f t="shared" si="10"/>
        <v>1900</v>
      </c>
      <c r="N928" s="159" t="str">
        <f t="shared" si="11"/>
        <v>Jan</v>
      </c>
      <c r="O928" s="160"/>
      <c r="P928" s="40"/>
      <c r="Q928" s="40"/>
      <c r="R928" s="40"/>
      <c r="S928" s="40"/>
      <c r="T928" s="40"/>
      <c r="U928" s="40"/>
      <c r="V928" s="40"/>
      <c r="W928" s="40"/>
      <c r="X928" s="40"/>
      <c r="Y928" s="40"/>
      <c r="Z928" s="40"/>
    </row>
    <row r="929" spans="1:26" ht="14.25" customHeight="1">
      <c r="A929" s="40"/>
      <c r="B929" s="40"/>
      <c r="C929" s="40"/>
      <c r="D929" s="167"/>
      <c r="E929" s="167"/>
      <c r="F929" s="164"/>
      <c r="G929" s="164"/>
      <c r="H929" s="40"/>
      <c r="I929" s="23"/>
      <c r="J929" s="165"/>
      <c r="K929" s="165"/>
      <c r="L929" s="180">
        <f t="shared" si="9"/>
        <v>1</v>
      </c>
      <c r="M929" s="159">
        <f t="shared" si="10"/>
        <v>1900</v>
      </c>
      <c r="N929" s="159" t="str">
        <f t="shared" si="11"/>
        <v>Jan</v>
      </c>
      <c r="O929" s="160"/>
      <c r="P929" s="40"/>
      <c r="Q929" s="40"/>
      <c r="R929" s="40"/>
      <c r="S929" s="40"/>
      <c r="T929" s="40"/>
      <c r="U929" s="40"/>
      <c r="V929" s="40"/>
      <c r="W929" s="40"/>
      <c r="X929" s="40"/>
      <c r="Y929" s="40"/>
      <c r="Z929" s="40"/>
    </row>
    <row r="930" spans="1:26" ht="14.25" customHeight="1">
      <c r="A930" s="40"/>
      <c r="B930" s="40"/>
      <c r="C930" s="40"/>
      <c r="D930" s="162"/>
      <c r="E930" s="167"/>
      <c r="F930" s="164"/>
      <c r="G930" s="164"/>
      <c r="H930" s="40"/>
      <c r="I930" s="23"/>
      <c r="J930" s="165"/>
      <c r="K930" s="165"/>
      <c r="L930" s="180">
        <f t="shared" si="9"/>
        <v>1</v>
      </c>
      <c r="M930" s="159">
        <f t="shared" si="10"/>
        <v>1900</v>
      </c>
      <c r="N930" s="159" t="str">
        <f t="shared" si="11"/>
        <v>Jan</v>
      </c>
      <c r="O930" s="160"/>
      <c r="P930" s="40"/>
      <c r="Q930" s="40"/>
      <c r="R930" s="40"/>
      <c r="S930" s="40"/>
      <c r="T930" s="40"/>
      <c r="U930" s="40"/>
      <c r="V930" s="40"/>
      <c r="W930" s="40"/>
      <c r="X930" s="40"/>
      <c r="Y930" s="40"/>
      <c r="Z930" s="40"/>
    </row>
    <row r="931" spans="1:26" ht="14.25" customHeight="1">
      <c r="A931" s="40"/>
      <c r="B931" s="40"/>
      <c r="C931" s="40"/>
      <c r="D931" s="162"/>
      <c r="E931" s="167"/>
      <c r="F931" s="164"/>
      <c r="G931" s="164"/>
      <c r="H931" s="40"/>
      <c r="I931" s="23"/>
      <c r="J931" s="165"/>
      <c r="K931" s="171"/>
      <c r="L931" s="180">
        <f t="shared" si="9"/>
        <v>1</v>
      </c>
      <c r="M931" s="159">
        <f t="shared" si="10"/>
        <v>1900</v>
      </c>
      <c r="N931" s="159" t="str">
        <f t="shared" si="11"/>
        <v>Jan</v>
      </c>
      <c r="O931" s="160"/>
      <c r="P931" s="40"/>
      <c r="Q931" s="40"/>
      <c r="R931" s="40"/>
      <c r="S931" s="40"/>
      <c r="T931" s="40"/>
      <c r="U931" s="40"/>
      <c r="V931" s="40"/>
      <c r="W931" s="40"/>
      <c r="X931" s="40"/>
      <c r="Y931" s="40"/>
      <c r="Z931" s="40"/>
    </row>
    <row r="932" spans="1:26" ht="14.25" customHeight="1">
      <c r="A932" s="40"/>
      <c r="B932" s="40"/>
      <c r="C932" s="40"/>
      <c r="D932" s="162"/>
      <c r="E932" s="167"/>
      <c r="F932" s="164"/>
      <c r="G932" s="164"/>
      <c r="H932" s="40"/>
      <c r="I932" s="23"/>
      <c r="J932" s="165"/>
      <c r="K932" s="171"/>
      <c r="L932" s="180">
        <f t="shared" si="9"/>
        <v>1</v>
      </c>
      <c r="M932" s="159">
        <f t="shared" si="10"/>
        <v>1900</v>
      </c>
      <c r="N932" s="159" t="str">
        <f t="shared" si="11"/>
        <v>Jan</v>
      </c>
      <c r="O932" s="160"/>
      <c r="P932" s="40"/>
      <c r="Q932" s="40"/>
      <c r="R932" s="40"/>
      <c r="S932" s="40"/>
      <c r="T932" s="40"/>
      <c r="U932" s="40"/>
      <c r="V932" s="40"/>
      <c r="W932" s="40"/>
      <c r="X932" s="40"/>
      <c r="Y932" s="40"/>
      <c r="Z932" s="40"/>
    </row>
    <row r="933" spans="1:26" ht="14.25" customHeight="1">
      <c r="A933" s="40"/>
      <c r="B933" s="40"/>
      <c r="C933" s="40"/>
      <c r="D933" s="162"/>
      <c r="E933" s="167"/>
      <c r="F933" s="164"/>
      <c r="G933" s="164"/>
      <c r="H933" s="40"/>
      <c r="I933" s="23"/>
      <c r="J933" s="165"/>
      <c r="K933" s="171"/>
      <c r="L933" s="180">
        <f t="shared" si="9"/>
        <v>1</v>
      </c>
      <c r="M933" s="159">
        <f t="shared" si="10"/>
        <v>1900</v>
      </c>
      <c r="N933" s="159" t="str">
        <f t="shared" si="11"/>
        <v>Jan</v>
      </c>
      <c r="O933" s="160"/>
      <c r="P933" s="40"/>
      <c r="Q933" s="40"/>
      <c r="R933" s="40"/>
      <c r="S933" s="40"/>
      <c r="T933" s="40"/>
      <c r="U933" s="40"/>
      <c r="V933" s="40"/>
      <c r="W933" s="40"/>
      <c r="X933" s="40"/>
      <c r="Y933" s="40"/>
      <c r="Z933" s="40"/>
    </row>
    <row r="934" spans="1:26" ht="14.25" customHeight="1">
      <c r="A934" s="40"/>
      <c r="B934" s="40"/>
      <c r="C934" s="40"/>
      <c r="D934" s="162"/>
      <c r="E934" s="167"/>
      <c r="F934" s="164"/>
      <c r="G934" s="164"/>
      <c r="H934" s="40"/>
      <c r="I934" s="23"/>
      <c r="J934" s="165"/>
      <c r="K934" s="171"/>
      <c r="L934" s="180">
        <f t="shared" si="9"/>
        <v>1</v>
      </c>
      <c r="M934" s="159">
        <f t="shared" si="10"/>
        <v>1900</v>
      </c>
      <c r="N934" s="159" t="str">
        <f t="shared" si="11"/>
        <v>Jan</v>
      </c>
      <c r="O934" s="160"/>
      <c r="P934" s="40"/>
      <c r="Q934" s="40"/>
      <c r="R934" s="40"/>
      <c r="S934" s="40"/>
      <c r="T934" s="40"/>
      <c r="U934" s="40"/>
      <c r="V934" s="40"/>
      <c r="W934" s="40"/>
      <c r="X934" s="40"/>
      <c r="Y934" s="40"/>
      <c r="Z934" s="40"/>
    </row>
    <row r="935" spans="1:26" ht="14.25" customHeight="1">
      <c r="A935" s="40"/>
      <c r="B935" s="40"/>
      <c r="C935" s="40"/>
      <c r="D935" s="162"/>
      <c r="E935" s="167"/>
      <c r="F935" s="164"/>
      <c r="G935" s="164"/>
      <c r="H935" s="40"/>
      <c r="I935" s="23"/>
      <c r="J935" s="165"/>
      <c r="K935" s="171"/>
      <c r="L935" s="180">
        <f t="shared" si="9"/>
        <v>1</v>
      </c>
      <c r="M935" s="159">
        <f t="shared" si="10"/>
        <v>1900</v>
      </c>
      <c r="N935" s="159" t="str">
        <f t="shared" si="11"/>
        <v>Jan</v>
      </c>
      <c r="O935" s="160"/>
      <c r="P935" s="40"/>
      <c r="Q935" s="40"/>
      <c r="R935" s="40"/>
      <c r="S935" s="40"/>
      <c r="T935" s="40"/>
      <c r="U935" s="40"/>
      <c r="V935" s="40"/>
      <c r="W935" s="40"/>
      <c r="X935" s="40"/>
      <c r="Y935" s="40"/>
      <c r="Z935" s="40"/>
    </row>
    <row r="936" spans="1:26" ht="14.25" customHeight="1">
      <c r="A936" s="40"/>
      <c r="B936" s="40"/>
      <c r="C936" s="40"/>
      <c r="D936" s="162"/>
      <c r="E936" s="167"/>
      <c r="F936" s="164"/>
      <c r="G936" s="164"/>
      <c r="H936" s="40"/>
      <c r="I936" s="23"/>
      <c r="J936" s="165"/>
      <c r="K936" s="171"/>
      <c r="L936" s="180">
        <f t="shared" si="9"/>
        <v>1</v>
      </c>
      <c r="M936" s="159">
        <f t="shared" si="10"/>
        <v>1900</v>
      </c>
      <c r="N936" s="159" t="str">
        <f t="shared" si="11"/>
        <v>Jan</v>
      </c>
      <c r="O936" s="160"/>
      <c r="P936" s="40"/>
      <c r="Q936" s="40"/>
      <c r="R936" s="40"/>
      <c r="S936" s="40"/>
      <c r="T936" s="40"/>
      <c r="U936" s="40"/>
      <c r="V936" s="40"/>
      <c r="W936" s="40"/>
      <c r="X936" s="40"/>
      <c r="Y936" s="40"/>
      <c r="Z936" s="40"/>
    </row>
    <row r="937" spans="1:26" ht="14.25" customHeight="1">
      <c r="A937" s="40"/>
      <c r="B937" s="40"/>
      <c r="C937" s="40"/>
      <c r="D937" s="162"/>
      <c r="E937" s="167"/>
      <c r="F937" s="164"/>
      <c r="G937" s="164"/>
      <c r="H937" s="40"/>
      <c r="I937" s="23"/>
      <c r="J937" s="165"/>
      <c r="K937" s="171"/>
      <c r="L937" s="180">
        <f t="shared" si="9"/>
        <v>1</v>
      </c>
      <c r="M937" s="159">
        <f t="shared" si="10"/>
        <v>1900</v>
      </c>
      <c r="N937" s="159" t="str">
        <f t="shared" si="11"/>
        <v>Jan</v>
      </c>
      <c r="O937" s="160"/>
      <c r="P937" s="40"/>
      <c r="Q937" s="40"/>
      <c r="R937" s="40"/>
      <c r="S937" s="40"/>
      <c r="T937" s="40"/>
      <c r="U937" s="40"/>
      <c r="V937" s="40"/>
      <c r="W937" s="40"/>
      <c r="X937" s="40"/>
      <c r="Y937" s="40"/>
      <c r="Z937" s="40"/>
    </row>
    <row r="938" spans="1:26" ht="14.25" customHeight="1">
      <c r="A938" s="40"/>
      <c r="B938" s="40"/>
      <c r="C938" s="40"/>
      <c r="D938" s="162"/>
      <c r="E938" s="167"/>
      <c r="F938" s="164"/>
      <c r="G938" s="164"/>
      <c r="H938" s="40"/>
      <c r="I938" s="23"/>
      <c r="J938" s="165"/>
      <c r="K938" s="171"/>
      <c r="L938" s="180">
        <f t="shared" si="9"/>
        <v>1</v>
      </c>
      <c r="M938" s="159">
        <f t="shared" si="10"/>
        <v>1900</v>
      </c>
      <c r="N938" s="159" t="str">
        <f t="shared" si="11"/>
        <v>Jan</v>
      </c>
      <c r="O938" s="160"/>
      <c r="P938" s="40"/>
      <c r="Q938" s="40"/>
      <c r="R938" s="40"/>
      <c r="S938" s="40"/>
      <c r="T938" s="40"/>
      <c r="U938" s="40"/>
      <c r="V938" s="40"/>
      <c r="W938" s="40"/>
      <c r="X938" s="40"/>
      <c r="Y938" s="40"/>
      <c r="Z938" s="40"/>
    </row>
    <row r="939" spans="1:26" ht="14.25" customHeight="1">
      <c r="A939" s="40"/>
      <c r="B939" s="40"/>
      <c r="C939" s="40"/>
      <c r="D939" s="162"/>
      <c r="E939" s="167"/>
      <c r="F939" s="164"/>
      <c r="G939" s="164"/>
      <c r="H939" s="40"/>
      <c r="I939" s="23"/>
      <c r="J939" s="165"/>
      <c r="K939" s="171"/>
      <c r="L939" s="180">
        <f t="shared" si="9"/>
        <v>1</v>
      </c>
      <c r="M939" s="159">
        <f t="shared" si="10"/>
        <v>1900</v>
      </c>
      <c r="N939" s="159" t="str">
        <f t="shared" si="11"/>
        <v>Jan</v>
      </c>
      <c r="O939" s="160"/>
      <c r="P939" s="40"/>
      <c r="Q939" s="40"/>
      <c r="R939" s="40"/>
      <c r="S939" s="40"/>
      <c r="T939" s="40"/>
      <c r="U939" s="40"/>
      <c r="V939" s="40"/>
      <c r="W939" s="40"/>
      <c r="X939" s="40"/>
      <c r="Y939" s="40"/>
      <c r="Z939" s="40"/>
    </row>
    <row r="940" spans="1:26" ht="14.25" customHeight="1">
      <c r="A940" s="40"/>
      <c r="B940" s="40"/>
      <c r="C940" s="40"/>
      <c r="D940" s="162"/>
      <c r="E940" s="167"/>
      <c r="F940" s="164"/>
      <c r="G940" s="164"/>
      <c r="H940" s="40"/>
      <c r="I940" s="23"/>
      <c r="J940" s="165"/>
      <c r="K940" s="171"/>
      <c r="L940" s="180">
        <f t="shared" si="9"/>
        <v>1</v>
      </c>
      <c r="M940" s="159">
        <f t="shared" si="10"/>
        <v>1900</v>
      </c>
      <c r="N940" s="159" t="str">
        <f t="shared" si="11"/>
        <v>Jan</v>
      </c>
      <c r="O940" s="160"/>
      <c r="P940" s="40"/>
      <c r="Q940" s="40"/>
      <c r="R940" s="40"/>
      <c r="S940" s="40"/>
      <c r="T940" s="40"/>
      <c r="U940" s="40"/>
      <c r="V940" s="40"/>
      <c r="W940" s="40"/>
      <c r="X940" s="40"/>
      <c r="Y940" s="40"/>
      <c r="Z940" s="40"/>
    </row>
    <row r="941" spans="1:26" ht="14.25" customHeight="1">
      <c r="A941" s="40"/>
      <c r="B941" s="40"/>
      <c r="C941" s="40"/>
      <c r="D941" s="162"/>
      <c r="E941" s="167"/>
      <c r="F941" s="164"/>
      <c r="G941" s="164"/>
      <c r="H941" s="40"/>
      <c r="I941" s="23"/>
      <c r="J941" s="165"/>
      <c r="K941" s="171"/>
      <c r="L941" s="180">
        <f t="shared" si="9"/>
        <v>1</v>
      </c>
      <c r="M941" s="159">
        <f t="shared" si="10"/>
        <v>1900</v>
      </c>
      <c r="N941" s="159" t="str">
        <f t="shared" si="11"/>
        <v>Jan</v>
      </c>
      <c r="O941" s="160"/>
      <c r="P941" s="40"/>
      <c r="Q941" s="40"/>
      <c r="R941" s="40"/>
      <c r="S941" s="40"/>
      <c r="T941" s="40"/>
      <c r="U941" s="40"/>
      <c r="V941" s="40"/>
      <c r="W941" s="40"/>
      <c r="X941" s="40"/>
      <c r="Y941" s="40"/>
      <c r="Z941" s="40"/>
    </row>
    <row r="942" spans="1:26" ht="14.25" customHeight="1">
      <c r="A942" s="40"/>
      <c r="B942" s="40"/>
      <c r="C942" s="40"/>
      <c r="D942" s="162"/>
      <c r="E942" s="167"/>
      <c r="F942" s="164"/>
      <c r="G942" s="164"/>
      <c r="H942" s="40"/>
      <c r="I942" s="23"/>
      <c r="J942" s="165"/>
      <c r="K942" s="171"/>
      <c r="L942" s="180">
        <f t="shared" si="9"/>
        <v>1</v>
      </c>
      <c r="M942" s="159">
        <f t="shared" si="10"/>
        <v>1900</v>
      </c>
      <c r="N942" s="159" t="str">
        <f t="shared" si="11"/>
        <v>Jan</v>
      </c>
      <c r="O942" s="160"/>
      <c r="P942" s="40"/>
      <c r="Q942" s="40"/>
      <c r="R942" s="40"/>
      <c r="S942" s="40"/>
      <c r="T942" s="40"/>
      <c r="U942" s="40"/>
      <c r="V942" s="40"/>
      <c r="W942" s="40"/>
      <c r="X942" s="40"/>
      <c r="Y942" s="40"/>
      <c r="Z942" s="40"/>
    </row>
    <row r="943" spans="1:26" ht="14.25" customHeight="1">
      <c r="A943" s="40"/>
      <c r="B943" s="40"/>
      <c r="C943" s="40"/>
      <c r="D943" s="162"/>
      <c r="E943" s="167"/>
      <c r="F943" s="164"/>
      <c r="G943" s="164"/>
      <c r="H943" s="40"/>
      <c r="I943" s="23"/>
      <c r="J943" s="165"/>
      <c r="K943" s="171"/>
      <c r="L943" s="180">
        <f t="shared" si="9"/>
        <v>1</v>
      </c>
      <c r="M943" s="159">
        <f t="shared" si="10"/>
        <v>1900</v>
      </c>
      <c r="N943" s="159" t="str">
        <f t="shared" si="11"/>
        <v>Jan</v>
      </c>
      <c r="O943" s="160"/>
      <c r="P943" s="40"/>
      <c r="Q943" s="40"/>
      <c r="R943" s="40"/>
      <c r="S943" s="40"/>
      <c r="T943" s="40"/>
      <c r="U943" s="40"/>
      <c r="V943" s="40"/>
      <c r="W943" s="40"/>
      <c r="X943" s="40"/>
      <c r="Y943" s="40"/>
      <c r="Z943" s="40"/>
    </row>
    <row r="944" spans="1:26" ht="14.25" customHeight="1">
      <c r="A944" s="40"/>
      <c r="B944" s="40"/>
      <c r="C944" s="40"/>
      <c r="D944" s="162"/>
      <c r="E944" s="167"/>
      <c r="F944" s="164"/>
      <c r="G944" s="164"/>
      <c r="H944" s="40"/>
      <c r="I944" s="23"/>
      <c r="J944" s="165"/>
      <c r="K944" s="171"/>
      <c r="L944" s="180">
        <f t="shared" si="9"/>
        <v>1</v>
      </c>
      <c r="M944" s="159">
        <f t="shared" si="10"/>
        <v>1900</v>
      </c>
      <c r="N944" s="159" t="str">
        <f t="shared" si="11"/>
        <v>Jan</v>
      </c>
      <c r="O944" s="160"/>
      <c r="P944" s="40"/>
      <c r="Q944" s="40"/>
      <c r="R944" s="40"/>
      <c r="S944" s="40"/>
      <c r="T944" s="40"/>
      <c r="U944" s="40"/>
      <c r="V944" s="40"/>
      <c r="W944" s="40"/>
      <c r="X944" s="40"/>
      <c r="Y944" s="40"/>
      <c r="Z944" s="40"/>
    </row>
    <row r="945" spans="1:26" ht="14.25" customHeight="1">
      <c r="A945" s="40"/>
      <c r="B945" s="40"/>
      <c r="C945" s="40"/>
      <c r="D945" s="162"/>
      <c r="E945" s="167"/>
      <c r="F945" s="164"/>
      <c r="G945" s="164"/>
      <c r="H945" s="40"/>
      <c r="I945" s="23"/>
      <c r="J945" s="165"/>
      <c r="K945" s="171"/>
      <c r="L945" s="180">
        <f t="shared" si="9"/>
        <v>1</v>
      </c>
      <c r="M945" s="159">
        <f t="shared" si="10"/>
        <v>1900</v>
      </c>
      <c r="N945" s="159" t="str">
        <f t="shared" si="11"/>
        <v>Jan</v>
      </c>
      <c r="O945" s="160"/>
      <c r="P945" s="40"/>
      <c r="Q945" s="40"/>
      <c r="R945" s="40"/>
      <c r="S945" s="40"/>
      <c r="T945" s="40"/>
      <c r="U945" s="40"/>
      <c r="V945" s="40"/>
      <c r="W945" s="40"/>
      <c r="X945" s="40"/>
      <c r="Y945" s="40"/>
      <c r="Z945" s="40"/>
    </row>
    <row r="946" spans="1:26" ht="14.25" customHeight="1">
      <c r="A946" s="40"/>
      <c r="B946" s="40"/>
      <c r="C946" s="40"/>
      <c r="D946" s="162"/>
      <c r="E946" s="167"/>
      <c r="F946" s="164"/>
      <c r="G946" s="164"/>
      <c r="H946" s="40"/>
      <c r="I946" s="23"/>
      <c r="J946" s="165"/>
      <c r="K946" s="171"/>
      <c r="L946" s="180">
        <f t="shared" si="9"/>
        <v>1</v>
      </c>
      <c r="M946" s="159">
        <f t="shared" si="10"/>
        <v>1900</v>
      </c>
      <c r="N946" s="159" t="str">
        <f t="shared" si="11"/>
        <v>Jan</v>
      </c>
      <c r="O946" s="160"/>
      <c r="P946" s="40"/>
      <c r="Q946" s="40"/>
      <c r="R946" s="40"/>
      <c r="S946" s="40"/>
      <c r="T946" s="40"/>
      <c r="U946" s="40"/>
      <c r="V946" s="40"/>
      <c r="W946" s="40"/>
      <c r="X946" s="40"/>
      <c r="Y946" s="40"/>
      <c r="Z946" s="40"/>
    </row>
    <row r="947" spans="1:26" ht="14.25" customHeight="1">
      <c r="A947" s="40"/>
      <c r="B947" s="40"/>
      <c r="C947" s="40"/>
      <c r="D947" s="162"/>
      <c r="E947" s="167"/>
      <c r="F947" s="164"/>
      <c r="G947" s="164"/>
      <c r="H947" s="40"/>
      <c r="I947" s="23"/>
      <c r="J947" s="165"/>
      <c r="K947" s="171"/>
      <c r="L947" s="180">
        <f t="shared" si="9"/>
        <v>1</v>
      </c>
      <c r="M947" s="159">
        <f t="shared" si="10"/>
        <v>1900</v>
      </c>
      <c r="N947" s="159" t="str">
        <f t="shared" si="11"/>
        <v>Jan</v>
      </c>
      <c r="O947" s="160"/>
      <c r="P947" s="40"/>
      <c r="Q947" s="40"/>
      <c r="R947" s="40"/>
      <c r="S947" s="40"/>
      <c r="T947" s="40"/>
      <c r="U947" s="40"/>
      <c r="V947" s="40"/>
      <c r="W947" s="40"/>
      <c r="X947" s="40"/>
      <c r="Y947" s="40"/>
      <c r="Z947" s="40"/>
    </row>
    <row r="948" spans="1:26" ht="14.25" customHeight="1">
      <c r="A948" s="40"/>
      <c r="B948" s="40"/>
      <c r="C948" s="40"/>
      <c r="D948" s="162"/>
      <c r="E948" s="167"/>
      <c r="F948" s="164"/>
      <c r="G948" s="164"/>
      <c r="H948" s="40"/>
      <c r="I948" s="23"/>
      <c r="J948" s="165"/>
      <c r="K948" s="171"/>
      <c r="L948" s="180">
        <f t="shared" si="9"/>
        <v>1</v>
      </c>
      <c r="M948" s="159">
        <f t="shared" si="10"/>
        <v>1900</v>
      </c>
      <c r="N948" s="159" t="str">
        <f t="shared" si="11"/>
        <v>Jan</v>
      </c>
      <c r="O948" s="160"/>
      <c r="P948" s="40"/>
      <c r="Q948" s="40"/>
      <c r="R948" s="40"/>
      <c r="S948" s="40"/>
      <c r="T948" s="40"/>
      <c r="U948" s="40"/>
      <c r="V948" s="40"/>
      <c r="W948" s="40"/>
      <c r="X948" s="40"/>
      <c r="Y948" s="40"/>
      <c r="Z948" s="40"/>
    </row>
    <row r="949" spans="1:26" ht="14.25" customHeight="1">
      <c r="A949" s="40"/>
      <c r="B949" s="40"/>
      <c r="C949" s="40"/>
      <c r="D949" s="162"/>
      <c r="E949" s="167"/>
      <c r="F949" s="164"/>
      <c r="G949" s="164"/>
      <c r="H949" s="40"/>
      <c r="I949" s="23"/>
      <c r="J949" s="165"/>
      <c r="K949" s="171"/>
      <c r="L949" s="180">
        <f t="shared" si="9"/>
        <v>1</v>
      </c>
      <c r="M949" s="159">
        <f t="shared" si="10"/>
        <v>1900</v>
      </c>
      <c r="N949" s="159" t="str">
        <f t="shared" si="11"/>
        <v>Jan</v>
      </c>
      <c r="O949" s="160"/>
      <c r="P949" s="40"/>
      <c r="Q949" s="40"/>
      <c r="R949" s="40"/>
      <c r="S949" s="40"/>
      <c r="T949" s="40"/>
      <c r="U949" s="40"/>
      <c r="V949" s="40"/>
      <c r="W949" s="40"/>
      <c r="X949" s="40"/>
      <c r="Y949" s="40"/>
      <c r="Z949" s="40"/>
    </row>
    <row r="950" spans="1:26" ht="14.25" customHeight="1">
      <c r="A950" s="40"/>
      <c r="B950" s="40"/>
      <c r="C950" s="40"/>
      <c r="D950" s="162"/>
      <c r="E950" s="167"/>
      <c r="F950" s="164"/>
      <c r="G950" s="164"/>
      <c r="H950" s="40"/>
      <c r="I950" s="23"/>
      <c r="J950" s="165"/>
      <c r="K950" s="165"/>
      <c r="L950" s="180">
        <f t="shared" si="9"/>
        <v>1</v>
      </c>
      <c r="M950" s="159">
        <f t="shared" si="10"/>
        <v>1900</v>
      </c>
      <c r="N950" s="159" t="str">
        <f t="shared" si="11"/>
        <v>Jan</v>
      </c>
      <c r="O950" s="160"/>
      <c r="P950" s="40"/>
      <c r="Q950" s="40"/>
      <c r="R950" s="40"/>
      <c r="S950" s="40"/>
      <c r="T950" s="40"/>
      <c r="U950" s="40"/>
      <c r="V950" s="40"/>
      <c r="W950" s="40"/>
      <c r="X950" s="40"/>
      <c r="Y950" s="40"/>
      <c r="Z950" s="40"/>
    </row>
    <row r="951" spans="1:26" ht="14.25" customHeight="1">
      <c r="A951" s="40"/>
      <c r="B951" s="40"/>
      <c r="C951" s="40"/>
      <c r="D951" s="162"/>
      <c r="E951" s="167"/>
      <c r="F951" s="164"/>
      <c r="G951" s="164"/>
      <c r="H951" s="40"/>
      <c r="I951" s="23"/>
      <c r="J951" s="165"/>
      <c r="K951" s="165"/>
      <c r="L951" s="180">
        <f t="shared" si="9"/>
        <v>1</v>
      </c>
      <c r="M951" s="159">
        <f t="shared" si="10"/>
        <v>1900</v>
      </c>
      <c r="N951" s="159" t="str">
        <f t="shared" si="11"/>
        <v>Jan</v>
      </c>
      <c r="O951" s="160"/>
      <c r="P951" s="40"/>
      <c r="Q951" s="40"/>
      <c r="R951" s="40"/>
      <c r="S951" s="40"/>
      <c r="T951" s="40"/>
      <c r="U951" s="40"/>
      <c r="V951" s="40"/>
      <c r="W951" s="40"/>
      <c r="X951" s="40"/>
      <c r="Y951" s="40"/>
      <c r="Z951" s="40"/>
    </row>
    <row r="952" spans="1:26" ht="14.25" customHeight="1">
      <c r="A952" s="40"/>
      <c r="B952" s="40"/>
      <c r="C952" s="40"/>
      <c r="D952" s="162"/>
      <c r="E952" s="167"/>
      <c r="F952" s="164"/>
      <c r="G952" s="164"/>
      <c r="H952" s="40"/>
      <c r="I952" s="23"/>
      <c r="J952" s="165"/>
      <c r="K952" s="165"/>
      <c r="L952" s="180">
        <f t="shared" si="9"/>
        <v>1</v>
      </c>
      <c r="M952" s="159">
        <f t="shared" si="10"/>
        <v>1900</v>
      </c>
      <c r="N952" s="159" t="str">
        <f t="shared" si="11"/>
        <v>Jan</v>
      </c>
      <c r="O952" s="160"/>
      <c r="P952" s="40"/>
      <c r="Q952" s="40"/>
      <c r="R952" s="40"/>
      <c r="S952" s="40"/>
      <c r="T952" s="40"/>
      <c r="U952" s="40"/>
      <c r="V952" s="40"/>
      <c r="W952" s="40"/>
      <c r="X952" s="40"/>
      <c r="Y952" s="40"/>
      <c r="Z952" s="40"/>
    </row>
    <row r="953" spans="1:26" ht="14.25" customHeight="1">
      <c r="A953" s="40"/>
      <c r="B953" s="40"/>
      <c r="C953" s="40"/>
      <c r="D953" s="162"/>
      <c r="E953" s="167"/>
      <c r="F953" s="164"/>
      <c r="G953" s="164"/>
      <c r="H953" s="40"/>
      <c r="I953" s="23"/>
      <c r="J953" s="165"/>
      <c r="K953" s="165"/>
      <c r="L953" s="180">
        <f t="shared" si="9"/>
        <v>1</v>
      </c>
      <c r="M953" s="159">
        <f t="shared" si="10"/>
        <v>1900</v>
      </c>
      <c r="N953" s="159" t="str">
        <f t="shared" si="11"/>
        <v>Jan</v>
      </c>
      <c r="O953" s="160"/>
      <c r="P953" s="40"/>
      <c r="Q953" s="40"/>
      <c r="R953" s="40"/>
      <c r="S953" s="40"/>
      <c r="T953" s="40"/>
      <c r="U953" s="40"/>
      <c r="V953" s="40"/>
      <c r="W953" s="40"/>
      <c r="X953" s="40"/>
      <c r="Y953" s="40"/>
      <c r="Z953" s="40"/>
    </row>
    <row r="954" spans="1:26" ht="14.25" customHeight="1">
      <c r="A954" s="40"/>
      <c r="B954" s="40"/>
      <c r="C954" s="40"/>
      <c r="D954" s="162"/>
      <c r="E954" s="167"/>
      <c r="F954" s="164"/>
      <c r="G954" s="164"/>
      <c r="H954" s="164"/>
      <c r="I954" s="23"/>
      <c r="J954" s="171"/>
      <c r="K954" s="171"/>
      <c r="L954" s="180">
        <f t="shared" si="9"/>
        <v>1</v>
      </c>
      <c r="M954" s="159">
        <f t="shared" si="10"/>
        <v>1900</v>
      </c>
      <c r="N954" s="159" t="str">
        <f t="shared" si="11"/>
        <v>Jan</v>
      </c>
      <c r="O954" s="160"/>
      <c r="P954" s="40"/>
      <c r="Q954" s="40"/>
      <c r="R954" s="40"/>
      <c r="S954" s="40"/>
      <c r="T954" s="40"/>
      <c r="U954" s="40"/>
      <c r="V954" s="40"/>
      <c r="W954" s="40"/>
      <c r="X954" s="40"/>
      <c r="Y954" s="40"/>
      <c r="Z954" s="40"/>
    </row>
    <row r="955" spans="1:26" ht="14.25" customHeight="1">
      <c r="A955" s="40"/>
      <c r="B955" s="40"/>
      <c r="C955" s="40"/>
      <c r="D955" s="162"/>
      <c r="E955" s="167"/>
      <c r="F955" s="164"/>
      <c r="G955" s="164"/>
      <c r="H955" s="164"/>
      <c r="I955" s="23"/>
      <c r="J955" s="171"/>
      <c r="K955" s="171"/>
      <c r="L955" s="180">
        <f t="shared" si="9"/>
        <v>1</v>
      </c>
      <c r="M955" s="159">
        <f t="shared" si="10"/>
        <v>1900</v>
      </c>
      <c r="N955" s="159" t="str">
        <f t="shared" si="11"/>
        <v>Jan</v>
      </c>
      <c r="O955" s="160"/>
      <c r="P955" s="40"/>
      <c r="Q955" s="40"/>
      <c r="R955" s="40"/>
      <c r="S955" s="40"/>
      <c r="T955" s="40"/>
      <c r="U955" s="40"/>
      <c r="V955" s="40"/>
      <c r="W955" s="40"/>
      <c r="X955" s="40"/>
      <c r="Y955" s="40"/>
      <c r="Z955" s="40"/>
    </row>
    <row r="956" spans="1:26" ht="14.25" customHeight="1">
      <c r="A956" s="40"/>
      <c r="B956" s="40"/>
      <c r="C956" s="40"/>
      <c r="D956" s="162"/>
      <c r="E956" s="167"/>
      <c r="F956" s="164"/>
      <c r="G956" s="164"/>
      <c r="H956" s="164"/>
      <c r="I956" s="23"/>
      <c r="J956" s="171"/>
      <c r="K956" s="171"/>
      <c r="L956" s="180">
        <f t="shared" si="9"/>
        <v>1</v>
      </c>
      <c r="M956" s="159">
        <f t="shared" si="10"/>
        <v>1900</v>
      </c>
      <c r="N956" s="159" t="str">
        <f t="shared" si="11"/>
        <v>Jan</v>
      </c>
      <c r="O956" s="160"/>
      <c r="P956" s="40"/>
      <c r="Q956" s="40"/>
      <c r="R956" s="40"/>
      <c r="S956" s="40"/>
      <c r="T956" s="40"/>
      <c r="U956" s="40"/>
      <c r="V956" s="40"/>
      <c r="W956" s="40"/>
      <c r="X956" s="40"/>
      <c r="Y956" s="40"/>
      <c r="Z956" s="40"/>
    </row>
    <row r="957" spans="1:26" ht="14.25" customHeight="1">
      <c r="A957" s="40"/>
      <c r="B957" s="40"/>
      <c r="C957" s="40"/>
      <c r="D957" s="162"/>
      <c r="E957" s="167"/>
      <c r="F957" s="164"/>
      <c r="G957" s="164"/>
      <c r="H957" s="164"/>
      <c r="I957" s="23"/>
      <c r="J957" s="171"/>
      <c r="K957" s="171"/>
      <c r="L957" s="180">
        <f t="shared" si="9"/>
        <v>1</v>
      </c>
      <c r="M957" s="159">
        <f t="shared" si="10"/>
        <v>1900</v>
      </c>
      <c r="N957" s="159" t="str">
        <f t="shared" si="11"/>
        <v>Jan</v>
      </c>
      <c r="O957" s="160"/>
      <c r="P957" s="40"/>
      <c r="Q957" s="40"/>
      <c r="R957" s="40"/>
      <c r="S957" s="40"/>
      <c r="T957" s="40"/>
      <c r="U957" s="40"/>
      <c r="V957" s="40"/>
      <c r="W957" s="40"/>
      <c r="X957" s="40"/>
      <c r="Y957" s="40"/>
      <c r="Z957" s="40"/>
    </row>
    <row r="958" spans="1:26" ht="15.75" customHeight="1">
      <c r="A958" s="40"/>
      <c r="B958" s="40"/>
      <c r="C958" s="40"/>
      <c r="D958" s="162"/>
      <c r="E958" s="167"/>
      <c r="F958" s="164"/>
      <c r="G958" s="164"/>
      <c r="H958" s="164"/>
      <c r="I958" s="23"/>
      <c r="J958" s="171"/>
      <c r="K958" s="171"/>
      <c r="L958" s="180">
        <f t="shared" si="9"/>
        <v>1</v>
      </c>
      <c r="M958" s="159">
        <f t="shared" si="10"/>
        <v>1900</v>
      </c>
      <c r="N958" s="159" t="str">
        <f t="shared" si="11"/>
        <v>Jan</v>
      </c>
      <c r="O958" s="160"/>
      <c r="P958" s="40"/>
      <c r="Q958" s="40"/>
      <c r="R958" s="40"/>
      <c r="S958" s="40"/>
      <c r="T958" s="40"/>
      <c r="U958" s="40"/>
      <c r="V958" s="40"/>
      <c r="W958" s="40"/>
      <c r="X958" s="40"/>
      <c r="Y958" s="40"/>
      <c r="Z958" s="40"/>
    </row>
    <row r="959" spans="1:26" ht="14.25" customHeight="1">
      <c r="A959" s="40"/>
      <c r="B959" s="40"/>
      <c r="C959" s="40"/>
      <c r="D959" s="162"/>
      <c r="E959" s="167"/>
      <c r="F959" s="164"/>
      <c r="G959" s="164"/>
      <c r="H959" s="164"/>
      <c r="I959" s="23"/>
      <c r="J959" s="171"/>
      <c r="K959" s="171"/>
      <c r="L959" s="180">
        <f t="shared" si="9"/>
        <v>1</v>
      </c>
      <c r="M959" s="159">
        <f t="shared" si="10"/>
        <v>1900</v>
      </c>
      <c r="N959" s="159" t="str">
        <f t="shared" si="11"/>
        <v>Jan</v>
      </c>
      <c r="O959" s="160"/>
      <c r="P959" s="40"/>
      <c r="Q959" s="40"/>
      <c r="R959" s="40"/>
      <c r="S959" s="40"/>
      <c r="T959" s="40"/>
      <c r="U959" s="40"/>
      <c r="V959" s="40"/>
      <c r="W959" s="40"/>
      <c r="X959" s="40"/>
      <c r="Y959" s="40"/>
      <c r="Z959" s="40"/>
    </row>
    <row r="960" spans="1:26" ht="14.25" customHeight="1">
      <c r="A960" s="40"/>
      <c r="B960" s="40"/>
      <c r="C960" s="40"/>
      <c r="D960" s="162"/>
      <c r="E960" s="167"/>
      <c r="F960" s="164"/>
      <c r="G960" s="164"/>
      <c r="H960" s="172"/>
      <c r="I960" s="23"/>
      <c r="J960" s="171"/>
      <c r="K960" s="171"/>
      <c r="L960" s="180">
        <f t="shared" si="9"/>
        <v>1</v>
      </c>
      <c r="M960" s="159">
        <f t="shared" si="10"/>
        <v>1900</v>
      </c>
      <c r="N960" s="159" t="str">
        <f t="shared" si="11"/>
        <v>Jan</v>
      </c>
      <c r="O960" s="160"/>
      <c r="P960" s="40"/>
      <c r="Q960" s="40"/>
      <c r="R960" s="40"/>
      <c r="S960" s="40"/>
      <c r="T960" s="40"/>
      <c r="U960" s="40"/>
      <c r="V960" s="40"/>
      <c r="W960" s="40"/>
      <c r="X960" s="40"/>
      <c r="Y960" s="40"/>
      <c r="Z960" s="40"/>
    </row>
    <row r="961" spans="1:26" ht="14.25" customHeight="1">
      <c r="A961" s="40"/>
      <c r="B961" s="40"/>
      <c r="C961" s="40"/>
      <c r="D961" s="162"/>
      <c r="E961" s="167"/>
      <c r="F961" s="164"/>
      <c r="G961" s="164"/>
      <c r="H961" s="172"/>
      <c r="I961" s="23"/>
      <c r="J961" s="171"/>
      <c r="K961" s="171"/>
      <c r="L961" s="180">
        <f t="shared" si="9"/>
        <v>1</v>
      </c>
      <c r="M961" s="159">
        <f t="shared" si="10"/>
        <v>1900</v>
      </c>
      <c r="N961" s="159" t="str">
        <f t="shared" si="11"/>
        <v>Jan</v>
      </c>
      <c r="O961" s="160"/>
      <c r="P961" s="40"/>
      <c r="Q961" s="40"/>
      <c r="R961" s="40"/>
      <c r="S961" s="40"/>
      <c r="T961" s="40"/>
      <c r="U961" s="40"/>
      <c r="V961" s="40"/>
      <c r="W961" s="40"/>
      <c r="X961" s="40"/>
      <c r="Y961" s="40"/>
      <c r="Z961" s="40"/>
    </row>
    <row r="962" spans="1:26" ht="14.25" customHeight="1">
      <c r="A962" s="40"/>
      <c r="B962" s="40"/>
      <c r="C962" s="40"/>
      <c r="D962" s="162"/>
      <c r="E962" s="167"/>
      <c r="F962" s="164"/>
      <c r="G962" s="164"/>
      <c r="H962" s="172"/>
      <c r="I962" s="23"/>
      <c r="J962" s="171"/>
      <c r="K962" s="171"/>
      <c r="L962" s="180">
        <f t="shared" si="9"/>
        <v>1</v>
      </c>
      <c r="M962" s="159">
        <f t="shared" si="10"/>
        <v>1900</v>
      </c>
      <c r="N962" s="159" t="str">
        <f t="shared" si="11"/>
        <v>Jan</v>
      </c>
      <c r="O962" s="160"/>
      <c r="P962" s="40"/>
      <c r="Q962" s="40"/>
      <c r="R962" s="40"/>
      <c r="S962" s="40"/>
      <c r="T962" s="40"/>
      <c r="U962" s="40"/>
      <c r="V962" s="40"/>
      <c r="W962" s="40"/>
      <c r="X962" s="40"/>
      <c r="Y962" s="40"/>
      <c r="Z962" s="40"/>
    </row>
    <row r="963" spans="1:26" ht="14.25" customHeight="1">
      <c r="A963" s="40"/>
      <c r="B963" s="40"/>
      <c r="C963" s="40"/>
      <c r="D963" s="162"/>
      <c r="E963" s="167"/>
      <c r="F963" s="164"/>
      <c r="G963" s="164"/>
      <c r="H963" s="172"/>
      <c r="I963" s="23"/>
      <c r="J963" s="171"/>
      <c r="K963" s="171"/>
      <c r="L963" s="180">
        <f t="shared" si="9"/>
        <v>1</v>
      </c>
      <c r="M963" s="159">
        <f t="shared" si="10"/>
        <v>1900</v>
      </c>
      <c r="N963" s="159" t="str">
        <f t="shared" si="11"/>
        <v>Jan</v>
      </c>
      <c r="O963" s="160"/>
      <c r="P963" s="40"/>
      <c r="Q963" s="40"/>
      <c r="R963" s="40"/>
      <c r="S963" s="40"/>
      <c r="T963" s="40"/>
      <c r="U963" s="40"/>
      <c r="V963" s="40"/>
      <c r="W963" s="40"/>
      <c r="X963" s="40"/>
      <c r="Y963" s="40"/>
      <c r="Z963" s="40"/>
    </row>
    <row r="964" spans="1:26" ht="14.25" customHeight="1">
      <c r="A964" s="40"/>
      <c r="B964" s="40"/>
      <c r="C964" s="40"/>
      <c r="D964" s="162"/>
      <c r="E964" s="167"/>
      <c r="F964" s="164"/>
      <c r="G964" s="164"/>
      <c r="H964" s="172"/>
      <c r="I964" s="23"/>
      <c r="J964" s="171"/>
      <c r="K964" s="171"/>
      <c r="L964" s="180">
        <f t="shared" si="9"/>
        <v>1</v>
      </c>
      <c r="M964" s="159">
        <f t="shared" si="10"/>
        <v>1900</v>
      </c>
      <c r="N964" s="159" t="str">
        <f t="shared" si="11"/>
        <v>Jan</v>
      </c>
      <c r="O964" s="160"/>
      <c r="P964" s="40"/>
      <c r="Q964" s="40"/>
      <c r="R964" s="40"/>
      <c r="S964" s="40"/>
      <c r="T964" s="40"/>
      <c r="U964" s="40"/>
      <c r="V964" s="40"/>
      <c r="W964" s="40"/>
      <c r="X964" s="40"/>
      <c r="Y964" s="40"/>
      <c r="Z964" s="40"/>
    </row>
    <row r="965" spans="1:26" ht="14.25" customHeight="1">
      <c r="A965" s="40"/>
      <c r="B965" s="40"/>
      <c r="C965" s="40"/>
      <c r="D965" s="162"/>
      <c r="E965" s="167"/>
      <c r="F965" s="164"/>
      <c r="G965" s="164"/>
      <c r="H965" s="172"/>
      <c r="I965" s="23"/>
      <c r="J965" s="171"/>
      <c r="K965" s="171"/>
      <c r="L965" s="180">
        <f t="shared" si="9"/>
        <v>1</v>
      </c>
      <c r="M965" s="159">
        <f t="shared" si="10"/>
        <v>1900</v>
      </c>
      <c r="N965" s="159" t="str">
        <f t="shared" si="11"/>
        <v>Jan</v>
      </c>
      <c r="O965" s="160"/>
      <c r="P965" s="40"/>
      <c r="Q965" s="40"/>
      <c r="R965" s="40"/>
      <c r="S965" s="40"/>
      <c r="T965" s="40"/>
      <c r="U965" s="40"/>
      <c r="V965" s="40"/>
      <c r="W965" s="40"/>
      <c r="X965" s="40"/>
      <c r="Y965" s="40"/>
      <c r="Z965" s="40"/>
    </row>
    <row r="966" spans="1:26" ht="14.25" customHeight="1">
      <c r="A966" s="40"/>
      <c r="B966" s="40"/>
      <c r="C966" s="40"/>
      <c r="D966" s="162"/>
      <c r="E966" s="167"/>
      <c r="F966" s="164"/>
      <c r="G966" s="164"/>
      <c r="H966" s="164"/>
      <c r="I966" s="23"/>
      <c r="J966" s="171"/>
      <c r="K966" s="171"/>
      <c r="L966" s="180">
        <f t="shared" si="9"/>
        <v>1</v>
      </c>
      <c r="M966" s="159">
        <f t="shared" si="10"/>
        <v>1900</v>
      </c>
      <c r="N966" s="159" t="str">
        <f t="shared" si="11"/>
        <v>Jan</v>
      </c>
      <c r="O966" s="160"/>
      <c r="P966" s="40"/>
      <c r="Q966" s="40"/>
      <c r="R966" s="40"/>
      <c r="S966" s="40"/>
      <c r="T966" s="40"/>
      <c r="U966" s="40"/>
      <c r="V966" s="40"/>
      <c r="W966" s="40"/>
      <c r="X966" s="40"/>
      <c r="Y966" s="40"/>
      <c r="Z966" s="40"/>
    </row>
    <row r="967" spans="1:26" ht="14.25" customHeight="1">
      <c r="A967" s="40"/>
      <c r="B967" s="40"/>
      <c r="C967" s="40"/>
      <c r="D967" s="162"/>
      <c r="E967" s="167"/>
      <c r="F967" s="164"/>
      <c r="G967" s="164"/>
      <c r="H967" s="164"/>
      <c r="I967" s="23"/>
      <c r="J967" s="171"/>
      <c r="K967" s="171"/>
      <c r="L967" s="180">
        <f t="shared" si="9"/>
        <v>1</v>
      </c>
      <c r="M967" s="159">
        <f t="shared" si="10"/>
        <v>1900</v>
      </c>
      <c r="N967" s="159" t="str">
        <f t="shared" si="11"/>
        <v>Jan</v>
      </c>
      <c r="O967" s="160"/>
      <c r="P967" s="40"/>
      <c r="Q967" s="40"/>
      <c r="R967" s="40"/>
      <c r="S967" s="40"/>
      <c r="T967" s="40"/>
      <c r="U967" s="40"/>
      <c r="V967" s="40"/>
      <c r="W967" s="40"/>
      <c r="X967" s="40"/>
      <c r="Y967" s="40"/>
      <c r="Z967" s="40"/>
    </row>
    <row r="968" spans="1:26" ht="14.25" customHeight="1">
      <c r="A968" s="40"/>
      <c r="B968" s="40"/>
      <c r="C968" s="40"/>
      <c r="D968" s="162"/>
      <c r="E968" s="167"/>
      <c r="F968" s="164"/>
      <c r="G968" s="164"/>
      <c r="H968" s="164"/>
      <c r="I968" s="23"/>
      <c r="J968" s="171"/>
      <c r="K968" s="171"/>
      <c r="L968" s="180">
        <f t="shared" si="9"/>
        <v>1</v>
      </c>
      <c r="M968" s="159">
        <f t="shared" si="10"/>
        <v>1900</v>
      </c>
      <c r="N968" s="159" t="str">
        <f t="shared" si="11"/>
        <v>Jan</v>
      </c>
      <c r="O968" s="160"/>
      <c r="P968" s="40"/>
      <c r="Q968" s="40"/>
      <c r="R968" s="40"/>
      <c r="S968" s="40"/>
      <c r="T968" s="40"/>
      <c r="U968" s="40"/>
      <c r="V968" s="40"/>
      <c r="W968" s="40"/>
      <c r="X968" s="40"/>
      <c r="Y968" s="40"/>
      <c r="Z968" s="40"/>
    </row>
    <row r="969" spans="1:26" ht="14.25" customHeight="1">
      <c r="A969" s="40"/>
      <c r="B969" s="40"/>
      <c r="C969" s="40"/>
      <c r="D969" s="162"/>
      <c r="E969" s="167"/>
      <c r="F969" s="164"/>
      <c r="G969" s="164"/>
      <c r="H969" s="164"/>
      <c r="I969" s="23"/>
      <c r="J969" s="171"/>
      <c r="K969" s="171"/>
      <c r="L969" s="180">
        <f t="shared" si="9"/>
        <v>1</v>
      </c>
      <c r="M969" s="159">
        <f t="shared" si="10"/>
        <v>1900</v>
      </c>
      <c r="N969" s="159" t="str">
        <f t="shared" si="11"/>
        <v>Jan</v>
      </c>
      <c r="O969" s="160"/>
      <c r="P969" s="40"/>
      <c r="Q969" s="40"/>
      <c r="R969" s="40"/>
      <c r="S969" s="40"/>
      <c r="T969" s="40"/>
      <c r="U969" s="40"/>
      <c r="V969" s="40"/>
      <c r="W969" s="40"/>
      <c r="X969" s="40"/>
      <c r="Y969" s="40"/>
      <c r="Z969" s="40"/>
    </row>
    <row r="970" spans="1:26" ht="14.25" customHeight="1">
      <c r="A970" s="40"/>
      <c r="B970" s="40"/>
      <c r="C970" s="40"/>
      <c r="D970" s="162"/>
      <c r="E970" s="167"/>
      <c r="F970" s="164"/>
      <c r="G970" s="164"/>
      <c r="H970" s="164"/>
      <c r="I970" s="23"/>
      <c r="J970" s="171"/>
      <c r="K970" s="171"/>
      <c r="L970" s="180">
        <f t="shared" si="9"/>
        <v>1</v>
      </c>
      <c r="M970" s="159">
        <f t="shared" si="10"/>
        <v>1900</v>
      </c>
      <c r="N970" s="159" t="str">
        <f t="shared" si="11"/>
        <v>Jan</v>
      </c>
      <c r="O970" s="160"/>
      <c r="P970" s="40"/>
      <c r="Q970" s="40"/>
      <c r="R970" s="40"/>
      <c r="S970" s="40"/>
      <c r="T970" s="40"/>
      <c r="U970" s="40"/>
      <c r="V970" s="40"/>
      <c r="W970" s="40"/>
      <c r="X970" s="40"/>
      <c r="Y970" s="40"/>
      <c r="Z970" s="40"/>
    </row>
    <row r="971" spans="1:26" ht="14.25" customHeight="1">
      <c r="A971" s="40"/>
      <c r="B971" s="40"/>
      <c r="C971" s="40"/>
      <c r="D971" s="162"/>
      <c r="E971" s="167"/>
      <c r="F971" s="164"/>
      <c r="G971" s="164"/>
      <c r="H971" s="172"/>
      <c r="I971" s="23"/>
      <c r="J971" s="171"/>
      <c r="K971" s="171"/>
      <c r="L971" s="180">
        <f t="shared" si="9"/>
        <v>1</v>
      </c>
      <c r="M971" s="159">
        <f t="shared" si="10"/>
        <v>1900</v>
      </c>
      <c r="N971" s="159" t="str">
        <f t="shared" si="11"/>
        <v>Jan</v>
      </c>
      <c r="O971" s="160"/>
      <c r="P971" s="40"/>
      <c r="Q971" s="40"/>
      <c r="R971" s="40"/>
      <c r="S971" s="40"/>
      <c r="T971" s="40"/>
      <c r="U971" s="40"/>
      <c r="V971" s="40"/>
      <c r="W971" s="40"/>
      <c r="X971" s="40"/>
      <c r="Y971" s="40"/>
      <c r="Z971" s="40"/>
    </row>
    <row r="972" spans="1:26" ht="14.25" customHeight="1">
      <c r="A972" s="40"/>
      <c r="B972" s="40"/>
      <c r="C972" s="40"/>
      <c r="D972" s="162"/>
      <c r="E972" s="167"/>
      <c r="F972" s="164"/>
      <c r="G972" s="164"/>
      <c r="H972" s="172"/>
      <c r="I972" s="23"/>
      <c r="J972" s="171"/>
      <c r="K972" s="171"/>
      <c r="L972" s="180">
        <f t="shared" si="9"/>
        <v>1</v>
      </c>
      <c r="M972" s="159">
        <f t="shared" si="10"/>
        <v>1900</v>
      </c>
      <c r="N972" s="159" t="str">
        <f t="shared" si="11"/>
        <v>Jan</v>
      </c>
      <c r="O972" s="160"/>
      <c r="P972" s="40"/>
      <c r="Q972" s="40"/>
      <c r="R972" s="40"/>
      <c r="S972" s="40"/>
      <c r="T972" s="40"/>
      <c r="U972" s="40"/>
      <c r="V972" s="40"/>
      <c r="W972" s="40"/>
      <c r="X972" s="40"/>
      <c r="Y972" s="40"/>
      <c r="Z972" s="40"/>
    </row>
    <row r="973" spans="1:26" ht="14.25" customHeight="1">
      <c r="A973" s="40"/>
      <c r="B973" s="40"/>
      <c r="C973" s="40"/>
      <c r="D973" s="162"/>
      <c r="E973" s="167"/>
      <c r="F973" s="164"/>
      <c r="G973" s="164"/>
      <c r="H973" s="172"/>
      <c r="I973" s="23"/>
      <c r="J973" s="171"/>
      <c r="K973" s="171"/>
      <c r="L973" s="180">
        <f t="shared" si="9"/>
        <v>1</v>
      </c>
      <c r="M973" s="159">
        <f t="shared" si="10"/>
        <v>1900</v>
      </c>
      <c r="N973" s="159" t="str">
        <f t="shared" si="11"/>
        <v>Jan</v>
      </c>
      <c r="O973" s="160"/>
      <c r="P973" s="40"/>
      <c r="Q973" s="40"/>
      <c r="R973" s="40"/>
      <c r="S973" s="40"/>
      <c r="T973" s="40"/>
      <c r="U973" s="40"/>
      <c r="V973" s="40"/>
      <c r="W973" s="40"/>
      <c r="X973" s="40"/>
      <c r="Y973" s="40"/>
      <c r="Z973" s="40"/>
    </row>
    <row r="974" spans="1:26" ht="14.25" customHeight="1">
      <c r="A974" s="40"/>
      <c r="B974" s="40"/>
      <c r="C974" s="40"/>
      <c r="D974" s="162"/>
      <c r="E974" s="167"/>
      <c r="F974" s="164"/>
      <c r="G974" s="164"/>
      <c r="H974" s="40"/>
      <c r="I974" s="23"/>
      <c r="J974" s="165"/>
      <c r="K974" s="165"/>
      <c r="L974" s="180">
        <f t="shared" si="9"/>
        <v>1</v>
      </c>
      <c r="M974" s="159">
        <f t="shared" si="10"/>
        <v>1900</v>
      </c>
      <c r="N974" s="159" t="str">
        <f t="shared" si="11"/>
        <v>Jan</v>
      </c>
      <c r="O974" s="160"/>
      <c r="P974" s="40"/>
      <c r="Q974" s="40"/>
      <c r="R974" s="40"/>
      <c r="S974" s="40"/>
      <c r="T974" s="40"/>
      <c r="U974" s="40"/>
      <c r="V974" s="40"/>
      <c r="W974" s="40"/>
      <c r="X974" s="40"/>
      <c r="Y974" s="40"/>
      <c r="Z974" s="40"/>
    </row>
    <row r="975" spans="1:26" ht="14.25" customHeight="1">
      <c r="A975" s="40"/>
      <c r="B975" s="40"/>
      <c r="C975" s="40"/>
      <c r="D975" s="162"/>
      <c r="E975" s="167"/>
      <c r="F975" s="164"/>
      <c r="G975" s="164"/>
      <c r="H975" s="40"/>
      <c r="I975" s="23"/>
      <c r="J975" s="165"/>
      <c r="K975" s="165"/>
      <c r="L975" s="180">
        <f t="shared" si="9"/>
        <v>1</v>
      </c>
      <c r="M975" s="159">
        <f t="shared" si="10"/>
        <v>1900</v>
      </c>
      <c r="N975" s="159" t="str">
        <f t="shared" si="11"/>
        <v>Jan</v>
      </c>
      <c r="O975" s="160"/>
      <c r="P975" s="40"/>
      <c r="Q975" s="40"/>
      <c r="R975" s="40"/>
      <c r="S975" s="40"/>
      <c r="T975" s="40"/>
      <c r="U975" s="40"/>
      <c r="V975" s="40"/>
      <c r="W975" s="40"/>
      <c r="X975" s="40"/>
      <c r="Y975" s="40"/>
      <c r="Z975" s="40"/>
    </row>
    <row r="976" spans="1:26" ht="14.25" customHeight="1">
      <c r="A976" s="40"/>
      <c r="B976" s="40"/>
      <c r="C976" s="40"/>
      <c r="D976" s="162"/>
      <c r="E976" s="167"/>
      <c r="F976" s="164"/>
      <c r="G976" s="164"/>
      <c r="H976" s="40"/>
      <c r="I976" s="23"/>
      <c r="J976" s="165"/>
      <c r="K976" s="165"/>
      <c r="L976" s="180">
        <f t="shared" si="9"/>
        <v>1</v>
      </c>
      <c r="M976" s="159">
        <f t="shared" si="10"/>
        <v>1900</v>
      </c>
      <c r="N976" s="159" t="str">
        <f t="shared" si="11"/>
        <v>Jan</v>
      </c>
      <c r="O976" s="160"/>
      <c r="P976" s="40"/>
      <c r="Q976" s="40"/>
      <c r="R976" s="40"/>
      <c r="S976" s="40"/>
      <c r="T976" s="40"/>
      <c r="U976" s="40"/>
      <c r="V976" s="40"/>
      <c r="W976" s="40"/>
      <c r="X976" s="40"/>
      <c r="Y976" s="40"/>
      <c r="Z976" s="40"/>
    </row>
    <row r="977" spans="1:26" ht="14.25" customHeight="1">
      <c r="A977" s="40"/>
      <c r="B977" s="40"/>
      <c r="C977" s="40"/>
      <c r="D977" s="162"/>
      <c r="E977" s="167"/>
      <c r="F977" s="164"/>
      <c r="G977" s="164"/>
      <c r="H977" s="40"/>
      <c r="I977" s="23"/>
      <c r="J977" s="165"/>
      <c r="K977" s="165"/>
      <c r="L977" s="180">
        <f t="shared" si="9"/>
        <v>1</v>
      </c>
      <c r="M977" s="159">
        <f t="shared" si="10"/>
        <v>1900</v>
      </c>
      <c r="N977" s="159" t="str">
        <f t="shared" si="11"/>
        <v>Jan</v>
      </c>
      <c r="O977" s="160"/>
      <c r="P977" s="40"/>
      <c r="Q977" s="40"/>
      <c r="R977" s="40"/>
      <c r="S977" s="40"/>
      <c r="T977" s="40"/>
      <c r="U977" s="40"/>
      <c r="V977" s="40"/>
      <c r="W977" s="40"/>
      <c r="X977" s="40"/>
      <c r="Y977" s="40"/>
      <c r="Z977" s="40"/>
    </row>
    <row r="978" spans="1:26" ht="14.25" customHeight="1">
      <c r="A978" s="40"/>
      <c r="B978" s="40"/>
      <c r="C978" s="40"/>
      <c r="D978" s="162"/>
      <c r="E978" s="167"/>
      <c r="F978" s="164"/>
      <c r="G978" s="164"/>
      <c r="H978" s="40"/>
      <c r="I978" s="165"/>
      <c r="J978" s="165"/>
      <c r="K978" s="171"/>
      <c r="L978" s="180">
        <f t="shared" si="9"/>
        <v>1</v>
      </c>
      <c r="M978" s="159">
        <f t="shared" si="10"/>
        <v>1900</v>
      </c>
      <c r="N978" s="159" t="str">
        <f t="shared" si="11"/>
        <v>Jan</v>
      </c>
      <c r="O978" s="160"/>
      <c r="P978" s="40"/>
      <c r="Q978" s="40"/>
      <c r="R978" s="40"/>
      <c r="S978" s="40"/>
      <c r="T978" s="40"/>
      <c r="U978" s="40"/>
      <c r="V978" s="40"/>
      <c r="W978" s="40"/>
      <c r="X978" s="40"/>
      <c r="Y978" s="40"/>
      <c r="Z978" s="40"/>
    </row>
    <row r="979" spans="1:26" ht="14.25" customHeight="1">
      <c r="A979" s="40"/>
      <c r="B979" s="40"/>
      <c r="C979" s="40"/>
      <c r="D979" s="162"/>
      <c r="E979" s="167"/>
      <c r="F979" s="164"/>
      <c r="G979" s="164"/>
      <c r="H979" s="40"/>
      <c r="I979" s="165"/>
      <c r="J979" s="165"/>
      <c r="K979" s="171"/>
      <c r="L979" s="180">
        <f t="shared" si="9"/>
        <v>1</v>
      </c>
      <c r="M979" s="159">
        <f t="shared" si="10"/>
        <v>1900</v>
      </c>
      <c r="N979" s="159" t="str">
        <f t="shared" si="11"/>
        <v>Jan</v>
      </c>
      <c r="O979" s="160"/>
      <c r="P979" s="40"/>
      <c r="Q979" s="40"/>
      <c r="R979" s="40"/>
      <c r="S979" s="40"/>
      <c r="T979" s="40"/>
      <c r="U979" s="40"/>
      <c r="V979" s="40"/>
      <c r="W979" s="40"/>
      <c r="X979" s="40"/>
      <c r="Y979" s="40"/>
      <c r="Z979" s="40"/>
    </row>
    <row r="980" spans="1:26" ht="14.25" customHeight="1">
      <c r="A980" s="40"/>
      <c r="B980" s="40"/>
      <c r="C980" s="40"/>
      <c r="D980" s="162"/>
      <c r="E980" s="167"/>
      <c r="F980" s="164"/>
      <c r="G980" s="164"/>
      <c r="H980" s="40"/>
      <c r="I980" s="165"/>
      <c r="J980" s="165"/>
      <c r="K980" s="171"/>
      <c r="L980" s="180">
        <f t="shared" si="9"/>
        <v>1</v>
      </c>
      <c r="M980" s="159">
        <f t="shared" si="10"/>
        <v>1900</v>
      </c>
      <c r="N980" s="159" t="str">
        <f t="shared" si="11"/>
        <v>Jan</v>
      </c>
      <c r="O980" s="160"/>
      <c r="P980" s="40"/>
      <c r="Q980" s="40"/>
      <c r="R980" s="40"/>
      <c r="S980" s="40"/>
      <c r="T980" s="40"/>
      <c r="U980" s="40"/>
      <c r="V980" s="40"/>
      <c r="W980" s="40"/>
      <c r="X980" s="40"/>
      <c r="Y980" s="40"/>
      <c r="Z980" s="40"/>
    </row>
    <row r="981" spans="1:26" ht="14.25" customHeight="1">
      <c r="A981" s="40"/>
      <c r="B981" s="40"/>
      <c r="C981" s="40"/>
      <c r="D981" s="162"/>
      <c r="E981" s="167"/>
      <c r="F981" s="164"/>
      <c r="G981" s="164"/>
      <c r="H981" s="40"/>
      <c r="I981" s="165"/>
      <c r="J981" s="165"/>
      <c r="K981" s="171"/>
      <c r="L981" s="180">
        <f t="shared" si="9"/>
        <v>1</v>
      </c>
      <c r="M981" s="159">
        <f t="shared" si="10"/>
        <v>1900</v>
      </c>
      <c r="N981" s="159" t="str">
        <f t="shared" si="11"/>
        <v>Jan</v>
      </c>
      <c r="O981" s="160"/>
      <c r="P981" s="40"/>
      <c r="Q981" s="40"/>
      <c r="R981" s="40"/>
      <c r="S981" s="40"/>
      <c r="T981" s="40"/>
      <c r="U981" s="40"/>
      <c r="V981" s="40"/>
      <c r="W981" s="40"/>
      <c r="X981" s="40"/>
      <c r="Y981" s="40"/>
      <c r="Z981" s="40"/>
    </row>
    <row r="982" spans="1:26" ht="14.25" customHeight="1">
      <c r="A982" s="40"/>
      <c r="B982" s="40"/>
      <c r="C982" s="40"/>
      <c r="D982" s="162"/>
      <c r="E982" s="167"/>
      <c r="F982" s="164"/>
      <c r="G982" s="164"/>
      <c r="H982" s="40"/>
      <c r="I982" s="165"/>
      <c r="J982" s="165"/>
      <c r="K982" s="171"/>
      <c r="L982" s="180">
        <f t="shared" si="9"/>
        <v>1</v>
      </c>
      <c r="M982" s="159">
        <f t="shared" si="10"/>
        <v>1900</v>
      </c>
      <c r="N982" s="159" t="str">
        <f t="shared" si="11"/>
        <v>Jan</v>
      </c>
      <c r="O982" s="160"/>
      <c r="P982" s="40"/>
      <c r="Q982" s="40"/>
      <c r="R982" s="40"/>
      <c r="S982" s="40"/>
      <c r="T982" s="40"/>
      <c r="U982" s="40"/>
      <c r="V982" s="40"/>
      <c r="W982" s="40"/>
      <c r="X982" s="40"/>
      <c r="Y982" s="40"/>
      <c r="Z982" s="40"/>
    </row>
    <row r="983" spans="1:26" ht="14.25" customHeight="1">
      <c r="A983" s="40"/>
      <c r="B983" s="40"/>
      <c r="C983" s="40"/>
      <c r="D983" s="162"/>
      <c r="E983" s="167"/>
      <c r="F983" s="164"/>
      <c r="G983" s="164"/>
      <c r="H983" s="40"/>
      <c r="I983" s="165"/>
      <c r="J983" s="165"/>
      <c r="K983" s="171"/>
      <c r="L983" s="180">
        <f t="shared" si="9"/>
        <v>1</v>
      </c>
      <c r="M983" s="159">
        <f t="shared" si="10"/>
        <v>1900</v>
      </c>
      <c r="N983" s="159" t="str">
        <f t="shared" si="11"/>
        <v>Jan</v>
      </c>
      <c r="O983" s="160"/>
      <c r="P983" s="40"/>
      <c r="Q983" s="40"/>
      <c r="R983" s="40"/>
      <c r="S983" s="40"/>
      <c r="T983" s="40"/>
      <c r="U983" s="40"/>
      <c r="V983" s="40"/>
      <c r="W983" s="40"/>
      <c r="X983" s="40"/>
      <c r="Y983" s="40"/>
      <c r="Z983" s="40"/>
    </row>
    <row r="984" spans="1:26" ht="14.25" customHeight="1">
      <c r="A984" s="40"/>
      <c r="B984" s="40"/>
      <c r="C984" s="40"/>
      <c r="D984" s="162"/>
      <c r="E984" s="167"/>
      <c r="F984" s="164"/>
      <c r="G984" s="164"/>
      <c r="H984" s="40"/>
      <c r="I984" s="165"/>
      <c r="J984" s="165"/>
      <c r="K984" s="171"/>
      <c r="L984" s="180">
        <f t="shared" si="9"/>
        <v>1</v>
      </c>
      <c r="M984" s="159">
        <f t="shared" si="10"/>
        <v>1900</v>
      </c>
      <c r="N984" s="159" t="str">
        <f t="shared" si="11"/>
        <v>Jan</v>
      </c>
      <c r="O984" s="160"/>
      <c r="P984" s="40"/>
      <c r="Q984" s="40"/>
      <c r="R984" s="40"/>
      <c r="S984" s="40"/>
      <c r="T984" s="40"/>
      <c r="U984" s="40"/>
      <c r="V984" s="40"/>
      <c r="W984" s="40"/>
      <c r="X984" s="40"/>
      <c r="Y984" s="40"/>
      <c r="Z984" s="40"/>
    </row>
    <row r="985" spans="1:26" ht="14.25" customHeight="1">
      <c r="A985" s="40"/>
      <c r="B985" s="40"/>
      <c r="C985" s="40"/>
      <c r="D985" s="162"/>
      <c r="E985" s="167"/>
      <c r="F985" s="164"/>
      <c r="G985" s="164"/>
      <c r="H985" s="40"/>
      <c r="I985" s="165"/>
      <c r="J985" s="165"/>
      <c r="K985" s="171"/>
      <c r="L985" s="180">
        <f t="shared" si="9"/>
        <v>1</v>
      </c>
      <c r="M985" s="159">
        <f t="shared" si="10"/>
        <v>1900</v>
      </c>
      <c r="N985" s="159" t="str">
        <f t="shared" si="11"/>
        <v>Jan</v>
      </c>
      <c r="O985" s="160"/>
      <c r="P985" s="40"/>
      <c r="Q985" s="40"/>
      <c r="R985" s="40"/>
      <c r="S985" s="40"/>
      <c r="T985" s="40"/>
      <c r="U985" s="40"/>
      <c r="V985" s="40"/>
      <c r="W985" s="40"/>
      <c r="X985" s="40"/>
      <c r="Y985" s="40"/>
      <c r="Z985" s="40"/>
    </row>
    <row r="986" spans="1:26" ht="14.25" customHeight="1">
      <c r="A986" s="40"/>
      <c r="B986" s="40"/>
      <c r="C986" s="40"/>
      <c r="D986" s="162"/>
      <c r="E986" s="167"/>
      <c r="F986" s="164"/>
      <c r="G986" s="164"/>
      <c r="H986" s="40"/>
      <c r="I986" s="165"/>
      <c r="J986" s="165"/>
      <c r="K986" s="171"/>
      <c r="L986" s="180">
        <f t="shared" si="9"/>
        <v>1</v>
      </c>
      <c r="M986" s="159">
        <f t="shared" si="10"/>
        <v>1900</v>
      </c>
      <c r="N986" s="159" t="str">
        <f t="shared" si="11"/>
        <v>Jan</v>
      </c>
      <c r="O986" s="160"/>
      <c r="P986" s="40"/>
      <c r="Q986" s="40"/>
      <c r="R986" s="40"/>
      <c r="S986" s="40"/>
      <c r="T986" s="40"/>
      <c r="U986" s="40"/>
      <c r="V986" s="40"/>
      <c r="W986" s="40"/>
      <c r="X986" s="40"/>
      <c r="Y986" s="40"/>
      <c r="Z986" s="40"/>
    </row>
    <row r="987" spans="1:26" ht="14.25" customHeight="1">
      <c r="A987" s="40"/>
      <c r="B987" s="40"/>
      <c r="C987" s="40"/>
      <c r="D987" s="162"/>
      <c r="E987" s="167"/>
      <c r="F987" s="164"/>
      <c r="G987" s="164"/>
      <c r="H987" s="40"/>
      <c r="I987" s="165"/>
      <c r="J987" s="165"/>
      <c r="K987" s="171"/>
      <c r="L987" s="180">
        <f t="shared" si="9"/>
        <v>1</v>
      </c>
      <c r="M987" s="159">
        <f t="shared" si="10"/>
        <v>1900</v>
      </c>
      <c r="N987" s="159" t="str">
        <f t="shared" si="11"/>
        <v>Jan</v>
      </c>
      <c r="O987" s="160"/>
      <c r="P987" s="40"/>
      <c r="Q987" s="40"/>
      <c r="R987" s="40"/>
      <c r="S987" s="40"/>
      <c r="T987" s="40"/>
      <c r="U987" s="40"/>
      <c r="V987" s="40"/>
      <c r="W987" s="40"/>
      <c r="X987" s="40"/>
      <c r="Y987" s="40"/>
      <c r="Z987" s="40"/>
    </row>
    <row r="988" spans="1:26" ht="14.25" customHeight="1">
      <c r="A988" s="40"/>
      <c r="B988" s="40"/>
      <c r="C988" s="40"/>
      <c r="D988" s="162"/>
      <c r="E988" s="167"/>
      <c r="F988" s="164"/>
      <c r="G988" s="164"/>
      <c r="H988" s="40"/>
      <c r="I988" s="165"/>
      <c r="J988" s="165"/>
      <c r="K988" s="171"/>
      <c r="L988" s="180">
        <f t="shared" si="9"/>
        <v>1</v>
      </c>
      <c r="M988" s="159">
        <f t="shared" si="10"/>
        <v>1900</v>
      </c>
      <c r="N988" s="159" t="str">
        <f t="shared" si="11"/>
        <v>Jan</v>
      </c>
      <c r="O988" s="160"/>
      <c r="P988" s="40"/>
      <c r="Q988" s="40"/>
      <c r="R988" s="40"/>
      <c r="S988" s="40"/>
      <c r="T988" s="40"/>
      <c r="U988" s="40"/>
      <c r="V988" s="40"/>
      <c r="W988" s="40"/>
      <c r="X988" s="40"/>
      <c r="Y988" s="40"/>
      <c r="Z988" s="40"/>
    </row>
    <row r="989" spans="1:26" ht="14.25" customHeight="1">
      <c r="A989" s="40"/>
      <c r="B989" s="40"/>
      <c r="C989" s="40"/>
      <c r="D989" s="162"/>
      <c r="E989" s="167"/>
      <c r="F989" s="164"/>
      <c r="G989" s="164"/>
      <c r="H989" s="40"/>
      <c r="I989" s="165"/>
      <c r="J989" s="165"/>
      <c r="K989" s="171"/>
      <c r="L989" s="180">
        <f t="shared" si="9"/>
        <v>1</v>
      </c>
      <c r="M989" s="159">
        <f t="shared" si="10"/>
        <v>1900</v>
      </c>
      <c r="N989" s="159" t="str">
        <f t="shared" si="11"/>
        <v>Jan</v>
      </c>
      <c r="O989" s="160"/>
      <c r="P989" s="40"/>
      <c r="Q989" s="40"/>
      <c r="R989" s="40"/>
      <c r="S989" s="40"/>
      <c r="T989" s="40"/>
      <c r="U989" s="40"/>
      <c r="V989" s="40"/>
      <c r="W989" s="40"/>
      <c r="X989" s="40"/>
      <c r="Y989" s="40"/>
      <c r="Z989" s="40"/>
    </row>
    <row r="990" spans="1:26" ht="14.25" customHeight="1">
      <c r="A990" s="40"/>
      <c r="B990" s="40"/>
      <c r="C990" s="40"/>
      <c r="D990" s="162"/>
      <c r="E990" s="167"/>
      <c r="F990" s="164"/>
      <c r="G990" s="164"/>
      <c r="H990" s="40"/>
      <c r="I990" s="165"/>
      <c r="J990" s="165"/>
      <c r="K990" s="171"/>
      <c r="L990" s="180">
        <f t="shared" si="9"/>
        <v>1</v>
      </c>
      <c r="M990" s="159">
        <f t="shared" si="10"/>
        <v>1900</v>
      </c>
      <c r="N990" s="159" t="str">
        <f t="shared" si="11"/>
        <v>Jan</v>
      </c>
      <c r="O990" s="160"/>
      <c r="P990" s="40"/>
      <c r="Q990" s="40"/>
      <c r="R990" s="40"/>
      <c r="S990" s="40"/>
      <c r="T990" s="40"/>
      <c r="U990" s="40"/>
      <c r="V990" s="40"/>
      <c r="W990" s="40"/>
      <c r="X990" s="40"/>
      <c r="Y990" s="40"/>
      <c r="Z990" s="40"/>
    </row>
    <row r="991" spans="1:26" ht="14.25" customHeight="1">
      <c r="A991" s="40"/>
      <c r="B991" s="40"/>
      <c r="C991" s="40"/>
      <c r="D991" s="162"/>
      <c r="E991" s="167"/>
      <c r="F991" s="164"/>
      <c r="G991" s="164"/>
      <c r="H991" s="40"/>
      <c r="I991" s="165"/>
      <c r="J991" s="165"/>
      <c r="K991" s="171"/>
      <c r="L991" s="180">
        <f t="shared" si="9"/>
        <v>1</v>
      </c>
      <c r="M991" s="159">
        <f t="shared" si="10"/>
        <v>1900</v>
      </c>
      <c r="N991" s="159" t="str">
        <f t="shared" si="11"/>
        <v>Jan</v>
      </c>
      <c r="O991" s="160"/>
      <c r="P991" s="40"/>
      <c r="Q991" s="40"/>
      <c r="R991" s="40"/>
      <c r="S991" s="40"/>
      <c r="T991" s="40"/>
      <c r="U991" s="40"/>
      <c r="V991" s="40"/>
      <c r="W991" s="40"/>
      <c r="X991" s="40"/>
      <c r="Y991" s="40"/>
      <c r="Z991" s="40"/>
    </row>
    <row r="992" spans="1:26" ht="14.25" customHeight="1">
      <c r="A992" s="40"/>
      <c r="B992" s="40"/>
      <c r="C992" s="40"/>
      <c r="D992" s="162"/>
      <c r="E992" s="167"/>
      <c r="F992" s="164"/>
      <c r="G992" s="164"/>
      <c r="H992" s="40"/>
      <c r="I992" s="165"/>
      <c r="J992" s="165"/>
      <c r="K992" s="171"/>
      <c r="L992" s="180">
        <f t="shared" si="9"/>
        <v>1</v>
      </c>
      <c r="M992" s="159">
        <f t="shared" si="10"/>
        <v>1900</v>
      </c>
      <c r="N992" s="159" t="str">
        <f t="shared" si="11"/>
        <v>Jan</v>
      </c>
      <c r="O992" s="160"/>
      <c r="P992" s="40"/>
      <c r="Q992" s="40"/>
      <c r="R992" s="40"/>
      <c r="S992" s="40"/>
      <c r="T992" s="40"/>
      <c r="U992" s="40"/>
      <c r="V992" s="40"/>
      <c r="W992" s="40"/>
      <c r="X992" s="40"/>
      <c r="Y992" s="40"/>
      <c r="Z992" s="40"/>
    </row>
    <row r="993" spans="1:26" ht="14.25" customHeight="1">
      <c r="A993" s="40"/>
      <c r="B993" s="40"/>
      <c r="C993" s="40"/>
      <c r="D993" s="162"/>
      <c r="E993" s="167"/>
      <c r="F993" s="164"/>
      <c r="G993" s="164"/>
      <c r="H993" s="40"/>
      <c r="I993" s="165"/>
      <c r="J993" s="165"/>
      <c r="K993" s="171"/>
      <c r="L993" s="180">
        <f t="shared" si="9"/>
        <v>1</v>
      </c>
      <c r="M993" s="159">
        <f t="shared" si="10"/>
        <v>1900</v>
      </c>
      <c r="N993" s="159" t="str">
        <f t="shared" si="11"/>
        <v>Jan</v>
      </c>
      <c r="O993" s="160"/>
      <c r="P993" s="40"/>
      <c r="Q993" s="40"/>
      <c r="R993" s="40"/>
      <c r="S993" s="40"/>
      <c r="T993" s="40"/>
      <c r="U993" s="40"/>
      <c r="V993" s="40"/>
      <c r="W993" s="40"/>
      <c r="X993" s="40"/>
      <c r="Y993" s="40"/>
      <c r="Z993" s="40"/>
    </row>
    <row r="994" spans="1:26" ht="14.25" customHeight="1">
      <c r="A994" s="40"/>
      <c r="B994" s="40"/>
      <c r="C994" s="40"/>
      <c r="D994" s="162"/>
      <c r="E994" s="167"/>
      <c r="F994" s="164"/>
      <c r="G994" s="164"/>
      <c r="H994" s="40"/>
      <c r="I994" s="165"/>
      <c r="J994" s="165"/>
      <c r="K994" s="171"/>
      <c r="L994" s="180">
        <f t="shared" si="9"/>
        <v>1</v>
      </c>
      <c r="M994" s="159">
        <f t="shared" si="10"/>
        <v>1900</v>
      </c>
      <c r="N994" s="159" t="str">
        <f t="shared" si="11"/>
        <v>Jan</v>
      </c>
      <c r="O994" s="160"/>
      <c r="P994" s="40"/>
      <c r="Q994" s="40"/>
      <c r="R994" s="40"/>
      <c r="S994" s="40"/>
      <c r="T994" s="40"/>
      <c r="U994" s="40"/>
      <c r="V994" s="40"/>
      <c r="W994" s="40"/>
      <c r="X994" s="40"/>
      <c r="Y994" s="40"/>
      <c r="Z994" s="40"/>
    </row>
    <row r="995" spans="1:26" ht="14.25" customHeight="1">
      <c r="A995" s="40"/>
      <c r="B995" s="40"/>
      <c r="C995" s="40"/>
      <c r="D995" s="162"/>
      <c r="E995" s="167"/>
      <c r="F995" s="164"/>
      <c r="G995" s="164"/>
      <c r="H995" s="40"/>
      <c r="I995" s="165"/>
      <c r="J995" s="165"/>
      <c r="K995" s="171"/>
      <c r="L995" s="180">
        <f t="shared" si="9"/>
        <v>1</v>
      </c>
      <c r="M995" s="159">
        <f t="shared" si="10"/>
        <v>1900</v>
      </c>
      <c r="N995" s="159" t="str">
        <f t="shared" si="11"/>
        <v>Jan</v>
      </c>
      <c r="O995" s="160"/>
      <c r="P995" s="40"/>
      <c r="Q995" s="40"/>
      <c r="R995" s="40"/>
      <c r="S995" s="40"/>
      <c r="T995" s="40"/>
      <c r="U995" s="40"/>
      <c r="V995" s="40"/>
      <c r="W995" s="40"/>
      <c r="X995" s="40"/>
      <c r="Y995" s="40"/>
      <c r="Z995" s="40"/>
    </row>
    <row r="996" spans="1:26" ht="14.25" customHeight="1">
      <c r="A996" s="40"/>
      <c r="B996" s="40"/>
      <c r="C996" s="40"/>
      <c r="D996" s="162"/>
      <c r="E996" s="167"/>
      <c r="F996" s="164"/>
      <c r="G996" s="164"/>
      <c r="H996" s="40"/>
      <c r="I996" s="165"/>
      <c r="J996" s="165"/>
      <c r="K996" s="171"/>
      <c r="L996" s="180">
        <f t="shared" si="9"/>
        <v>1</v>
      </c>
      <c r="M996" s="159">
        <f t="shared" si="10"/>
        <v>1900</v>
      </c>
      <c r="N996" s="159" t="str">
        <f t="shared" si="11"/>
        <v>Jan</v>
      </c>
      <c r="O996" s="160"/>
      <c r="P996" s="40"/>
      <c r="Q996" s="40"/>
      <c r="R996" s="40"/>
      <c r="S996" s="40"/>
      <c r="T996" s="40"/>
      <c r="U996" s="40"/>
      <c r="V996" s="40"/>
      <c r="W996" s="40"/>
      <c r="X996" s="40"/>
      <c r="Y996" s="40"/>
      <c r="Z996" s="40"/>
    </row>
    <row r="997" spans="1:26" ht="14.25" customHeight="1">
      <c r="A997" s="40"/>
      <c r="B997" s="40"/>
      <c r="C997" s="40"/>
      <c r="D997" s="162"/>
      <c r="E997" s="167"/>
      <c r="F997" s="164"/>
      <c r="G997" s="164"/>
      <c r="H997" s="40"/>
      <c r="I997" s="23"/>
      <c r="J997" s="165"/>
      <c r="K997" s="165"/>
      <c r="L997" s="180">
        <f t="shared" si="9"/>
        <v>1</v>
      </c>
      <c r="M997" s="159">
        <f t="shared" si="10"/>
        <v>1900</v>
      </c>
      <c r="N997" s="159" t="str">
        <f t="shared" si="11"/>
        <v>Jan</v>
      </c>
      <c r="O997" s="160"/>
      <c r="P997" s="40"/>
      <c r="Q997" s="40"/>
      <c r="R997" s="40"/>
      <c r="S997" s="40"/>
      <c r="T997" s="40"/>
      <c r="U997" s="40"/>
      <c r="V997" s="40"/>
      <c r="W997" s="40"/>
      <c r="X997" s="40"/>
      <c r="Y997" s="40"/>
      <c r="Z997" s="40"/>
    </row>
    <row r="998" spans="1:26" ht="14.25" customHeight="1">
      <c r="A998" s="40"/>
      <c r="B998" s="40"/>
      <c r="C998" s="40"/>
      <c r="D998" s="162"/>
      <c r="E998" s="167"/>
      <c r="F998" s="164"/>
      <c r="G998" s="164"/>
      <c r="H998" s="40"/>
      <c r="I998" s="23"/>
      <c r="J998" s="165"/>
      <c r="K998" s="165"/>
      <c r="L998" s="180">
        <f t="shared" si="9"/>
        <v>1</v>
      </c>
      <c r="M998" s="159">
        <f t="shared" si="10"/>
        <v>1900</v>
      </c>
      <c r="N998" s="159" t="str">
        <f t="shared" si="11"/>
        <v>Jan</v>
      </c>
      <c r="O998" s="160"/>
      <c r="P998" s="40"/>
      <c r="Q998" s="40"/>
      <c r="R998" s="40"/>
      <c r="S998" s="40"/>
      <c r="T998" s="40"/>
      <c r="U998" s="40"/>
      <c r="V998" s="40"/>
      <c r="W998" s="40"/>
      <c r="X998" s="40"/>
      <c r="Y998" s="40"/>
      <c r="Z998" s="40"/>
    </row>
    <row r="999" spans="1:26" ht="14.25" customHeight="1">
      <c r="A999" s="40"/>
      <c r="B999" s="40"/>
      <c r="C999" s="40"/>
      <c r="D999" s="162"/>
      <c r="E999" s="167"/>
      <c r="F999" s="164"/>
      <c r="G999" s="164"/>
      <c r="H999" s="40"/>
      <c r="I999" s="23"/>
      <c r="J999" s="165"/>
      <c r="K999" s="165"/>
      <c r="L999" s="180">
        <f t="shared" si="9"/>
        <v>1</v>
      </c>
      <c r="M999" s="159">
        <f t="shared" si="10"/>
        <v>1900</v>
      </c>
      <c r="N999" s="159" t="str">
        <f t="shared" si="11"/>
        <v>Jan</v>
      </c>
      <c r="O999" s="160"/>
      <c r="P999" s="40"/>
      <c r="Q999" s="40"/>
      <c r="R999" s="40"/>
      <c r="S999" s="40"/>
      <c r="T999" s="40"/>
      <c r="U999" s="40"/>
      <c r="V999" s="40"/>
      <c r="W999" s="40"/>
      <c r="X999" s="40"/>
      <c r="Y999" s="40"/>
      <c r="Z999" s="40"/>
    </row>
    <row r="1000" spans="1:26" ht="14.25" customHeight="1">
      <c r="A1000" s="40"/>
      <c r="B1000" s="40"/>
      <c r="C1000" s="40"/>
      <c r="D1000" s="162"/>
      <c r="E1000" s="167"/>
      <c r="F1000" s="164"/>
      <c r="G1000" s="164"/>
      <c r="H1000" s="40"/>
      <c r="I1000" s="23"/>
      <c r="J1000" s="165"/>
      <c r="K1000" s="165"/>
      <c r="L1000" s="180">
        <f t="shared" si="9"/>
        <v>1</v>
      </c>
      <c r="M1000" s="159">
        <f t="shared" si="10"/>
        <v>1900</v>
      </c>
      <c r="N1000" s="159" t="str">
        <f t="shared" si="11"/>
        <v>Jan</v>
      </c>
      <c r="O1000" s="160"/>
      <c r="P1000" s="40"/>
      <c r="Q1000" s="40"/>
      <c r="R1000" s="40"/>
      <c r="S1000" s="40"/>
      <c r="T1000" s="40"/>
      <c r="U1000" s="40"/>
      <c r="V1000" s="40"/>
      <c r="W1000" s="40"/>
      <c r="X1000" s="40"/>
      <c r="Y1000" s="40"/>
      <c r="Z1000" s="40"/>
    </row>
    <row r="1001" spans="1:26" ht="14.25" customHeight="1">
      <c r="A1001" s="40"/>
      <c r="B1001" s="40"/>
      <c r="C1001" s="40"/>
      <c r="D1001" s="162"/>
      <c r="E1001" s="167"/>
      <c r="F1001" s="164"/>
      <c r="G1001" s="164"/>
      <c r="H1001" s="40"/>
      <c r="I1001" s="23"/>
      <c r="J1001" s="165"/>
      <c r="K1001" s="165"/>
      <c r="L1001" s="180">
        <f t="shared" si="9"/>
        <v>1</v>
      </c>
      <c r="M1001" s="159">
        <f t="shared" si="10"/>
        <v>1900</v>
      </c>
      <c r="N1001" s="159" t="str">
        <f t="shared" si="11"/>
        <v>Jan</v>
      </c>
      <c r="O1001" s="160"/>
      <c r="P1001" s="40"/>
      <c r="Q1001" s="40"/>
      <c r="R1001" s="40"/>
      <c r="S1001" s="40"/>
      <c r="T1001" s="40"/>
      <c r="U1001" s="40"/>
      <c r="V1001" s="40"/>
      <c r="W1001" s="40"/>
      <c r="X1001" s="40"/>
      <c r="Y1001" s="40"/>
      <c r="Z1001" s="40"/>
    </row>
    <row r="1002" spans="1:26" ht="14.25" customHeight="1">
      <c r="A1002" s="40"/>
      <c r="B1002" s="40"/>
      <c r="C1002" s="40"/>
      <c r="D1002" s="162"/>
      <c r="E1002" s="167"/>
      <c r="F1002" s="164"/>
      <c r="G1002" s="164"/>
      <c r="H1002" s="40"/>
      <c r="I1002" s="23"/>
      <c r="J1002" s="165"/>
      <c r="K1002" s="171"/>
      <c r="L1002" s="180">
        <f t="shared" si="9"/>
        <v>1</v>
      </c>
      <c r="M1002" s="159">
        <f t="shared" si="10"/>
        <v>1900</v>
      </c>
      <c r="N1002" s="159" t="str">
        <f t="shared" si="11"/>
        <v>Jan</v>
      </c>
      <c r="O1002" s="160"/>
      <c r="P1002" s="40"/>
      <c r="Q1002" s="40"/>
      <c r="R1002" s="40"/>
      <c r="S1002" s="40"/>
      <c r="T1002" s="40"/>
      <c r="U1002" s="40"/>
      <c r="V1002" s="40"/>
      <c r="W1002" s="40"/>
      <c r="X1002" s="40"/>
      <c r="Y1002" s="40"/>
      <c r="Z1002" s="40"/>
    </row>
    <row r="1003" spans="1:26" ht="14.25" customHeight="1">
      <c r="A1003" s="40"/>
      <c r="B1003" s="40"/>
      <c r="C1003" s="40"/>
      <c r="D1003" s="162"/>
      <c r="E1003" s="167"/>
      <c r="F1003" s="164"/>
      <c r="G1003" s="164"/>
      <c r="H1003" s="40"/>
      <c r="I1003" s="23"/>
      <c r="J1003" s="165"/>
      <c r="K1003" s="171"/>
      <c r="L1003" s="180">
        <f t="shared" si="9"/>
        <v>1</v>
      </c>
      <c r="M1003" s="159">
        <f t="shared" si="10"/>
        <v>1900</v>
      </c>
      <c r="N1003" s="159" t="str">
        <f t="shared" si="11"/>
        <v>Jan</v>
      </c>
      <c r="O1003" s="160"/>
      <c r="P1003" s="40"/>
      <c r="Q1003" s="40"/>
      <c r="R1003" s="40"/>
      <c r="S1003" s="40"/>
      <c r="T1003" s="40"/>
      <c r="U1003" s="40"/>
      <c r="V1003" s="40"/>
      <c r="W1003" s="40"/>
      <c r="X1003" s="40"/>
      <c r="Y1003" s="40"/>
      <c r="Z1003" s="40"/>
    </row>
    <row r="1004" spans="1:26" ht="14.25" customHeight="1">
      <c r="A1004" s="40"/>
      <c r="B1004" s="40"/>
      <c r="C1004" s="40"/>
      <c r="D1004" s="162"/>
      <c r="E1004" s="167"/>
      <c r="F1004" s="164"/>
      <c r="G1004" s="164"/>
      <c r="H1004" s="40"/>
      <c r="I1004" s="23"/>
      <c r="J1004" s="165"/>
      <c r="K1004" s="171"/>
      <c r="L1004" s="180">
        <f t="shared" si="9"/>
        <v>1</v>
      </c>
      <c r="M1004" s="159">
        <f t="shared" si="10"/>
        <v>1900</v>
      </c>
      <c r="N1004" s="159" t="str">
        <f t="shared" si="11"/>
        <v>Jan</v>
      </c>
      <c r="O1004" s="160"/>
      <c r="P1004" s="40"/>
      <c r="Q1004" s="40"/>
      <c r="R1004" s="40"/>
      <c r="S1004" s="40"/>
      <c r="T1004" s="40"/>
      <c r="U1004" s="40"/>
      <c r="V1004" s="40"/>
      <c r="W1004" s="40"/>
      <c r="X1004" s="40"/>
      <c r="Y1004" s="40"/>
      <c r="Z1004" s="40"/>
    </row>
    <row r="1005" spans="1:26" ht="14.25" customHeight="1">
      <c r="A1005" s="40"/>
      <c r="B1005" s="40"/>
      <c r="C1005" s="40"/>
      <c r="D1005" s="162"/>
      <c r="E1005" s="167"/>
      <c r="F1005" s="164"/>
      <c r="G1005" s="164"/>
      <c r="H1005" s="40"/>
      <c r="I1005" s="23"/>
      <c r="J1005" s="165"/>
      <c r="K1005" s="171"/>
      <c r="L1005" s="180">
        <f t="shared" si="9"/>
        <v>1</v>
      </c>
      <c r="M1005" s="159">
        <f t="shared" si="10"/>
        <v>1900</v>
      </c>
      <c r="N1005" s="159" t="str">
        <f t="shared" si="11"/>
        <v>Jan</v>
      </c>
      <c r="O1005" s="160"/>
      <c r="P1005" s="40"/>
      <c r="Q1005" s="40"/>
      <c r="R1005" s="40"/>
      <c r="S1005" s="40"/>
      <c r="T1005" s="40"/>
      <c r="U1005" s="40"/>
      <c r="V1005" s="40"/>
      <c r="W1005" s="40"/>
      <c r="X1005" s="40"/>
      <c r="Y1005" s="40"/>
      <c r="Z1005" s="40"/>
    </row>
    <row r="1006" spans="1:26" ht="14.25" customHeight="1">
      <c r="A1006" s="40"/>
      <c r="B1006" s="40"/>
      <c r="C1006" s="40"/>
      <c r="D1006" s="162"/>
      <c r="E1006" s="167"/>
      <c r="F1006" s="164"/>
      <c r="G1006" s="164"/>
      <c r="H1006" s="40"/>
      <c r="I1006" s="23"/>
      <c r="J1006" s="165"/>
      <c r="K1006" s="171"/>
      <c r="L1006" s="180">
        <f t="shared" si="9"/>
        <v>1</v>
      </c>
      <c r="M1006" s="159">
        <f t="shared" si="10"/>
        <v>1900</v>
      </c>
      <c r="N1006" s="159" t="str">
        <f t="shared" si="11"/>
        <v>Jan</v>
      </c>
      <c r="O1006" s="160"/>
      <c r="P1006" s="40"/>
      <c r="Q1006" s="40"/>
      <c r="R1006" s="40"/>
      <c r="S1006" s="40"/>
      <c r="T1006" s="40"/>
      <c r="U1006" s="40"/>
      <c r="V1006" s="40"/>
      <c r="W1006" s="40"/>
      <c r="X1006" s="40"/>
      <c r="Y1006" s="40"/>
      <c r="Z1006" s="40"/>
    </row>
    <row r="1007" spans="1:26" ht="14.25" customHeight="1">
      <c r="A1007" s="40"/>
      <c r="B1007" s="40"/>
      <c r="C1007" s="40"/>
      <c r="D1007" s="162"/>
      <c r="E1007" s="167"/>
      <c r="F1007" s="164"/>
      <c r="G1007" s="164"/>
      <c r="H1007" s="40"/>
      <c r="I1007" s="23"/>
      <c r="J1007" s="165"/>
      <c r="K1007" s="171"/>
      <c r="L1007" s="180">
        <f t="shared" si="9"/>
        <v>1</v>
      </c>
      <c r="M1007" s="159">
        <f t="shared" si="10"/>
        <v>1900</v>
      </c>
      <c r="N1007" s="159" t="str">
        <f t="shared" si="11"/>
        <v>Jan</v>
      </c>
      <c r="O1007" s="160"/>
      <c r="P1007" s="40"/>
      <c r="Q1007" s="40"/>
      <c r="R1007" s="40"/>
      <c r="S1007" s="40"/>
      <c r="T1007" s="40"/>
      <c r="U1007" s="40"/>
      <c r="V1007" s="40"/>
      <c r="W1007" s="40"/>
      <c r="X1007" s="40"/>
      <c r="Y1007" s="40"/>
      <c r="Z1007" s="40"/>
    </row>
    <row r="1008" spans="1:26" ht="14.25" customHeight="1">
      <c r="A1008" s="40"/>
      <c r="B1008" s="40"/>
      <c r="C1008" s="40"/>
      <c r="D1008" s="162"/>
      <c r="E1008" s="167"/>
      <c r="F1008" s="164"/>
      <c r="G1008" s="164"/>
      <c r="H1008" s="40"/>
      <c r="I1008" s="23"/>
      <c r="J1008" s="165"/>
      <c r="K1008" s="171"/>
      <c r="L1008" s="180">
        <f t="shared" si="9"/>
        <v>1</v>
      </c>
      <c r="M1008" s="159">
        <f t="shared" si="10"/>
        <v>1900</v>
      </c>
      <c r="N1008" s="159" t="str">
        <f t="shared" si="11"/>
        <v>Jan</v>
      </c>
      <c r="O1008" s="160"/>
      <c r="P1008" s="40"/>
      <c r="Q1008" s="40"/>
      <c r="R1008" s="40"/>
      <c r="S1008" s="40"/>
      <c r="T1008" s="40"/>
      <c r="U1008" s="40"/>
      <c r="V1008" s="40"/>
      <c r="W1008" s="40"/>
      <c r="X1008" s="40"/>
      <c r="Y1008" s="40"/>
      <c r="Z1008" s="40"/>
    </row>
    <row r="1009" spans="1:26" ht="14.25" customHeight="1">
      <c r="A1009" s="40"/>
      <c r="B1009" s="40"/>
      <c r="C1009" s="40"/>
      <c r="D1009" s="162"/>
      <c r="E1009" s="167"/>
      <c r="F1009" s="164"/>
      <c r="G1009" s="164"/>
      <c r="H1009" s="40"/>
      <c r="I1009" s="23"/>
      <c r="J1009" s="165"/>
      <c r="K1009" s="171"/>
      <c r="L1009" s="180">
        <f t="shared" si="9"/>
        <v>1</v>
      </c>
      <c r="M1009" s="159">
        <f t="shared" si="10"/>
        <v>1900</v>
      </c>
      <c r="N1009" s="159" t="str">
        <f t="shared" si="11"/>
        <v>Jan</v>
      </c>
      <c r="O1009" s="160"/>
      <c r="P1009" s="40"/>
      <c r="Q1009" s="40"/>
      <c r="R1009" s="40"/>
      <c r="S1009" s="40"/>
      <c r="T1009" s="40"/>
      <c r="U1009" s="40"/>
      <c r="V1009" s="40"/>
      <c r="W1009" s="40"/>
      <c r="X1009" s="40"/>
      <c r="Y1009" s="40"/>
      <c r="Z1009" s="40"/>
    </row>
    <row r="1010" spans="1:26" ht="14.25" customHeight="1">
      <c r="A1010" s="40"/>
      <c r="B1010" s="40"/>
      <c r="C1010" s="40"/>
      <c r="D1010" s="162"/>
      <c r="E1010" s="167"/>
      <c r="F1010" s="164"/>
      <c r="G1010" s="164"/>
      <c r="H1010" s="40"/>
      <c r="I1010" s="23"/>
      <c r="J1010" s="165"/>
      <c r="K1010" s="171"/>
      <c r="L1010" s="180">
        <f t="shared" si="9"/>
        <v>1</v>
      </c>
      <c r="M1010" s="159">
        <f t="shared" si="10"/>
        <v>1900</v>
      </c>
      <c r="N1010" s="159" t="str">
        <f t="shared" si="11"/>
        <v>Jan</v>
      </c>
      <c r="O1010" s="160"/>
      <c r="P1010" s="40"/>
      <c r="Q1010" s="40"/>
      <c r="R1010" s="40"/>
      <c r="S1010" s="40"/>
      <c r="T1010" s="40"/>
      <c r="U1010" s="40"/>
      <c r="V1010" s="40"/>
      <c r="W1010" s="40"/>
      <c r="X1010" s="40"/>
      <c r="Y1010" s="40"/>
      <c r="Z1010" s="40"/>
    </row>
    <row r="1011" spans="1:26" ht="14.25" customHeight="1">
      <c r="A1011" s="40"/>
      <c r="B1011" s="40"/>
      <c r="C1011" s="40"/>
      <c r="D1011" s="162"/>
      <c r="E1011" s="167"/>
      <c r="F1011" s="164"/>
      <c r="G1011" s="164"/>
      <c r="H1011" s="40"/>
      <c r="I1011" s="23"/>
      <c r="J1011" s="165"/>
      <c r="K1011" s="171"/>
      <c r="L1011" s="180">
        <f t="shared" si="9"/>
        <v>1</v>
      </c>
      <c r="M1011" s="159">
        <f t="shared" si="10"/>
        <v>1900</v>
      </c>
      <c r="N1011" s="159" t="str">
        <f t="shared" si="11"/>
        <v>Jan</v>
      </c>
      <c r="O1011" s="160"/>
      <c r="P1011" s="40"/>
      <c r="Q1011" s="40"/>
      <c r="R1011" s="40"/>
      <c r="S1011" s="40"/>
      <c r="T1011" s="40"/>
      <c r="U1011" s="40"/>
      <c r="V1011" s="40"/>
      <c r="W1011" s="40"/>
      <c r="X1011" s="40"/>
      <c r="Y1011" s="40"/>
      <c r="Z1011" s="40"/>
    </row>
    <row r="1012" spans="1:26" ht="14.25" customHeight="1">
      <c r="A1012" s="40"/>
      <c r="B1012" s="40"/>
      <c r="C1012" s="40"/>
      <c r="D1012" s="162"/>
      <c r="E1012" s="167"/>
      <c r="F1012" s="164"/>
      <c r="G1012" s="164"/>
      <c r="H1012" s="40"/>
      <c r="I1012" s="23"/>
      <c r="J1012" s="165"/>
      <c r="K1012" s="171"/>
      <c r="L1012" s="180">
        <f t="shared" si="9"/>
        <v>1</v>
      </c>
      <c r="M1012" s="159">
        <f t="shared" si="10"/>
        <v>1900</v>
      </c>
      <c r="N1012" s="159" t="str">
        <f t="shared" si="11"/>
        <v>Jan</v>
      </c>
      <c r="O1012" s="160"/>
      <c r="P1012" s="40"/>
      <c r="Q1012" s="40"/>
      <c r="R1012" s="40"/>
      <c r="S1012" s="40"/>
      <c r="T1012" s="40"/>
      <c r="U1012" s="40"/>
      <c r="V1012" s="40"/>
      <c r="W1012" s="40"/>
      <c r="X1012" s="40"/>
      <c r="Y1012" s="40"/>
      <c r="Z1012" s="40"/>
    </row>
    <row r="1013" spans="1:26" ht="14.25" customHeight="1">
      <c r="A1013" s="40"/>
      <c r="B1013" s="40"/>
      <c r="C1013" s="40"/>
      <c r="D1013" s="162"/>
      <c r="E1013" s="167"/>
      <c r="F1013" s="164"/>
      <c r="G1013" s="164"/>
      <c r="H1013" s="40"/>
      <c r="I1013" s="23"/>
      <c r="J1013" s="165"/>
      <c r="K1013" s="171"/>
      <c r="L1013" s="180">
        <f t="shared" si="9"/>
        <v>1</v>
      </c>
      <c r="M1013" s="159">
        <f t="shared" si="10"/>
        <v>1900</v>
      </c>
      <c r="N1013" s="159" t="str">
        <f t="shared" si="11"/>
        <v>Jan</v>
      </c>
      <c r="O1013" s="160"/>
      <c r="P1013" s="40"/>
      <c r="Q1013" s="40"/>
      <c r="R1013" s="40"/>
      <c r="S1013" s="40"/>
      <c r="T1013" s="40"/>
      <c r="U1013" s="40"/>
      <c r="V1013" s="40"/>
      <c r="W1013" s="40"/>
      <c r="X1013" s="40"/>
      <c r="Y1013" s="40"/>
      <c r="Z1013" s="40"/>
    </row>
    <row r="1014" spans="1:26" ht="14.25" customHeight="1">
      <c r="A1014" s="40"/>
      <c r="B1014" s="40"/>
      <c r="C1014" s="40"/>
      <c r="D1014" s="162"/>
      <c r="E1014" s="167"/>
      <c r="F1014" s="164"/>
      <c r="G1014" s="164"/>
      <c r="H1014" s="40"/>
      <c r="I1014" s="23"/>
      <c r="J1014" s="165"/>
      <c r="K1014" s="171"/>
      <c r="L1014" s="180">
        <f t="shared" si="9"/>
        <v>1</v>
      </c>
      <c r="M1014" s="159">
        <f t="shared" si="10"/>
        <v>1900</v>
      </c>
      <c r="N1014" s="159" t="str">
        <f t="shared" si="11"/>
        <v>Jan</v>
      </c>
      <c r="O1014" s="160"/>
      <c r="P1014" s="40"/>
      <c r="Q1014" s="40"/>
      <c r="R1014" s="40"/>
      <c r="S1014" s="40"/>
      <c r="T1014" s="40"/>
      <c r="U1014" s="40"/>
      <c r="V1014" s="40"/>
      <c r="W1014" s="40"/>
      <c r="X1014" s="40"/>
      <c r="Y1014" s="40"/>
      <c r="Z1014" s="40"/>
    </row>
    <row r="1015" spans="1:26" ht="14.25" customHeight="1">
      <c r="A1015" s="40"/>
      <c r="B1015" s="40"/>
      <c r="C1015" s="40"/>
      <c r="D1015" s="162"/>
      <c r="E1015" s="167"/>
      <c r="F1015" s="164"/>
      <c r="G1015" s="164"/>
      <c r="H1015" s="40"/>
      <c r="I1015" s="23"/>
      <c r="J1015" s="165"/>
      <c r="K1015" s="171"/>
      <c r="L1015" s="180">
        <f t="shared" si="9"/>
        <v>1</v>
      </c>
      <c r="M1015" s="159">
        <f t="shared" si="10"/>
        <v>1900</v>
      </c>
      <c r="N1015" s="159" t="str">
        <f t="shared" si="11"/>
        <v>Jan</v>
      </c>
      <c r="O1015" s="160"/>
      <c r="P1015" s="40"/>
      <c r="Q1015" s="40"/>
      <c r="R1015" s="40"/>
      <c r="S1015" s="40"/>
      <c r="T1015" s="40"/>
      <c r="U1015" s="40"/>
      <c r="V1015" s="40"/>
      <c r="W1015" s="40"/>
      <c r="X1015" s="40"/>
      <c r="Y1015" s="40"/>
      <c r="Z1015" s="40"/>
    </row>
    <row r="1016" spans="1:26" ht="14.25" customHeight="1">
      <c r="A1016" s="40"/>
      <c r="B1016" s="40"/>
      <c r="C1016" s="40"/>
      <c r="D1016" s="162"/>
      <c r="E1016" s="167"/>
      <c r="F1016" s="164"/>
      <c r="G1016" s="164"/>
      <c r="H1016" s="40"/>
      <c r="I1016" s="23"/>
      <c r="J1016" s="165"/>
      <c r="K1016" s="171"/>
      <c r="L1016" s="180">
        <f t="shared" si="9"/>
        <v>1</v>
      </c>
      <c r="M1016" s="159">
        <f t="shared" si="10"/>
        <v>1900</v>
      </c>
      <c r="N1016" s="159" t="str">
        <f t="shared" si="11"/>
        <v>Jan</v>
      </c>
      <c r="O1016" s="160"/>
      <c r="P1016" s="40"/>
      <c r="Q1016" s="40"/>
      <c r="R1016" s="40"/>
      <c r="S1016" s="40"/>
      <c r="T1016" s="40"/>
      <c r="U1016" s="40"/>
      <c r="V1016" s="40"/>
      <c r="W1016" s="40"/>
      <c r="X1016" s="40"/>
      <c r="Y1016" s="40"/>
      <c r="Z1016" s="40"/>
    </row>
    <row r="1017" spans="1:26" ht="14.25" customHeight="1">
      <c r="A1017" s="40"/>
      <c r="B1017" s="40"/>
      <c r="C1017" s="40"/>
      <c r="D1017" s="162"/>
      <c r="E1017" s="167"/>
      <c r="F1017" s="164"/>
      <c r="G1017" s="164"/>
      <c r="H1017" s="40"/>
      <c r="I1017" s="23"/>
      <c r="J1017" s="165"/>
      <c r="K1017" s="171"/>
      <c r="L1017" s="180">
        <f t="shared" si="9"/>
        <v>1</v>
      </c>
      <c r="M1017" s="159">
        <f t="shared" si="10"/>
        <v>1900</v>
      </c>
      <c r="N1017" s="159" t="str">
        <f t="shared" si="11"/>
        <v>Jan</v>
      </c>
      <c r="O1017" s="160"/>
      <c r="P1017" s="40"/>
      <c r="Q1017" s="40"/>
      <c r="R1017" s="40"/>
      <c r="S1017" s="40"/>
      <c r="T1017" s="40"/>
      <c r="U1017" s="40"/>
      <c r="V1017" s="40"/>
      <c r="W1017" s="40"/>
      <c r="X1017" s="40"/>
      <c r="Y1017" s="40"/>
      <c r="Z1017" s="40"/>
    </row>
    <row r="1018" spans="1:26" ht="14.25" customHeight="1">
      <c r="A1018" s="40"/>
      <c r="B1018" s="40"/>
      <c r="C1018" s="40"/>
      <c r="D1018" s="162"/>
      <c r="E1018" s="167"/>
      <c r="F1018" s="164"/>
      <c r="G1018" s="164"/>
      <c r="H1018" s="40"/>
      <c r="I1018" s="23"/>
      <c r="J1018" s="165"/>
      <c r="K1018" s="171"/>
      <c r="L1018" s="180">
        <f t="shared" si="9"/>
        <v>1</v>
      </c>
      <c r="M1018" s="159">
        <f t="shared" si="10"/>
        <v>1900</v>
      </c>
      <c r="N1018" s="159" t="str">
        <f t="shared" si="11"/>
        <v>Jan</v>
      </c>
      <c r="O1018" s="160"/>
      <c r="P1018" s="40"/>
      <c r="Q1018" s="40"/>
      <c r="R1018" s="40"/>
      <c r="S1018" s="40"/>
      <c r="T1018" s="40"/>
      <c r="U1018" s="40"/>
      <c r="V1018" s="40"/>
      <c r="W1018" s="40"/>
      <c r="X1018" s="40"/>
      <c r="Y1018" s="40"/>
      <c r="Z1018" s="40"/>
    </row>
    <row r="1019" spans="1:26" ht="14.25" customHeight="1">
      <c r="A1019" s="40"/>
      <c r="B1019" s="40"/>
      <c r="C1019" s="40"/>
      <c r="D1019" s="162"/>
      <c r="E1019" s="167"/>
      <c r="F1019" s="164"/>
      <c r="G1019" s="164"/>
      <c r="H1019" s="40"/>
      <c r="I1019" s="23"/>
      <c r="J1019" s="165"/>
      <c r="K1019" s="171"/>
      <c r="L1019" s="180">
        <f t="shared" si="9"/>
        <v>1</v>
      </c>
      <c r="M1019" s="159">
        <f t="shared" si="10"/>
        <v>1900</v>
      </c>
      <c r="N1019" s="159" t="str">
        <f t="shared" si="11"/>
        <v>Jan</v>
      </c>
      <c r="O1019" s="160"/>
      <c r="P1019" s="40"/>
      <c r="Q1019" s="40"/>
      <c r="R1019" s="40"/>
      <c r="S1019" s="40"/>
      <c r="T1019" s="40"/>
      <c r="U1019" s="40"/>
      <c r="V1019" s="40"/>
      <c r="W1019" s="40"/>
      <c r="X1019" s="40"/>
      <c r="Y1019" s="40"/>
      <c r="Z1019" s="40"/>
    </row>
    <row r="1020" spans="1:26" ht="14.25" customHeight="1">
      <c r="A1020" s="40"/>
      <c r="B1020" s="40"/>
      <c r="C1020" s="40"/>
      <c r="D1020" s="162"/>
      <c r="E1020" s="167"/>
      <c r="F1020" s="164"/>
      <c r="G1020" s="164"/>
      <c r="H1020" s="40"/>
      <c r="I1020" s="23"/>
      <c r="J1020" s="165"/>
      <c r="K1020" s="171"/>
      <c r="L1020" s="180">
        <f t="shared" si="9"/>
        <v>1</v>
      </c>
      <c r="M1020" s="159">
        <f t="shared" si="10"/>
        <v>1900</v>
      </c>
      <c r="N1020" s="159" t="str">
        <f t="shared" si="11"/>
        <v>Jan</v>
      </c>
      <c r="O1020" s="160"/>
      <c r="P1020" s="40"/>
      <c r="Q1020" s="40"/>
      <c r="R1020" s="40"/>
      <c r="S1020" s="40"/>
      <c r="T1020" s="40"/>
      <c r="U1020" s="40"/>
      <c r="V1020" s="40"/>
      <c r="W1020" s="40"/>
      <c r="X1020" s="40"/>
      <c r="Y1020" s="40"/>
      <c r="Z1020" s="40"/>
    </row>
    <row r="1021" spans="1:26" ht="14.25" customHeight="1">
      <c r="A1021" s="40"/>
      <c r="B1021" s="40"/>
      <c r="C1021" s="40"/>
      <c r="D1021" s="162"/>
      <c r="E1021" s="167"/>
      <c r="F1021" s="164"/>
      <c r="G1021" s="164"/>
      <c r="H1021" s="40"/>
      <c r="I1021" s="23"/>
      <c r="J1021" s="165"/>
      <c r="K1021" s="165"/>
      <c r="L1021" s="180">
        <f t="shared" si="9"/>
        <v>1</v>
      </c>
      <c r="M1021" s="159">
        <f t="shared" si="10"/>
        <v>1900</v>
      </c>
      <c r="N1021" s="159" t="str">
        <f t="shared" si="11"/>
        <v>Jan</v>
      </c>
      <c r="O1021" s="160"/>
      <c r="P1021" s="40"/>
      <c r="Q1021" s="40"/>
      <c r="R1021" s="40"/>
      <c r="S1021" s="40"/>
      <c r="T1021" s="40"/>
      <c r="U1021" s="40"/>
      <c r="V1021" s="40"/>
      <c r="W1021" s="40"/>
      <c r="X1021" s="40"/>
      <c r="Y1021" s="40"/>
      <c r="Z1021" s="40"/>
    </row>
    <row r="1022" spans="1:26" ht="14.25" customHeight="1">
      <c r="A1022" s="40"/>
      <c r="B1022" s="40"/>
      <c r="C1022" s="40"/>
      <c r="D1022" s="162"/>
      <c r="E1022" s="167"/>
      <c r="F1022" s="164"/>
      <c r="G1022" s="164"/>
      <c r="H1022" s="40"/>
      <c r="I1022" s="23"/>
      <c r="J1022" s="165"/>
      <c r="K1022" s="165"/>
      <c r="L1022" s="180">
        <f t="shared" ref="L1022:L1188" si="12">MONTH(E1022)</f>
        <v>1</v>
      </c>
      <c r="M1022" s="159">
        <f t="shared" ref="M1022:M1188" si="13">YEAR(E1022)</f>
        <v>1900</v>
      </c>
      <c r="N1022" s="159" t="str">
        <f t="shared" ref="N1022:N1188" si="14">CHOOSE(L1022,"Jan","Feb","Mar","Apr","May","Jun","Jul","Aug","Sep","Oct","Nov","Dec")</f>
        <v>Jan</v>
      </c>
      <c r="O1022" s="160"/>
      <c r="P1022" s="40"/>
      <c r="Q1022" s="40"/>
      <c r="R1022" s="40"/>
      <c r="S1022" s="40"/>
      <c r="T1022" s="40"/>
      <c r="U1022" s="40"/>
      <c r="V1022" s="40"/>
      <c r="W1022" s="40"/>
      <c r="X1022" s="40"/>
      <c r="Y1022" s="40"/>
      <c r="Z1022" s="40"/>
    </row>
    <row r="1023" spans="1:26" ht="14.25" customHeight="1">
      <c r="A1023" s="40"/>
      <c r="B1023" s="40"/>
      <c r="C1023" s="40"/>
      <c r="D1023" s="162"/>
      <c r="E1023" s="167"/>
      <c r="F1023" s="164"/>
      <c r="G1023" s="164"/>
      <c r="H1023" s="40"/>
      <c r="I1023" s="23"/>
      <c r="J1023" s="165"/>
      <c r="K1023" s="165"/>
      <c r="L1023" s="180">
        <f t="shared" si="12"/>
        <v>1</v>
      </c>
      <c r="M1023" s="159">
        <f t="shared" si="13"/>
        <v>1900</v>
      </c>
      <c r="N1023" s="159" t="str">
        <f t="shared" si="14"/>
        <v>Jan</v>
      </c>
      <c r="O1023" s="160"/>
      <c r="P1023" s="40"/>
      <c r="Q1023" s="40"/>
      <c r="R1023" s="40"/>
      <c r="S1023" s="40"/>
      <c r="T1023" s="40"/>
      <c r="U1023" s="40"/>
      <c r="V1023" s="40"/>
      <c r="W1023" s="40"/>
      <c r="X1023" s="40"/>
      <c r="Y1023" s="40"/>
      <c r="Z1023" s="40"/>
    </row>
    <row r="1024" spans="1:26" ht="14.25" customHeight="1">
      <c r="A1024" s="40"/>
      <c r="B1024" s="40"/>
      <c r="C1024" s="40"/>
      <c r="D1024" s="162"/>
      <c r="E1024" s="167"/>
      <c r="F1024" s="164"/>
      <c r="G1024" s="164"/>
      <c r="H1024" s="40"/>
      <c r="I1024" s="23"/>
      <c r="J1024" s="165"/>
      <c r="K1024" s="165"/>
      <c r="L1024" s="180">
        <f t="shared" si="12"/>
        <v>1</v>
      </c>
      <c r="M1024" s="159">
        <f t="shared" si="13"/>
        <v>1900</v>
      </c>
      <c r="N1024" s="159" t="str">
        <f t="shared" si="14"/>
        <v>Jan</v>
      </c>
      <c r="O1024" s="160"/>
      <c r="P1024" s="40"/>
      <c r="Q1024" s="40"/>
      <c r="R1024" s="40"/>
      <c r="S1024" s="40"/>
      <c r="T1024" s="40"/>
      <c r="U1024" s="40"/>
      <c r="V1024" s="40"/>
      <c r="W1024" s="40"/>
      <c r="X1024" s="40"/>
      <c r="Y1024" s="40"/>
      <c r="Z1024" s="40"/>
    </row>
    <row r="1025" spans="1:26" ht="14.25" customHeight="1">
      <c r="A1025" s="40"/>
      <c r="B1025" s="40"/>
      <c r="C1025" s="40"/>
      <c r="D1025" s="162"/>
      <c r="E1025" s="167"/>
      <c r="F1025" s="164"/>
      <c r="G1025" s="164"/>
      <c r="H1025" s="40"/>
      <c r="I1025" s="23"/>
      <c r="J1025" s="165"/>
      <c r="K1025" s="171"/>
      <c r="L1025" s="180">
        <f t="shared" si="12"/>
        <v>1</v>
      </c>
      <c r="M1025" s="159">
        <f t="shared" si="13"/>
        <v>1900</v>
      </c>
      <c r="N1025" s="159" t="str">
        <f t="shared" si="14"/>
        <v>Jan</v>
      </c>
      <c r="O1025" s="160"/>
      <c r="P1025" s="40"/>
      <c r="Q1025" s="40"/>
      <c r="R1025" s="40"/>
      <c r="S1025" s="40"/>
      <c r="T1025" s="40"/>
      <c r="U1025" s="40"/>
      <c r="V1025" s="40"/>
      <c r="W1025" s="40"/>
      <c r="X1025" s="40"/>
      <c r="Y1025" s="40"/>
      <c r="Z1025" s="40"/>
    </row>
    <row r="1026" spans="1:26" ht="14.25" customHeight="1">
      <c r="A1026" s="40"/>
      <c r="B1026" s="40"/>
      <c r="C1026" s="40"/>
      <c r="D1026" s="162"/>
      <c r="E1026" s="167"/>
      <c r="F1026" s="164"/>
      <c r="G1026" s="164"/>
      <c r="H1026" s="40"/>
      <c r="I1026" s="23"/>
      <c r="J1026" s="165"/>
      <c r="K1026" s="171"/>
      <c r="L1026" s="180">
        <f t="shared" si="12"/>
        <v>1</v>
      </c>
      <c r="M1026" s="159">
        <f t="shared" si="13"/>
        <v>1900</v>
      </c>
      <c r="N1026" s="159" t="str">
        <f t="shared" si="14"/>
        <v>Jan</v>
      </c>
      <c r="O1026" s="160"/>
      <c r="P1026" s="40"/>
      <c r="Q1026" s="40"/>
      <c r="R1026" s="40"/>
      <c r="S1026" s="40"/>
      <c r="T1026" s="40"/>
      <c r="U1026" s="40"/>
      <c r="V1026" s="40"/>
      <c r="W1026" s="40"/>
      <c r="X1026" s="40"/>
      <c r="Y1026" s="40"/>
      <c r="Z1026" s="40"/>
    </row>
    <row r="1027" spans="1:26" ht="14.25" customHeight="1">
      <c r="A1027" s="40"/>
      <c r="B1027" s="40"/>
      <c r="C1027" s="40"/>
      <c r="D1027" s="162"/>
      <c r="E1027" s="167"/>
      <c r="F1027" s="164"/>
      <c r="G1027" s="164"/>
      <c r="H1027" s="40"/>
      <c r="I1027" s="23"/>
      <c r="J1027" s="165"/>
      <c r="K1027" s="171"/>
      <c r="L1027" s="180">
        <f t="shared" si="12"/>
        <v>1</v>
      </c>
      <c r="M1027" s="159">
        <f t="shared" si="13"/>
        <v>1900</v>
      </c>
      <c r="N1027" s="159" t="str">
        <f t="shared" si="14"/>
        <v>Jan</v>
      </c>
      <c r="O1027" s="160"/>
      <c r="P1027" s="40"/>
      <c r="Q1027" s="40"/>
      <c r="R1027" s="40"/>
      <c r="S1027" s="40"/>
      <c r="T1027" s="40"/>
      <c r="U1027" s="40"/>
      <c r="V1027" s="40"/>
      <c r="W1027" s="40"/>
      <c r="X1027" s="40"/>
      <c r="Y1027" s="40"/>
      <c r="Z1027" s="40"/>
    </row>
    <row r="1028" spans="1:26" ht="14.25" customHeight="1">
      <c r="A1028" s="40"/>
      <c r="B1028" s="40"/>
      <c r="C1028" s="40"/>
      <c r="D1028" s="162"/>
      <c r="E1028" s="167"/>
      <c r="F1028" s="164"/>
      <c r="G1028" s="164"/>
      <c r="H1028" s="40"/>
      <c r="I1028" s="23"/>
      <c r="J1028" s="165"/>
      <c r="K1028" s="171"/>
      <c r="L1028" s="180">
        <f t="shared" si="12"/>
        <v>1</v>
      </c>
      <c r="M1028" s="159">
        <f t="shared" si="13"/>
        <v>1900</v>
      </c>
      <c r="N1028" s="159" t="str">
        <f t="shared" si="14"/>
        <v>Jan</v>
      </c>
      <c r="O1028" s="160"/>
      <c r="P1028" s="40"/>
      <c r="Q1028" s="40"/>
      <c r="R1028" s="40"/>
      <c r="S1028" s="40"/>
      <c r="T1028" s="40"/>
      <c r="U1028" s="40"/>
      <c r="V1028" s="40"/>
      <c r="W1028" s="40"/>
      <c r="X1028" s="40"/>
      <c r="Y1028" s="40"/>
      <c r="Z1028" s="40"/>
    </row>
    <row r="1029" spans="1:26" ht="14.25" customHeight="1">
      <c r="A1029" s="40"/>
      <c r="B1029" s="40"/>
      <c r="C1029" s="40"/>
      <c r="D1029" s="162"/>
      <c r="E1029" s="167"/>
      <c r="F1029" s="164"/>
      <c r="G1029" s="164"/>
      <c r="H1029" s="40"/>
      <c r="I1029" s="23"/>
      <c r="J1029" s="165"/>
      <c r="K1029" s="171"/>
      <c r="L1029" s="180">
        <f t="shared" si="12"/>
        <v>1</v>
      </c>
      <c r="M1029" s="159">
        <f t="shared" si="13"/>
        <v>1900</v>
      </c>
      <c r="N1029" s="159" t="str">
        <f t="shared" si="14"/>
        <v>Jan</v>
      </c>
      <c r="O1029" s="160"/>
      <c r="P1029" s="40"/>
      <c r="Q1029" s="40"/>
      <c r="R1029" s="40"/>
      <c r="S1029" s="40"/>
      <c r="T1029" s="40"/>
      <c r="U1029" s="40"/>
      <c r="V1029" s="40"/>
      <c r="W1029" s="40"/>
      <c r="X1029" s="40"/>
      <c r="Y1029" s="40"/>
      <c r="Z1029" s="40"/>
    </row>
    <row r="1030" spans="1:26" ht="14.25" customHeight="1">
      <c r="A1030" s="40"/>
      <c r="B1030" s="40"/>
      <c r="C1030" s="40"/>
      <c r="D1030" s="162"/>
      <c r="E1030" s="167"/>
      <c r="F1030" s="164"/>
      <c r="G1030" s="164"/>
      <c r="H1030" s="40"/>
      <c r="I1030" s="23"/>
      <c r="J1030" s="165"/>
      <c r="K1030" s="171"/>
      <c r="L1030" s="180">
        <f t="shared" si="12"/>
        <v>1</v>
      </c>
      <c r="M1030" s="159">
        <f t="shared" si="13"/>
        <v>1900</v>
      </c>
      <c r="N1030" s="159" t="str">
        <f t="shared" si="14"/>
        <v>Jan</v>
      </c>
      <c r="O1030" s="160"/>
      <c r="P1030" s="40"/>
      <c r="Q1030" s="40"/>
      <c r="R1030" s="40"/>
      <c r="S1030" s="40"/>
      <c r="T1030" s="40"/>
      <c r="U1030" s="40"/>
      <c r="V1030" s="40"/>
      <c r="W1030" s="40"/>
      <c r="X1030" s="40"/>
      <c r="Y1030" s="40"/>
      <c r="Z1030" s="40"/>
    </row>
    <row r="1031" spans="1:26" ht="14.25" customHeight="1">
      <c r="A1031" s="40"/>
      <c r="B1031" s="40"/>
      <c r="C1031" s="40"/>
      <c r="D1031" s="162"/>
      <c r="E1031" s="167"/>
      <c r="F1031" s="164"/>
      <c r="G1031" s="164"/>
      <c r="H1031" s="40"/>
      <c r="I1031" s="23"/>
      <c r="J1031" s="165"/>
      <c r="K1031" s="171"/>
      <c r="L1031" s="180">
        <f t="shared" si="12"/>
        <v>1</v>
      </c>
      <c r="M1031" s="159">
        <f t="shared" si="13"/>
        <v>1900</v>
      </c>
      <c r="N1031" s="159" t="str">
        <f t="shared" si="14"/>
        <v>Jan</v>
      </c>
      <c r="O1031" s="160"/>
      <c r="P1031" s="40"/>
      <c r="Q1031" s="40"/>
      <c r="R1031" s="40"/>
      <c r="S1031" s="40"/>
      <c r="T1031" s="40"/>
      <c r="U1031" s="40"/>
      <c r="V1031" s="40"/>
      <c r="W1031" s="40"/>
      <c r="X1031" s="40"/>
      <c r="Y1031" s="40"/>
      <c r="Z1031" s="40"/>
    </row>
    <row r="1032" spans="1:26" ht="14.25" customHeight="1">
      <c r="A1032" s="40"/>
      <c r="B1032" s="40"/>
      <c r="C1032" s="40"/>
      <c r="D1032" s="162"/>
      <c r="E1032" s="167"/>
      <c r="F1032" s="164"/>
      <c r="G1032" s="164"/>
      <c r="H1032" s="40"/>
      <c r="I1032" s="23"/>
      <c r="J1032" s="165"/>
      <c r="K1032" s="171"/>
      <c r="L1032" s="180">
        <f t="shared" si="12"/>
        <v>1</v>
      </c>
      <c r="M1032" s="159">
        <f t="shared" si="13"/>
        <v>1900</v>
      </c>
      <c r="N1032" s="159" t="str">
        <f t="shared" si="14"/>
        <v>Jan</v>
      </c>
      <c r="O1032" s="160"/>
      <c r="P1032" s="40"/>
      <c r="Q1032" s="40"/>
      <c r="R1032" s="40"/>
      <c r="S1032" s="40"/>
      <c r="T1032" s="40"/>
      <c r="U1032" s="40"/>
      <c r="V1032" s="40"/>
      <c r="W1032" s="40"/>
      <c r="X1032" s="40"/>
      <c r="Y1032" s="40"/>
      <c r="Z1032" s="40"/>
    </row>
    <row r="1033" spans="1:26" ht="14.25" customHeight="1">
      <c r="A1033" s="40"/>
      <c r="B1033" s="40"/>
      <c r="C1033" s="40"/>
      <c r="D1033" s="162"/>
      <c r="E1033" s="167"/>
      <c r="F1033" s="164"/>
      <c r="G1033" s="164"/>
      <c r="H1033" s="40"/>
      <c r="I1033" s="23"/>
      <c r="J1033" s="165"/>
      <c r="K1033" s="171"/>
      <c r="L1033" s="180">
        <f t="shared" si="12"/>
        <v>1</v>
      </c>
      <c r="M1033" s="159">
        <f t="shared" si="13"/>
        <v>1900</v>
      </c>
      <c r="N1033" s="159" t="str">
        <f t="shared" si="14"/>
        <v>Jan</v>
      </c>
      <c r="O1033" s="160"/>
      <c r="P1033" s="40"/>
      <c r="Q1033" s="40"/>
      <c r="R1033" s="40"/>
      <c r="S1033" s="40"/>
      <c r="T1033" s="40"/>
      <c r="U1033" s="40"/>
      <c r="V1033" s="40"/>
      <c r="W1033" s="40"/>
      <c r="X1033" s="40"/>
      <c r="Y1033" s="40"/>
      <c r="Z1033" s="40"/>
    </row>
    <row r="1034" spans="1:26" ht="14.25" customHeight="1">
      <c r="A1034" s="40"/>
      <c r="B1034" s="40"/>
      <c r="C1034" s="40"/>
      <c r="D1034" s="162"/>
      <c r="E1034" s="167"/>
      <c r="F1034" s="164"/>
      <c r="G1034" s="164"/>
      <c r="H1034" s="40"/>
      <c r="I1034" s="23"/>
      <c r="J1034" s="165"/>
      <c r="K1034" s="171"/>
      <c r="L1034" s="180">
        <f t="shared" si="12"/>
        <v>1</v>
      </c>
      <c r="M1034" s="159">
        <f t="shared" si="13"/>
        <v>1900</v>
      </c>
      <c r="N1034" s="159" t="str">
        <f t="shared" si="14"/>
        <v>Jan</v>
      </c>
      <c r="O1034" s="160"/>
      <c r="P1034" s="40"/>
      <c r="Q1034" s="40"/>
      <c r="R1034" s="40"/>
      <c r="S1034" s="40"/>
      <c r="T1034" s="40"/>
      <c r="U1034" s="40"/>
      <c r="V1034" s="40"/>
      <c r="W1034" s="40"/>
      <c r="X1034" s="40"/>
      <c r="Y1034" s="40"/>
      <c r="Z1034" s="40"/>
    </row>
    <row r="1035" spans="1:26" ht="14.25" customHeight="1">
      <c r="A1035" s="40"/>
      <c r="B1035" s="40"/>
      <c r="C1035" s="40"/>
      <c r="D1035" s="162"/>
      <c r="E1035" s="167"/>
      <c r="F1035" s="164"/>
      <c r="G1035" s="164"/>
      <c r="H1035" s="40"/>
      <c r="I1035" s="23"/>
      <c r="J1035" s="165"/>
      <c r="K1035" s="171"/>
      <c r="L1035" s="180">
        <f t="shared" si="12"/>
        <v>1</v>
      </c>
      <c r="M1035" s="159">
        <f t="shared" si="13"/>
        <v>1900</v>
      </c>
      <c r="N1035" s="159" t="str">
        <f t="shared" si="14"/>
        <v>Jan</v>
      </c>
      <c r="O1035" s="160"/>
      <c r="P1035" s="40"/>
      <c r="Q1035" s="40"/>
      <c r="R1035" s="40"/>
      <c r="S1035" s="40"/>
      <c r="T1035" s="40"/>
      <c r="U1035" s="40"/>
      <c r="V1035" s="40"/>
      <c r="W1035" s="40"/>
      <c r="X1035" s="40"/>
      <c r="Y1035" s="40"/>
      <c r="Z1035" s="40"/>
    </row>
    <row r="1036" spans="1:26" ht="14.25" customHeight="1">
      <c r="A1036" s="40"/>
      <c r="B1036" s="40"/>
      <c r="C1036" s="40"/>
      <c r="D1036" s="162"/>
      <c r="E1036" s="167"/>
      <c r="F1036" s="164"/>
      <c r="G1036" s="164"/>
      <c r="H1036" s="40"/>
      <c r="I1036" s="23"/>
      <c r="J1036" s="165"/>
      <c r="K1036" s="171"/>
      <c r="L1036" s="180">
        <f t="shared" si="12"/>
        <v>1</v>
      </c>
      <c r="M1036" s="159">
        <f t="shared" si="13"/>
        <v>1900</v>
      </c>
      <c r="N1036" s="159" t="str">
        <f t="shared" si="14"/>
        <v>Jan</v>
      </c>
      <c r="O1036" s="160"/>
      <c r="P1036" s="40"/>
      <c r="Q1036" s="40"/>
      <c r="R1036" s="40"/>
      <c r="S1036" s="40"/>
      <c r="T1036" s="40"/>
      <c r="U1036" s="40"/>
      <c r="V1036" s="40"/>
      <c r="W1036" s="40"/>
      <c r="X1036" s="40"/>
      <c r="Y1036" s="40"/>
      <c r="Z1036" s="40"/>
    </row>
    <row r="1037" spans="1:26" ht="14.25" customHeight="1">
      <c r="A1037" s="40"/>
      <c r="B1037" s="40"/>
      <c r="C1037" s="40"/>
      <c r="D1037" s="162"/>
      <c r="E1037" s="167"/>
      <c r="F1037" s="164"/>
      <c r="G1037" s="164"/>
      <c r="H1037" s="40"/>
      <c r="I1037" s="23"/>
      <c r="J1037" s="165"/>
      <c r="K1037" s="171"/>
      <c r="L1037" s="180">
        <f t="shared" si="12"/>
        <v>1</v>
      </c>
      <c r="M1037" s="159">
        <f t="shared" si="13"/>
        <v>1900</v>
      </c>
      <c r="N1037" s="159" t="str">
        <f t="shared" si="14"/>
        <v>Jan</v>
      </c>
      <c r="O1037" s="160"/>
      <c r="P1037" s="40"/>
      <c r="Q1037" s="40"/>
      <c r="R1037" s="40"/>
      <c r="S1037" s="40"/>
      <c r="T1037" s="40"/>
      <c r="U1037" s="40"/>
      <c r="V1037" s="40"/>
      <c r="W1037" s="40"/>
      <c r="X1037" s="40"/>
      <c r="Y1037" s="40"/>
      <c r="Z1037" s="40"/>
    </row>
    <row r="1038" spans="1:26" ht="14.25" customHeight="1">
      <c r="A1038" s="40"/>
      <c r="B1038" s="40"/>
      <c r="C1038" s="40"/>
      <c r="D1038" s="162"/>
      <c r="E1038" s="167"/>
      <c r="F1038" s="164"/>
      <c r="G1038" s="164"/>
      <c r="H1038" s="40"/>
      <c r="I1038" s="23"/>
      <c r="J1038" s="165"/>
      <c r="K1038" s="171"/>
      <c r="L1038" s="180">
        <f t="shared" si="12"/>
        <v>1</v>
      </c>
      <c r="M1038" s="159">
        <f t="shared" si="13"/>
        <v>1900</v>
      </c>
      <c r="N1038" s="159" t="str">
        <f t="shared" si="14"/>
        <v>Jan</v>
      </c>
      <c r="O1038" s="160"/>
      <c r="P1038" s="40"/>
      <c r="Q1038" s="40"/>
      <c r="R1038" s="40"/>
      <c r="S1038" s="40"/>
      <c r="T1038" s="40"/>
      <c r="U1038" s="40"/>
      <c r="V1038" s="40"/>
      <c r="W1038" s="40"/>
      <c r="X1038" s="40"/>
      <c r="Y1038" s="40"/>
      <c r="Z1038" s="40"/>
    </row>
    <row r="1039" spans="1:26" ht="14.25" customHeight="1">
      <c r="A1039" s="40"/>
      <c r="B1039" s="40"/>
      <c r="C1039" s="40"/>
      <c r="D1039" s="162"/>
      <c r="E1039" s="167"/>
      <c r="F1039" s="164"/>
      <c r="G1039" s="164"/>
      <c r="H1039" s="40"/>
      <c r="I1039" s="23"/>
      <c r="J1039" s="165"/>
      <c r="K1039" s="171"/>
      <c r="L1039" s="180">
        <f t="shared" si="12"/>
        <v>1</v>
      </c>
      <c r="M1039" s="159">
        <f t="shared" si="13"/>
        <v>1900</v>
      </c>
      <c r="N1039" s="159" t="str">
        <f t="shared" si="14"/>
        <v>Jan</v>
      </c>
      <c r="O1039" s="160"/>
      <c r="P1039" s="40"/>
      <c r="Q1039" s="40"/>
      <c r="R1039" s="40"/>
      <c r="S1039" s="40"/>
      <c r="T1039" s="40"/>
      <c r="U1039" s="40"/>
      <c r="V1039" s="40"/>
      <c r="W1039" s="40"/>
      <c r="X1039" s="40"/>
      <c r="Y1039" s="40"/>
      <c r="Z1039" s="40"/>
    </row>
    <row r="1040" spans="1:26" ht="14.25" customHeight="1">
      <c r="A1040" s="40"/>
      <c r="B1040" s="40"/>
      <c r="C1040" s="40"/>
      <c r="D1040" s="162"/>
      <c r="E1040" s="167"/>
      <c r="F1040" s="164"/>
      <c r="G1040" s="164"/>
      <c r="H1040" s="40"/>
      <c r="I1040" s="23"/>
      <c r="J1040" s="165"/>
      <c r="K1040" s="171"/>
      <c r="L1040" s="180">
        <f t="shared" si="12"/>
        <v>1</v>
      </c>
      <c r="M1040" s="159">
        <f t="shared" si="13"/>
        <v>1900</v>
      </c>
      <c r="N1040" s="159" t="str">
        <f t="shared" si="14"/>
        <v>Jan</v>
      </c>
      <c r="O1040" s="160"/>
      <c r="P1040" s="40"/>
      <c r="Q1040" s="40"/>
      <c r="R1040" s="40"/>
      <c r="S1040" s="40"/>
      <c r="T1040" s="40"/>
      <c r="U1040" s="40"/>
      <c r="V1040" s="40"/>
      <c r="W1040" s="40"/>
      <c r="X1040" s="40"/>
      <c r="Y1040" s="40"/>
      <c r="Z1040" s="40"/>
    </row>
    <row r="1041" spans="1:26" ht="14.25" customHeight="1">
      <c r="A1041" s="40"/>
      <c r="B1041" s="40"/>
      <c r="C1041" s="40"/>
      <c r="D1041" s="162"/>
      <c r="E1041" s="167"/>
      <c r="F1041" s="164"/>
      <c r="G1041" s="164"/>
      <c r="H1041" s="40"/>
      <c r="I1041" s="23"/>
      <c r="J1041" s="165"/>
      <c r="K1041" s="171"/>
      <c r="L1041" s="180">
        <f t="shared" si="12"/>
        <v>1</v>
      </c>
      <c r="M1041" s="159">
        <f t="shared" si="13"/>
        <v>1900</v>
      </c>
      <c r="N1041" s="159" t="str">
        <f t="shared" si="14"/>
        <v>Jan</v>
      </c>
      <c r="O1041" s="160"/>
      <c r="P1041" s="40"/>
      <c r="Q1041" s="40"/>
      <c r="R1041" s="40"/>
      <c r="S1041" s="40"/>
      <c r="T1041" s="40"/>
      <c r="U1041" s="40"/>
      <c r="V1041" s="40"/>
      <c r="W1041" s="40"/>
      <c r="X1041" s="40"/>
      <c r="Y1041" s="40"/>
      <c r="Z1041" s="40"/>
    </row>
    <row r="1042" spans="1:26" ht="14.25" customHeight="1">
      <c r="A1042" s="40"/>
      <c r="B1042" s="40"/>
      <c r="C1042" s="40"/>
      <c r="D1042" s="162"/>
      <c r="E1042" s="167"/>
      <c r="F1042" s="164"/>
      <c r="G1042" s="164"/>
      <c r="H1042" s="40"/>
      <c r="I1042" s="23"/>
      <c r="J1042" s="165"/>
      <c r="K1042" s="171"/>
      <c r="L1042" s="180">
        <f t="shared" si="12"/>
        <v>1</v>
      </c>
      <c r="M1042" s="159">
        <f t="shared" si="13"/>
        <v>1900</v>
      </c>
      <c r="N1042" s="159" t="str">
        <f t="shared" si="14"/>
        <v>Jan</v>
      </c>
      <c r="O1042" s="160"/>
      <c r="P1042" s="40"/>
      <c r="Q1042" s="40"/>
      <c r="R1042" s="40"/>
      <c r="S1042" s="40"/>
      <c r="T1042" s="40"/>
      <c r="U1042" s="40"/>
      <c r="V1042" s="40"/>
      <c r="W1042" s="40"/>
      <c r="X1042" s="40"/>
      <c r="Y1042" s="40"/>
      <c r="Z1042" s="40"/>
    </row>
    <row r="1043" spans="1:26" ht="14.25" customHeight="1">
      <c r="A1043" s="40"/>
      <c r="B1043" s="40"/>
      <c r="C1043" s="40"/>
      <c r="D1043" s="162"/>
      <c r="E1043" s="167"/>
      <c r="F1043" s="164"/>
      <c r="G1043" s="164"/>
      <c r="H1043" s="40"/>
      <c r="I1043" s="23"/>
      <c r="J1043" s="165"/>
      <c r="K1043" s="171"/>
      <c r="L1043" s="180">
        <f t="shared" si="12"/>
        <v>1</v>
      </c>
      <c r="M1043" s="159">
        <f t="shared" si="13"/>
        <v>1900</v>
      </c>
      <c r="N1043" s="159" t="str">
        <f t="shared" si="14"/>
        <v>Jan</v>
      </c>
      <c r="O1043" s="160"/>
      <c r="P1043" s="40"/>
      <c r="Q1043" s="40"/>
      <c r="R1043" s="40"/>
      <c r="S1043" s="40"/>
      <c r="T1043" s="40"/>
      <c r="U1043" s="40"/>
      <c r="V1043" s="40"/>
      <c r="W1043" s="40"/>
      <c r="X1043" s="40"/>
      <c r="Y1043" s="40"/>
      <c r="Z1043" s="40"/>
    </row>
    <row r="1044" spans="1:26" ht="14.25" customHeight="1">
      <c r="A1044" s="40"/>
      <c r="B1044" s="40"/>
      <c r="C1044" s="40"/>
      <c r="D1044" s="162"/>
      <c r="E1044" s="167"/>
      <c r="F1044" s="164"/>
      <c r="G1044" s="164"/>
      <c r="H1044" s="40"/>
      <c r="I1044" s="23"/>
      <c r="J1044" s="165"/>
      <c r="K1044" s="165"/>
      <c r="L1044" s="180">
        <f t="shared" si="12"/>
        <v>1</v>
      </c>
      <c r="M1044" s="159">
        <f t="shared" si="13"/>
        <v>1900</v>
      </c>
      <c r="N1044" s="159" t="str">
        <f t="shared" si="14"/>
        <v>Jan</v>
      </c>
      <c r="O1044" s="160"/>
      <c r="P1044" s="40"/>
      <c r="Q1044" s="40"/>
      <c r="R1044" s="40"/>
      <c r="S1044" s="40"/>
      <c r="T1044" s="40"/>
      <c r="U1044" s="40"/>
      <c r="V1044" s="40"/>
      <c r="W1044" s="40"/>
      <c r="X1044" s="40"/>
      <c r="Y1044" s="40"/>
      <c r="Z1044" s="40"/>
    </row>
    <row r="1045" spans="1:26" ht="14.25" customHeight="1">
      <c r="A1045" s="40"/>
      <c r="B1045" s="40"/>
      <c r="C1045" s="40"/>
      <c r="D1045" s="162"/>
      <c r="E1045" s="167"/>
      <c r="F1045" s="164"/>
      <c r="G1045" s="164"/>
      <c r="H1045" s="40"/>
      <c r="I1045" s="23"/>
      <c r="J1045" s="165"/>
      <c r="K1045" s="165"/>
      <c r="L1045" s="180">
        <f t="shared" si="12"/>
        <v>1</v>
      </c>
      <c r="M1045" s="159">
        <f t="shared" si="13"/>
        <v>1900</v>
      </c>
      <c r="N1045" s="159" t="str">
        <f t="shared" si="14"/>
        <v>Jan</v>
      </c>
      <c r="O1045" s="160"/>
      <c r="P1045" s="40"/>
      <c r="Q1045" s="40"/>
      <c r="R1045" s="40"/>
      <c r="S1045" s="40"/>
      <c r="T1045" s="40"/>
      <c r="U1045" s="40"/>
      <c r="V1045" s="40"/>
      <c r="W1045" s="40"/>
      <c r="X1045" s="40"/>
      <c r="Y1045" s="40"/>
      <c r="Z1045" s="40"/>
    </row>
    <row r="1046" spans="1:26" ht="14.25" customHeight="1">
      <c r="A1046" s="40"/>
      <c r="B1046" s="40"/>
      <c r="C1046" s="40"/>
      <c r="D1046" s="162"/>
      <c r="E1046" s="167"/>
      <c r="F1046" s="164"/>
      <c r="G1046" s="164"/>
      <c r="H1046" s="40"/>
      <c r="I1046" s="23"/>
      <c r="J1046" s="165"/>
      <c r="K1046" s="165"/>
      <c r="L1046" s="180">
        <f t="shared" si="12"/>
        <v>1</v>
      </c>
      <c r="M1046" s="159">
        <f t="shared" si="13"/>
        <v>1900</v>
      </c>
      <c r="N1046" s="159" t="str">
        <f t="shared" si="14"/>
        <v>Jan</v>
      </c>
      <c r="O1046" s="160"/>
      <c r="P1046" s="40"/>
      <c r="Q1046" s="40"/>
      <c r="R1046" s="40"/>
      <c r="S1046" s="40"/>
      <c r="T1046" s="40"/>
      <c r="U1046" s="40"/>
      <c r="V1046" s="40"/>
      <c r="W1046" s="40"/>
      <c r="X1046" s="40"/>
      <c r="Y1046" s="40"/>
      <c r="Z1046" s="40"/>
    </row>
    <row r="1047" spans="1:26" ht="14.25" customHeight="1">
      <c r="A1047" s="40"/>
      <c r="B1047" s="40"/>
      <c r="C1047" s="40"/>
      <c r="D1047" s="162"/>
      <c r="E1047" s="167"/>
      <c r="F1047" s="164"/>
      <c r="G1047" s="164"/>
      <c r="H1047" s="40"/>
      <c r="I1047" s="23"/>
      <c r="J1047" s="165"/>
      <c r="K1047" s="165"/>
      <c r="L1047" s="180">
        <f t="shared" si="12"/>
        <v>1</v>
      </c>
      <c r="M1047" s="159">
        <f t="shared" si="13"/>
        <v>1900</v>
      </c>
      <c r="N1047" s="159" t="str">
        <f t="shared" si="14"/>
        <v>Jan</v>
      </c>
      <c r="O1047" s="160"/>
      <c r="P1047" s="40"/>
      <c r="Q1047" s="40"/>
      <c r="R1047" s="40"/>
      <c r="S1047" s="40"/>
      <c r="T1047" s="40"/>
      <c r="U1047" s="40"/>
      <c r="V1047" s="40"/>
      <c r="W1047" s="40"/>
      <c r="X1047" s="40"/>
      <c r="Y1047" s="40"/>
      <c r="Z1047" s="40"/>
    </row>
    <row r="1048" spans="1:26" ht="14.25" customHeight="1">
      <c r="A1048" s="40"/>
      <c r="B1048" s="40"/>
      <c r="C1048" s="40"/>
      <c r="D1048" s="162"/>
      <c r="E1048" s="167"/>
      <c r="F1048" s="164"/>
      <c r="G1048" s="164"/>
      <c r="H1048" s="40"/>
      <c r="I1048" s="23"/>
      <c r="J1048" s="165"/>
      <c r="K1048" s="171"/>
      <c r="L1048" s="180">
        <f t="shared" si="12"/>
        <v>1</v>
      </c>
      <c r="M1048" s="159">
        <f t="shared" si="13"/>
        <v>1900</v>
      </c>
      <c r="N1048" s="159" t="str">
        <f t="shared" si="14"/>
        <v>Jan</v>
      </c>
      <c r="O1048" s="160"/>
      <c r="P1048" s="40"/>
      <c r="Q1048" s="40"/>
      <c r="R1048" s="40"/>
      <c r="S1048" s="40"/>
      <c r="T1048" s="40"/>
      <c r="U1048" s="40"/>
      <c r="V1048" s="40"/>
      <c r="W1048" s="40"/>
      <c r="X1048" s="40"/>
      <c r="Y1048" s="40"/>
      <c r="Z1048" s="40"/>
    </row>
    <row r="1049" spans="1:26" ht="14.25" customHeight="1">
      <c r="A1049" s="40"/>
      <c r="B1049" s="40"/>
      <c r="C1049" s="40"/>
      <c r="D1049" s="162"/>
      <c r="E1049" s="167"/>
      <c r="F1049" s="164"/>
      <c r="G1049" s="164"/>
      <c r="H1049" s="40"/>
      <c r="I1049" s="23"/>
      <c r="J1049" s="165"/>
      <c r="K1049" s="171"/>
      <c r="L1049" s="180">
        <f t="shared" si="12"/>
        <v>1</v>
      </c>
      <c r="M1049" s="159">
        <f t="shared" si="13"/>
        <v>1900</v>
      </c>
      <c r="N1049" s="159" t="str">
        <f t="shared" si="14"/>
        <v>Jan</v>
      </c>
      <c r="O1049" s="160"/>
      <c r="P1049" s="40"/>
      <c r="Q1049" s="40"/>
      <c r="R1049" s="40"/>
      <c r="S1049" s="40"/>
      <c r="T1049" s="40"/>
      <c r="U1049" s="40"/>
      <c r="V1049" s="40"/>
      <c r="W1049" s="40"/>
      <c r="X1049" s="40"/>
      <c r="Y1049" s="40"/>
      <c r="Z1049" s="40"/>
    </row>
    <row r="1050" spans="1:26" ht="14.25" customHeight="1">
      <c r="A1050" s="40"/>
      <c r="B1050" s="40"/>
      <c r="C1050" s="40"/>
      <c r="D1050" s="162"/>
      <c r="E1050" s="167"/>
      <c r="F1050" s="164"/>
      <c r="G1050" s="164"/>
      <c r="H1050" s="40"/>
      <c r="I1050" s="23"/>
      <c r="J1050" s="165"/>
      <c r="K1050" s="171"/>
      <c r="L1050" s="180">
        <f t="shared" si="12"/>
        <v>1</v>
      </c>
      <c r="M1050" s="159">
        <f t="shared" si="13"/>
        <v>1900</v>
      </c>
      <c r="N1050" s="159" t="str">
        <f t="shared" si="14"/>
        <v>Jan</v>
      </c>
      <c r="O1050" s="160"/>
      <c r="P1050" s="40"/>
      <c r="Q1050" s="40"/>
      <c r="R1050" s="40"/>
      <c r="S1050" s="40"/>
      <c r="T1050" s="40"/>
      <c r="U1050" s="40"/>
      <c r="V1050" s="40"/>
      <c r="W1050" s="40"/>
      <c r="X1050" s="40"/>
      <c r="Y1050" s="40"/>
      <c r="Z1050" s="40"/>
    </row>
    <row r="1051" spans="1:26" ht="14.25" customHeight="1">
      <c r="A1051" s="40"/>
      <c r="B1051" s="40"/>
      <c r="C1051" s="40"/>
      <c r="D1051" s="162"/>
      <c r="E1051" s="167"/>
      <c r="F1051" s="164"/>
      <c r="G1051" s="164"/>
      <c r="H1051" s="40"/>
      <c r="I1051" s="23"/>
      <c r="J1051" s="165"/>
      <c r="K1051" s="171"/>
      <c r="L1051" s="180">
        <f t="shared" si="12"/>
        <v>1</v>
      </c>
      <c r="M1051" s="159">
        <f t="shared" si="13"/>
        <v>1900</v>
      </c>
      <c r="N1051" s="159" t="str">
        <f t="shared" si="14"/>
        <v>Jan</v>
      </c>
      <c r="O1051" s="160"/>
      <c r="P1051" s="40"/>
      <c r="Q1051" s="40"/>
      <c r="R1051" s="40"/>
      <c r="S1051" s="40"/>
      <c r="T1051" s="40"/>
      <c r="U1051" s="40"/>
      <c r="V1051" s="40"/>
      <c r="W1051" s="40"/>
      <c r="X1051" s="40"/>
      <c r="Y1051" s="40"/>
      <c r="Z1051" s="40"/>
    </row>
    <row r="1052" spans="1:26" ht="14.25" customHeight="1">
      <c r="A1052" s="40"/>
      <c r="B1052" s="40"/>
      <c r="C1052" s="40"/>
      <c r="D1052" s="162"/>
      <c r="E1052" s="167"/>
      <c r="F1052" s="164"/>
      <c r="G1052" s="164"/>
      <c r="H1052" s="40"/>
      <c r="I1052" s="23"/>
      <c r="J1052" s="165"/>
      <c r="K1052" s="171"/>
      <c r="L1052" s="180">
        <f t="shared" si="12"/>
        <v>1</v>
      </c>
      <c r="M1052" s="159">
        <f t="shared" si="13"/>
        <v>1900</v>
      </c>
      <c r="N1052" s="159" t="str">
        <f t="shared" si="14"/>
        <v>Jan</v>
      </c>
      <c r="O1052" s="160"/>
      <c r="P1052" s="40"/>
      <c r="Q1052" s="40"/>
      <c r="R1052" s="40"/>
      <c r="S1052" s="40"/>
      <c r="T1052" s="40"/>
      <c r="U1052" s="40"/>
      <c r="V1052" s="40"/>
      <c r="W1052" s="40"/>
      <c r="X1052" s="40"/>
      <c r="Y1052" s="40"/>
      <c r="Z1052" s="40"/>
    </row>
    <row r="1053" spans="1:26" ht="14.25" customHeight="1">
      <c r="A1053" s="40"/>
      <c r="B1053" s="40"/>
      <c r="C1053" s="40"/>
      <c r="D1053" s="162"/>
      <c r="E1053" s="167"/>
      <c r="F1053" s="164"/>
      <c r="G1053" s="164"/>
      <c r="H1053" s="40"/>
      <c r="I1053" s="23"/>
      <c r="J1053" s="165"/>
      <c r="K1053" s="171"/>
      <c r="L1053" s="180">
        <f t="shared" si="12"/>
        <v>1</v>
      </c>
      <c r="M1053" s="159">
        <f t="shared" si="13"/>
        <v>1900</v>
      </c>
      <c r="N1053" s="159" t="str">
        <f t="shared" si="14"/>
        <v>Jan</v>
      </c>
      <c r="O1053" s="160"/>
      <c r="P1053" s="40"/>
      <c r="Q1053" s="40"/>
      <c r="R1053" s="40"/>
      <c r="S1053" s="40"/>
      <c r="T1053" s="40"/>
      <c r="U1053" s="40"/>
      <c r="V1053" s="40"/>
      <c r="W1053" s="40"/>
      <c r="X1053" s="40"/>
      <c r="Y1053" s="40"/>
      <c r="Z1053" s="40"/>
    </row>
    <row r="1054" spans="1:26" ht="14.25" customHeight="1">
      <c r="A1054" s="40"/>
      <c r="B1054" s="40"/>
      <c r="C1054" s="40"/>
      <c r="D1054" s="162"/>
      <c r="E1054" s="167"/>
      <c r="F1054" s="164"/>
      <c r="G1054" s="164"/>
      <c r="H1054" s="40"/>
      <c r="I1054" s="23"/>
      <c r="J1054" s="165"/>
      <c r="K1054" s="171"/>
      <c r="L1054" s="180">
        <f t="shared" si="12"/>
        <v>1</v>
      </c>
      <c r="M1054" s="159">
        <f t="shared" si="13"/>
        <v>1900</v>
      </c>
      <c r="N1054" s="159" t="str">
        <f t="shared" si="14"/>
        <v>Jan</v>
      </c>
      <c r="O1054" s="160"/>
      <c r="P1054" s="40"/>
      <c r="Q1054" s="40"/>
      <c r="R1054" s="40"/>
      <c r="S1054" s="40"/>
      <c r="T1054" s="40"/>
      <c r="U1054" s="40"/>
      <c r="V1054" s="40"/>
      <c r="W1054" s="40"/>
      <c r="X1054" s="40"/>
      <c r="Y1054" s="40"/>
      <c r="Z1054" s="40"/>
    </row>
    <row r="1055" spans="1:26" ht="14.25" customHeight="1">
      <c r="A1055" s="40"/>
      <c r="B1055" s="40"/>
      <c r="C1055" s="40"/>
      <c r="D1055" s="162"/>
      <c r="E1055" s="167"/>
      <c r="F1055" s="164"/>
      <c r="G1055" s="164"/>
      <c r="H1055" s="40"/>
      <c r="I1055" s="23"/>
      <c r="J1055" s="165"/>
      <c r="K1055" s="171"/>
      <c r="L1055" s="180">
        <f t="shared" si="12"/>
        <v>1</v>
      </c>
      <c r="M1055" s="159">
        <f t="shared" si="13"/>
        <v>1900</v>
      </c>
      <c r="N1055" s="159" t="str">
        <f t="shared" si="14"/>
        <v>Jan</v>
      </c>
      <c r="O1055" s="160"/>
      <c r="P1055" s="40"/>
      <c r="Q1055" s="40"/>
      <c r="R1055" s="40"/>
      <c r="S1055" s="40"/>
      <c r="T1055" s="40"/>
      <c r="U1055" s="40"/>
      <c r="V1055" s="40"/>
      <c r="W1055" s="40"/>
      <c r="X1055" s="40"/>
      <c r="Y1055" s="40"/>
      <c r="Z1055" s="40"/>
    </row>
    <row r="1056" spans="1:26" ht="14.25" customHeight="1">
      <c r="A1056" s="40"/>
      <c r="B1056" s="40"/>
      <c r="C1056" s="40"/>
      <c r="D1056" s="162"/>
      <c r="E1056" s="167"/>
      <c r="F1056" s="164"/>
      <c r="G1056" s="164"/>
      <c r="H1056" s="40"/>
      <c r="I1056" s="23"/>
      <c r="J1056" s="165"/>
      <c r="K1056" s="171"/>
      <c r="L1056" s="180">
        <f t="shared" si="12"/>
        <v>1</v>
      </c>
      <c r="M1056" s="159">
        <f t="shared" si="13"/>
        <v>1900</v>
      </c>
      <c r="N1056" s="159" t="str">
        <f t="shared" si="14"/>
        <v>Jan</v>
      </c>
      <c r="O1056" s="160"/>
      <c r="P1056" s="40"/>
      <c r="Q1056" s="40"/>
      <c r="R1056" s="40"/>
      <c r="S1056" s="40"/>
      <c r="T1056" s="40"/>
      <c r="U1056" s="40"/>
      <c r="V1056" s="40"/>
      <c r="W1056" s="40"/>
      <c r="X1056" s="40"/>
      <c r="Y1056" s="40"/>
      <c r="Z1056" s="40"/>
    </row>
    <row r="1057" spans="1:26" ht="14.25" customHeight="1">
      <c r="A1057" s="40"/>
      <c r="B1057" s="40"/>
      <c r="C1057" s="40"/>
      <c r="D1057" s="162"/>
      <c r="E1057" s="167"/>
      <c r="F1057" s="164"/>
      <c r="G1057" s="164"/>
      <c r="H1057" s="40"/>
      <c r="I1057" s="23"/>
      <c r="J1057" s="165"/>
      <c r="K1057" s="171"/>
      <c r="L1057" s="180">
        <f t="shared" si="12"/>
        <v>1</v>
      </c>
      <c r="M1057" s="159">
        <f t="shared" si="13"/>
        <v>1900</v>
      </c>
      <c r="N1057" s="159" t="str">
        <f t="shared" si="14"/>
        <v>Jan</v>
      </c>
      <c r="O1057" s="160"/>
      <c r="P1057" s="40"/>
      <c r="Q1057" s="40"/>
      <c r="R1057" s="40"/>
      <c r="S1057" s="40"/>
      <c r="T1057" s="40"/>
      <c r="U1057" s="40"/>
      <c r="V1057" s="40"/>
      <c r="W1057" s="40"/>
      <c r="X1057" s="40"/>
      <c r="Y1057" s="40"/>
      <c r="Z1057" s="40"/>
    </row>
    <row r="1058" spans="1:26" ht="14.25" customHeight="1">
      <c r="A1058" s="40"/>
      <c r="B1058" s="40"/>
      <c r="C1058" s="40"/>
      <c r="D1058" s="162"/>
      <c r="E1058" s="167"/>
      <c r="F1058" s="164"/>
      <c r="G1058" s="164"/>
      <c r="H1058" s="40"/>
      <c r="I1058" s="23"/>
      <c r="J1058" s="165"/>
      <c r="K1058" s="171"/>
      <c r="L1058" s="180">
        <f t="shared" si="12"/>
        <v>1</v>
      </c>
      <c r="M1058" s="159">
        <f t="shared" si="13"/>
        <v>1900</v>
      </c>
      <c r="N1058" s="159" t="str">
        <f t="shared" si="14"/>
        <v>Jan</v>
      </c>
      <c r="O1058" s="160"/>
      <c r="P1058" s="40"/>
      <c r="Q1058" s="40"/>
      <c r="R1058" s="40"/>
      <c r="S1058" s="40"/>
      <c r="T1058" s="40"/>
      <c r="U1058" s="40"/>
      <c r="V1058" s="40"/>
      <c r="W1058" s="40"/>
      <c r="X1058" s="40"/>
      <c r="Y1058" s="40"/>
      <c r="Z1058" s="40"/>
    </row>
    <row r="1059" spans="1:26" ht="14.25" customHeight="1">
      <c r="A1059" s="40"/>
      <c r="B1059" s="40"/>
      <c r="C1059" s="40"/>
      <c r="D1059" s="162"/>
      <c r="E1059" s="167"/>
      <c r="F1059" s="164"/>
      <c r="G1059" s="164"/>
      <c r="H1059" s="40"/>
      <c r="I1059" s="23"/>
      <c r="J1059" s="165"/>
      <c r="K1059" s="171"/>
      <c r="L1059" s="180">
        <f t="shared" si="12"/>
        <v>1</v>
      </c>
      <c r="M1059" s="159">
        <f t="shared" si="13"/>
        <v>1900</v>
      </c>
      <c r="N1059" s="159" t="str">
        <f t="shared" si="14"/>
        <v>Jan</v>
      </c>
      <c r="O1059" s="160"/>
      <c r="P1059" s="40"/>
      <c r="Q1059" s="40"/>
      <c r="R1059" s="40"/>
      <c r="S1059" s="40"/>
      <c r="T1059" s="40"/>
      <c r="U1059" s="40"/>
      <c r="V1059" s="40"/>
      <c r="W1059" s="40"/>
      <c r="X1059" s="40"/>
      <c r="Y1059" s="40"/>
      <c r="Z1059" s="40"/>
    </row>
    <row r="1060" spans="1:26" ht="14.25" customHeight="1">
      <c r="A1060" s="40"/>
      <c r="B1060" s="40"/>
      <c r="C1060" s="40"/>
      <c r="D1060" s="162"/>
      <c r="E1060" s="167"/>
      <c r="F1060" s="164"/>
      <c r="G1060" s="164"/>
      <c r="H1060" s="40"/>
      <c r="I1060" s="23"/>
      <c r="J1060" s="165"/>
      <c r="K1060" s="171"/>
      <c r="L1060" s="180">
        <f t="shared" si="12"/>
        <v>1</v>
      </c>
      <c r="M1060" s="159">
        <f t="shared" si="13"/>
        <v>1900</v>
      </c>
      <c r="N1060" s="159" t="str">
        <f t="shared" si="14"/>
        <v>Jan</v>
      </c>
      <c r="O1060" s="160"/>
      <c r="P1060" s="40"/>
      <c r="Q1060" s="40"/>
      <c r="R1060" s="40"/>
      <c r="S1060" s="40"/>
      <c r="T1060" s="40"/>
      <c r="U1060" s="40"/>
      <c r="V1060" s="40"/>
      <c r="W1060" s="40"/>
      <c r="X1060" s="40"/>
      <c r="Y1060" s="40"/>
      <c r="Z1060" s="40"/>
    </row>
    <row r="1061" spans="1:26" ht="14.25" customHeight="1">
      <c r="A1061" s="40"/>
      <c r="B1061" s="40"/>
      <c r="C1061" s="40"/>
      <c r="D1061" s="162"/>
      <c r="E1061" s="167"/>
      <c r="F1061" s="164"/>
      <c r="G1061" s="164"/>
      <c r="H1061" s="40"/>
      <c r="I1061" s="23"/>
      <c r="J1061" s="165"/>
      <c r="K1061" s="171"/>
      <c r="L1061" s="180">
        <f t="shared" si="12"/>
        <v>1</v>
      </c>
      <c r="M1061" s="159">
        <f t="shared" si="13"/>
        <v>1900</v>
      </c>
      <c r="N1061" s="159" t="str">
        <f t="shared" si="14"/>
        <v>Jan</v>
      </c>
      <c r="O1061" s="160"/>
      <c r="P1061" s="40"/>
      <c r="Q1061" s="40"/>
      <c r="R1061" s="40"/>
      <c r="S1061" s="40"/>
      <c r="T1061" s="40"/>
      <c r="U1061" s="40"/>
      <c r="V1061" s="40"/>
      <c r="W1061" s="40"/>
      <c r="X1061" s="40"/>
      <c r="Y1061" s="40"/>
      <c r="Z1061" s="40"/>
    </row>
    <row r="1062" spans="1:26" ht="14.25" customHeight="1">
      <c r="A1062" s="40"/>
      <c r="B1062" s="40"/>
      <c r="C1062" s="40"/>
      <c r="D1062" s="162"/>
      <c r="E1062" s="167"/>
      <c r="F1062" s="164"/>
      <c r="G1062" s="164"/>
      <c r="H1062" s="40"/>
      <c r="I1062" s="23"/>
      <c r="J1062" s="165"/>
      <c r="K1062" s="171"/>
      <c r="L1062" s="180">
        <f t="shared" si="12"/>
        <v>1</v>
      </c>
      <c r="M1062" s="159">
        <f t="shared" si="13"/>
        <v>1900</v>
      </c>
      <c r="N1062" s="159" t="str">
        <f t="shared" si="14"/>
        <v>Jan</v>
      </c>
      <c r="O1062" s="160"/>
      <c r="P1062" s="40"/>
      <c r="Q1062" s="40"/>
      <c r="R1062" s="40"/>
      <c r="S1062" s="40"/>
      <c r="T1062" s="40"/>
      <c r="U1062" s="40"/>
      <c r="V1062" s="40"/>
      <c r="W1062" s="40"/>
      <c r="X1062" s="40"/>
      <c r="Y1062" s="40"/>
      <c r="Z1062" s="40"/>
    </row>
    <row r="1063" spans="1:26" ht="14.25" customHeight="1">
      <c r="A1063" s="40"/>
      <c r="B1063" s="40"/>
      <c r="C1063" s="40"/>
      <c r="D1063" s="162"/>
      <c r="E1063" s="167"/>
      <c r="F1063" s="164"/>
      <c r="G1063" s="164"/>
      <c r="H1063" s="40"/>
      <c r="I1063" s="23"/>
      <c r="J1063" s="165"/>
      <c r="K1063" s="171"/>
      <c r="L1063" s="180">
        <f t="shared" si="12"/>
        <v>1</v>
      </c>
      <c r="M1063" s="159">
        <f t="shared" si="13"/>
        <v>1900</v>
      </c>
      <c r="N1063" s="159" t="str">
        <f t="shared" si="14"/>
        <v>Jan</v>
      </c>
      <c r="O1063" s="160"/>
      <c r="P1063" s="40"/>
      <c r="Q1063" s="40"/>
      <c r="R1063" s="40"/>
      <c r="S1063" s="40"/>
      <c r="T1063" s="40"/>
      <c r="U1063" s="40"/>
      <c r="V1063" s="40"/>
      <c r="W1063" s="40"/>
      <c r="X1063" s="40"/>
      <c r="Y1063" s="40"/>
      <c r="Z1063" s="40"/>
    </row>
    <row r="1064" spans="1:26" ht="14.25" customHeight="1">
      <c r="A1064" s="40"/>
      <c r="B1064" s="40"/>
      <c r="C1064" s="40"/>
      <c r="D1064" s="162"/>
      <c r="E1064" s="167"/>
      <c r="F1064" s="164"/>
      <c r="G1064" s="164"/>
      <c r="H1064" s="40"/>
      <c r="I1064" s="23"/>
      <c r="J1064" s="165"/>
      <c r="K1064" s="171"/>
      <c r="L1064" s="180">
        <f t="shared" si="12"/>
        <v>1</v>
      </c>
      <c r="M1064" s="159">
        <f t="shared" si="13"/>
        <v>1900</v>
      </c>
      <c r="N1064" s="159" t="str">
        <f t="shared" si="14"/>
        <v>Jan</v>
      </c>
      <c r="O1064" s="160"/>
      <c r="P1064" s="40"/>
      <c r="Q1064" s="40"/>
      <c r="R1064" s="40"/>
      <c r="S1064" s="40"/>
      <c r="T1064" s="40"/>
      <c r="U1064" s="40"/>
      <c r="V1064" s="40"/>
      <c r="W1064" s="40"/>
      <c r="X1064" s="40"/>
      <c r="Y1064" s="40"/>
      <c r="Z1064" s="40"/>
    </row>
    <row r="1065" spans="1:26" ht="14.25" customHeight="1">
      <c r="A1065" s="40"/>
      <c r="B1065" s="40"/>
      <c r="C1065" s="40"/>
      <c r="D1065" s="162"/>
      <c r="E1065" s="167"/>
      <c r="F1065" s="164"/>
      <c r="G1065" s="164"/>
      <c r="H1065" s="40"/>
      <c r="I1065" s="23"/>
      <c r="J1065" s="165"/>
      <c r="K1065" s="171"/>
      <c r="L1065" s="180">
        <f t="shared" si="12"/>
        <v>1</v>
      </c>
      <c r="M1065" s="159">
        <f t="shared" si="13"/>
        <v>1900</v>
      </c>
      <c r="N1065" s="159" t="str">
        <f t="shared" si="14"/>
        <v>Jan</v>
      </c>
      <c r="O1065" s="160"/>
      <c r="P1065" s="40"/>
      <c r="Q1065" s="40"/>
      <c r="R1065" s="40"/>
      <c r="S1065" s="40"/>
      <c r="T1065" s="40"/>
      <c r="U1065" s="40"/>
      <c r="V1065" s="40"/>
      <c r="W1065" s="40"/>
      <c r="X1065" s="40"/>
      <c r="Y1065" s="40"/>
      <c r="Z1065" s="40"/>
    </row>
    <row r="1066" spans="1:26" ht="14.25" customHeight="1">
      <c r="A1066" s="40"/>
      <c r="B1066" s="40"/>
      <c r="C1066" s="40"/>
      <c r="D1066" s="162"/>
      <c r="E1066" s="167"/>
      <c r="F1066" s="164"/>
      <c r="G1066" s="164"/>
      <c r="H1066" s="40"/>
      <c r="I1066" s="23"/>
      <c r="J1066" s="165"/>
      <c r="K1066" s="171"/>
      <c r="L1066" s="180">
        <f t="shared" si="12"/>
        <v>1</v>
      </c>
      <c r="M1066" s="159">
        <f t="shared" si="13"/>
        <v>1900</v>
      </c>
      <c r="N1066" s="159" t="str">
        <f t="shared" si="14"/>
        <v>Jan</v>
      </c>
      <c r="O1066" s="160"/>
      <c r="P1066" s="40"/>
      <c r="Q1066" s="40"/>
      <c r="R1066" s="40"/>
      <c r="S1066" s="40"/>
      <c r="T1066" s="40"/>
      <c r="U1066" s="40"/>
      <c r="V1066" s="40"/>
      <c r="W1066" s="40"/>
      <c r="X1066" s="40"/>
      <c r="Y1066" s="40"/>
      <c r="Z1066" s="40"/>
    </row>
    <row r="1067" spans="1:26" ht="14.25" customHeight="1">
      <c r="A1067" s="40"/>
      <c r="B1067" s="40"/>
      <c r="C1067" s="40"/>
      <c r="D1067" s="162"/>
      <c r="E1067" s="167"/>
      <c r="F1067" s="164"/>
      <c r="G1067" s="164"/>
      <c r="H1067" s="40"/>
      <c r="I1067" s="23"/>
      <c r="J1067" s="165"/>
      <c r="K1067" s="171"/>
      <c r="L1067" s="180">
        <f t="shared" si="12"/>
        <v>1</v>
      </c>
      <c r="M1067" s="159">
        <f t="shared" si="13"/>
        <v>1900</v>
      </c>
      <c r="N1067" s="159" t="str">
        <f t="shared" si="14"/>
        <v>Jan</v>
      </c>
      <c r="O1067" s="160"/>
      <c r="P1067" s="40"/>
      <c r="Q1067" s="40"/>
      <c r="R1067" s="40"/>
      <c r="S1067" s="40"/>
      <c r="T1067" s="40"/>
      <c r="U1067" s="40"/>
      <c r="V1067" s="40"/>
      <c r="W1067" s="40"/>
      <c r="X1067" s="40"/>
      <c r="Y1067" s="40"/>
      <c r="Z1067" s="40"/>
    </row>
    <row r="1068" spans="1:26" ht="14.25" customHeight="1">
      <c r="A1068" s="40"/>
      <c r="B1068" s="40"/>
      <c r="C1068" s="40"/>
      <c r="D1068" s="162"/>
      <c r="E1068" s="167"/>
      <c r="F1068" s="164"/>
      <c r="G1068" s="164"/>
      <c r="H1068" s="40"/>
      <c r="I1068" s="23"/>
      <c r="J1068" s="165"/>
      <c r="K1068" s="165"/>
      <c r="L1068" s="180">
        <f t="shared" si="12"/>
        <v>1</v>
      </c>
      <c r="M1068" s="159">
        <f t="shared" si="13"/>
        <v>1900</v>
      </c>
      <c r="N1068" s="159" t="str">
        <f t="shared" si="14"/>
        <v>Jan</v>
      </c>
      <c r="O1068" s="160"/>
      <c r="P1068" s="40"/>
      <c r="Q1068" s="40"/>
      <c r="R1068" s="40"/>
      <c r="S1068" s="40"/>
      <c r="T1068" s="40"/>
      <c r="U1068" s="40"/>
      <c r="V1068" s="40"/>
      <c r="W1068" s="40"/>
      <c r="X1068" s="40"/>
      <c r="Y1068" s="40"/>
      <c r="Z1068" s="40"/>
    </row>
    <row r="1069" spans="1:26" ht="14.25" customHeight="1">
      <c r="A1069" s="40"/>
      <c r="B1069" s="40"/>
      <c r="C1069" s="40"/>
      <c r="D1069" s="162"/>
      <c r="E1069" s="167"/>
      <c r="F1069" s="164"/>
      <c r="G1069" s="164"/>
      <c r="H1069" s="40"/>
      <c r="I1069" s="23"/>
      <c r="J1069" s="40"/>
      <c r="K1069" s="165"/>
      <c r="L1069" s="180">
        <f t="shared" si="12"/>
        <v>1</v>
      </c>
      <c r="M1069" s="159">
        <f t="shared" si="13"/>
        <v>1900</v>
      </c>
      <c r="N1069" s="159" t="str">
        <f t="shared" si="14"/>
        <v>Jan</v>
      </c>
      <c r="O1069" s="160"/>
      <c r="P1069" s="40"/>
      <c r="Q1069" s="40"/>
      <c r="R1069" s="40"/>
      <c r="S1069" s="40"/>
      <c r="T1069" s="40"/>
      <c r="U1069" s="40"/>
      <c r="V1069" s="40"/>
      <c r="W1069" s="40"/>
      <c r="X1069" s="40"/>
      <c r="Y1069" s="40"/>
      <c r="Z1069" s="40"/>
    </row>
    <row r="1070" spans="1:26" ht="14.25" customHeight="1">
      <c r="A1070" s="40"/>
      <c r="B1070" s="40"/>
      <c r="C1070" s="40"/>
      <c r="D1070" s="162"/>
      <c r="E1070" s="167"/>
      <c r="F1070" s="164"/>
      <c r="G1070" s="164"/>
      <c r="H1070" s="40"/>
      <c r="I1070" s="23"/>
      <c r="J1070" s="165"/>
      <c r="K1070" s="165"/>
      <c r="L1070" s="180">
        <f t="shared" si="12"/>
        <v>1</v>
      </c>
      <c r="M1070" s="159">
        <f t="shared" si="13"/>
        <v>1900</v>
      </c>
      <c r="N1070" s="159" t="str">
        <f t="shared" si="14"/>
        <v>Jan</v>
      </c>
      <c r="O1070" s="160"/>
      <c r="P1070" s="40"/>
      <c r="Q1070" s="40"/>
      <c r="R1070" s="40"/>
      <c r="S1070" s="40"/>
      <c r="T1070" s="40"/>
      <c r="U1070" s="40"/>
      <c r="V1070" s="40"/>
      <c r="W1070" s="40"/>
      <c r="X1070" s="40"/>
      <c r="Y1070" s="40"/>
      <c r="Z1070" s="40"/>
    </row>
    <row r="1071" spans="1:26" ht="14.25" customHeight="1">
      <c r="A1071" s="40"/>
      <c r="B1071" s="40"/>
      <c r="C1071" s="40"/>
      <c r="D1071" s="162"/>
      <c r="E1071" s="167"/>
      <c r="F1071" s="164"/>
      <c r="G1071" s="164"/>
      <c r="H1071" s="40"/>
      <c r="I1071" s="23"/>
      <c r="J1071" s="165"/>
      <c r="K1071" s="165"/>
      <c r="L1071" s="180">
        <f t="shared" si="12"/>
        <v>1</v>
      </c>
      <c r="M1071" s="159">
        <f t="shared" si="13"/>
        <v>1900</v>
      </c>
      <c r="N1071" s="159" t="str">
        <f t="shared" si="14"/>
        <v>Jan</v>
      </c>
      <c r="O1071" s="160"/>
      <c r="P1071" s="40"/>
      <c r="Q1071" s="40"/>
      <c r="R1071" s="40"/>
      <c r="S1071" s="40"/>
      <c r="T1071" s="40"/>
      <c r="U1071" s="40"/>
      <c r="V1071" s="40"/>
      <c r="W1071" s="40"/>
      <c r="X1071" s="40"/>
      <c r="Y1071" s="40"/>
      <c r="Z1071" s="40"/>
    </row>
    <row r="1072" spans="1:26" ht="14.25" customHeight="1">
      <c r="A1072" s="40"/>
      <c r="B1072" s="40"/>
      <c r="C1072" s="40"/>
      <c r="D1072" s="162"/>
      <c r="E1072" s="167"/>
      <c r="F1072" s="164"/>
      <c r="G1072" s="164"/>
      <c r="H1072" s="40"/>
      <c r="I1072" s="23"/>
      <c r="J1072" s="165"/>
      <c r="K1072" s="171"/>
      <c r="L1072" s="180">
        <f t="shared" si="12"/>
        <v>1</v>
      </c>
      <c r="M1072" s="159">
        <f t="shared" si="13"/>
        <v>1900</v>
      </c>
      <c r="N1072" s="159" t="str">
        <f t="shared" si="14"/>
        <v>Jan</v>
      </c>
      <c r="O1072" s="160"/>
      <c r="P1072" s="40"/>
      <c r="Q1072" s="40"/>
      <c r="R1072" s="40"/>
      <c r="S1072" s="40"/>
      <c r="T1072" s="40"/>
      <c r="U1072" s="40"/>
      <c r="V1072" s="40"/>
      <c r="W1072" s="40"/>
      <c r="X1072" s="40"/>
      <c r="Y1072" s="40"/>
      <c r="Z1072" s="40"/>
    </row>
    <row r="1073" spans="1:26" ht="14.25" customHeight="1">
      <c r="A1073" s="40"/>
      <c r="B1073" s="40"/>
      <c r="C1073" s="40"/>
      <c r="D1073" s="162"/>
      <c r="E1073" s="167"/>
      <c r="F1073" s="164"/>
      <c r="G1073" s="164"/>
      <c r="H1073" s="40"/>
      <c r="I1073" s="40"/>
      <c r="J1073" s="40"/>
      <c r="K1073" s="40"/>
      <c r="L1073" s="180">
        <f t="shared" si="12"/>
        <v>1</v>
      </c>
      <c r="M1073" s="159">
        <f t="shared" si="13"/>
        <v>1900</v>
      </c>
      <c r="N1073" s="159" t="str">
        <f t="shared" si="14"/>
        <v>Jan</v>
      </c>
      <c r="O1073" s="160"/>
      <c r="P1073" s="40"/>
      <c r="Q1073" s="40"/>
      <c r="R1073" s="40"/>
      <c r="S1073" s="40"/>
      <c r="T1073" s="40"/>
      <c r="U1073" s="40"/>
      <c r="V1073" s="40"/>
      <c r="W1073" s="40"/>
      <c r="X1073" s="40"/>
      <c r="Y1073" s="40"/>
      <c r="Z1073" s="40"/>
    </row>
    <row r="1074" spans="1:26" ht="14.25" customHeight="1">
      <c r="A1074" s="40"/>
      <c r="B1074" s="40"/>
      <c r="C1074" s="40"/>
      <c r="D1074" s="162"/>
      <c r="E1074" s="167"/>
      <c r="F1074" s="164"/>
      <c r="G1074" s="164"/>
      <c r="H1074" s="40"/>
      <c r="I1074" s="23"/>
      <c r="J1074" s="165"/>
      <c r="K1074" s="171"/>
      <c r="L1074" s="180">
        <f t="shared" si="12"/>
        <v>1</v>
      </c>
      <c r="M1074" s="159">
        <f t="shared" si="13"/>
        <v>1900</v>
      </c>
      <c r="N1074" s="159" t="str">
        <f t="shared" si="14"/>
        <v>Jan</v>
      </c>
      <c r="O1074" s="160"/>
      <c r="P1074" s="40"/>
      <c r="Q1074" s="40"/>
      <c r="R1074" s="40"/>
      <c r="S1074" s="40"/>
      <c r="T1074" s="40"/>
      <c r="U1074" s="40"/>
      <c r="V1074" s="40"/>
      <c r="W1074" s="40"/>
      <c r="X1074" s="40"/>
      <c r="Y1074" s="40"/>
      <c r="Z1074" s="40"/>
    </row>
    <row r="1075" spans="1:26" ht="14.25" customHeight="1">
      <c r="A1075" s="40"/>
      <c r="B1075" s="40"/>
      <c r="C1075" s="40"/>
      <c r="D1075" s="162"/>
      <c r="E1075" s="167"/>
      <c r="F1075" s="164"/>
      <c r="G1075" s="164"/>
      <c r="H1075" s="40"/>
      <c r="I1075" s="23"/>
      <c r="J1075" s="165"/>
      <c r="K1075" s="171"/>
      <c r="L1075" s="180">
        <f t="shared" si="12"/>
        <v>1</v>
      </c>
      <c r="M1075" s="159">
        <f t="shared" si="13"/>
        <v>1900</v>
      </c>
      <c r="N1075" s="159" t="str">
        <f t="shared" si="14"/>
        <v>Jan</v>
      </c>
      <c r="O1075" s="160"/>
      <c r="P1075" s="40"/>
      <c r="Q1075" s="40"/>
      <c r="R1075" s="40"/>
      <c r="S1075" s="40"/>
      <c r="T1075" s="40"/>
      <c r="U1075" s="40"/>
      <c r="V1075" s="40"/>
      <c r="W1075" s="40"/>
      <c r="X1075" s="40"/>
      <c r="Y1075" s="40"/>
      <c r="Z1075" s="40"/>
    </row>
    <row r="1076" spans="1:26" ht="14.25" customHeight="1">
      <c r="A1076" s="40"/>
      <c r="B1076" s="40"/>
      <c r="C1076" s="40"/>
      <c r="D1076" s="162"/>
      <c r="E1076" s="167"/>
      <c r="F1076" s="164"/>
      <c r="G1076" s="164"/>
      <c r="H1076" s="40"/>
      <c r="I1076" s="23"/>
      <c r="J1076" s="165"/>
      <c r="K1076" s="171"/>
      <c r="L1076" s="180">
        <f t="shared" si="12"/>
        <v>1</v>
      </c>
      <c r="M1076" s="159">
        <f t="shared" si="13"/>
        <v>1900</v>
      </c>
      <c r="N1076" s="159" t="str">
        <f t="shared" si="14"/>
        <v>Jan</v>
      </c>
      <c r="O1076" s="160"/>
      <c r="P1076" s="40"/>
      <c r="Q1076" s="40"/>
      <c r="R1076" s="40"/>
      <c r="S1076" s="40"/>
      <c r="T1076" s="40"/>
      <c r="U1076" s="40"/>
      <c r="V1076" s="40"/>
      <c r="W1076" s="40"/>
      <c r="X1076" s="40"/>
      <c r="Y1076" s="40"/>
      <c r="Z1076" s="40"/>
    </row>
    <row r="1077" spans="1:26" ht="14.25" customHeight="1">
      <c r="A1077" s="40"/>
      <c r="B1077" s="40"/>
      <c r="C1077" s="40"/>
      <c r="D1077" s="162"/>
      <c r="E1077" s="167"/>
      <c r="F1077" s="164"/>
      <c r="G1077" s="164"/>
      <c r="H1077" s="40"/>
      <c r="I1077" s="23"/>
      <c r="J1077" s="165"/>
      <c r="K1077" s="171"/>
      <c r="L1077" s="180">
        <f t="shared" si="12"/>
        <v>1</v>
      </c>
      <c r="M1077" s="159">
        <f t="shared" si="13"/>
        <v>1900</v>
      </c>
      <c r="N1077" s="159" t="str">
        <f t="shared" si="14"/>
        <v>Jan</v>
      </c>
      <c r="O1077" s="160"/>
      <c r="P1077" s="40"/>
      <c r="Q1077" s="40"/>
      <c r="R1077" s="40"/>
      <c r="S1077" s="40"/>
      <c r="T1077" s="40"/>
      <c r="U1077" s="40"/>
      <c r="V1077" s="40"/>
      <c r="W1077" s="40"/>
      <c r="X1077" s="40"/>
      <c r="Y1077" s="40"/>
      <c r="Z1077" s="40"/>
    </row>
    <row r="1078" spans="1:26" ht="14.25" customHeight="1">
      <c r="A1078" s="40"/>
      <c r="B1078" s="40"/>
      <c r="C1078" s="40"/>
      <c r="D1078" s="162"/>
      <c r="E1078" s="167"/>
      <c r="F1078" s="164"/>
      <c r="G1078" s="164"/>
      <c r="H1078" s="40"/>
      <c r="I1078" s="23"/>
      <c r="J1078" s="165"/>
      <c r="K1078" s="171"/>
      <c r="L1078" s="180">
        <f t="shared" si="12"/>
        <v>1</v>
      </c>
      <c r="M1078" s="159">
        <f t="shared" si="13"/>
        <v>1900</v>
      </c>
      <c r="N1078" s="159" t="str">
        <f t="shared" si="14"/>
        <v>Jan</v>
      </c>
      <c r="O1078" s="160"/>
      <c r="P1078" s="40"/>
      <c r="Q1078" s="40"/>
      <c r="R1078" s="40"/>
      <c r="S1078" s="40"/>
      <c r="T1078" s="40"/>
      <c r="U1078" s="40"/>
      <c r="V1078" s="40"/>
      <c r="W1078" s="40"/>
      <c r="X1078" s="40"/>
      <c r="Y1078" s="40"/>
      <c r="Z1078" s="40"/>
    </row>
    <row r="1079" spans="1:26" ht="14.25" customHeight="1">
      <c r="A1079" s="40"/>
      <c r="B1079" s="40"/>
      <c r="C1079" s="40"/>
      <c r="D1079" s="162"/>
      <c r="E1079" s="167"/>
      <c r="F1079" s="164"/>
      <c r="G1079" s="164"/>
      <c r="H1079" s="40"/>
      <c r="I1079" s="23"/>
      <c r="J1079" s="165"/>
      <c r="K1079" s="171"/>
      <c r="L1079" s="180">
        <f t="shared" si="12"/>
        <v>1</v>
      </c>
      <c r="M1079" s="159">
        <f t="shared" si="13"/>
        <v>1900</v>
      </c>
      <c r="N1079" s="159" t="str">
        <f t="shared" si="14"/>
        <v>Jan</v>
      </c>
      <c r="O1079" s="160"/>
      <c r="P1079" s="40"/>
      <c r="Q1079" s="40"/>
      <c r="R1079" s="40"/>
      <c r="S1079" s="40"/>
      <c r="T1079" s="40"/>
      <c r="U1079" s="40"/>
      <c r="V1079" s="40"/>
      <c r="W1079" s="40"/>
      <c r="X1079" s="40"/>
      <c r="Y1079" s="40"/>
      <c r="Z1079" s="40"/>
    </row>
    <row r="1080" spans="1:26" ht="14.25" customHeight="1">
      <c r="A1080" s="40"/>
      <c r="B1080" s="40"/>
      <c r="C1080" s="40"/>
      <c r="D1080" s="162"/>
      <c r="E1080" s="167"/>
      <c r="F1080" s="164"/>
      <c r="G1080" s="164"/>
      <c r="H1080" s="40"/>
      <c r="I1080" s="23"/>
      <c r="J1080" s="165"/>
      <c r="K1080" s="171"/>
      <c r="L1080" s="180">
        <f t="shared" si="12"/>
        <v>1</v>
      </c>
      <c r="M1080" s="159">
        <f t="shared" si="13"/>
        <v>1900</v>
      </c>
      <c r="N1080" s="159" t="str">
        <f t="shared" si="14"/>
        <v>Jan</v>
      </c>
      <c r="O1080" s="160"/>
      <c r="P1080" s="40"/>
      <c r="Q1080" s="40"/>
      <c r="R1080" s="40"/>
      <c r="S1080" s="40"/>
      <c r="T1080" s="40"/>
      <c r="U1080" s="40"/>
      <c r="V1080" s="40"/>
      <c r="W1080" s="40"/>
      <c r="X1080" s="40"/>
      <c r="Y1080" s="40"/>
      <c r="Z1080" s="40"/>
    </row>
    <row r="1081" spans="1:26" ht="14.25" customHeight="1">
      <c r="A1081" s="40"/>
      <c r="B1081" s="40"/>
      <c r="C1081" s="40"/>
      <c r="D1081" s="162"/>
      <c r="E1081" s="167"/>
      <c r="F1081" s="164"/>
      <c r="G1081" s="164"/>
      <c r="H1081" s="40"/>
      <c r="I1081" s="23"/>
      <c r="J1081" s="165"/>
      <c r="K1081" s="171"/>
      <c r="L1081" s="180">
        <f t="shared" si="12"/>
        <v>1</v>
      </c>
      <c r="M1081" s="159">
        <f t="shared" si="13"/>
        <v>1900</v>
      </c>
      <c r="N1081" s="159" t="str">
        <f t="shared" si="14"/>
        <v>Jan</v>
      </c>
      <c r="O1081" s="160"/>
      <c r="P1081" s="40"/>
      <c r="Q1081" s="40"/>
      <c r="R1081" s="40"/>
      <c r="S1081" s="40"/>
      <c r="T1081" s="40"/>
      <c r="U1081" s="40"/>
      <c r="V1081" s="40"/>
      <c r="W1081" s="40"/>
      <c r="X1081" s="40"/>
      <c r="Y1081" s="40"/>
      <c r="Z1081" s="40"/>
    </row>
    <row r="1082" spans="1:26" ht="14.25" customHeight="1">
      <c r="A1082" s="40"/>
      <c r="B1082" s="40"/>
      <c r="C1082" s="40"/>
      <c r="D1082" s="162"/>
      <c r="E1082" s="167"/>
      <c r="F1082" s="164"/>
      <c r="G1082" s="164"/>
      <c r="H1082" s="40"/>
      <c r="I1082" s="23"/>
      <c r="J1082" s="165"/>
      <c r="K1082" s="171"/>
      <c r="L1082" s="180">
        <f t="shared" si="12"/>
        <v>1</v>
      </c>
      <c r="M1082" s="159">
        <f t="shared" si="13"/>
        <v>1900</v>
      </c>
      <c r="N1082" s="159" t="str">
        <f t="shared" si="14"/>
        <v>Jan</v>
      </c>
      <c r="O1082" s="160"/>
      <c r="P1082" s="40"/>
      <c r="Q1082" s="40"/>
      <c r="R1082" s="40"/>
      <c r="S1082" s="40"/>
      <c r="T1082" s="40"/>
      <c r="U1082" s="40"/>
      <c r="V1082" s="40"/>
      <c r="W1082" s="40"/>
      <c r="X1082" s="40"/>
      <c r="Y1082" s="40"/>
      <c r="Z1082" s="40"/>
    </row>
    <row r="1083" spans="1:26" ht="14.25" customHeight="1">
      <c r="A1083" s="40"/>
      <c r="B1083" s="40"/>
      <c r="C1083" s="40"/>
      <c r="D1083" s="162"/>
      <c r="E1083" s="167"/>
      <c r="F1083" s="164"/>
      <c r="G1083" s="164"/>
      <c r="H1083" s="40"/>
      <c r="I1083" s="23"/>
      <c r="J1083" s="165"/>
      <c r="K1083" s="171"/>
      <c r="L1083" s="180">
        <f t="shared" si="12"/>
        <v>1</v>
      </c>
      <c r="M1083" s="159">
        <f t="shared" si="13"/>
        <v>1900</v>
      </c>
      <c r="N1083" s="159" t="str">
        <f t="shared" si="14"/>
        <v>Jan</v>
      </c>
      <c r="O1083" s="160"/>
      <c r="P1083" s="40"/>
      <c r="Q1083" s="40"/>
      <c r="R1083" s="40"/>
      <c r="S1083" s="40"/>
      <c r="T1083" s="40"/>
      <c r="U1083" s="40"/>
      <c r="V1083" s="40"/>
      <c r="W1083" s="40"/>
      <c r="X1083" s="40"/>
      <c r="Y1083" s="40"/>
      <c r="Z1083" s="40"/>
    </row>
    <row r="1084" spans="1:26" ht="14.25" customHeight="1">
      <c r="A1084" s="40"/>
      <c r="B1084" s="40"/>
      <c r="C1084" s="40"/>
      <c r="D1084" s="162"/>
      <c r="E1084" s="167"/>
      <c r="F1084" s="164"/>
      <c r="G1084" s="164"/>
      <c r="H1084" s="40"/>
      <c r="I1084" s="23"/>
      <c r="J1084" s="165"/>
      <c r="K1084" s="171"/>
      <c r="L1084" s="180">
        <f t="shared" si="12"/>
        <v>1</v>
      </c>
      <c r="M1084" s="159">
        <f t="shared" si="13"/>
        <v>1900</v>
      </c>
      <c r="N1084" s="159" t="str">
        <f t="shared" si="14"/>
        <v>Jan</v>
      </c>
      <c r="O1084" s="160"/>
      <c r="P1084" s="40"/>
      <c r="Q1084" s="40"/>
      <c r="R1084" s="40"/>
      <c r="S1084" s="40"/>
      <c r="T1084" s="40"/>
      <c r="U1084" s="40"/>
      <c r="V1084" s="40"/>
      <c r="W1084" s="40"/>
      <c r="X1084" s="40"/>
      <c r="Y1084" s="40"/>
      <c r="Z1084" s="40"/>
    </row>
    <row r="1085" spans="1:26" ht="14.25" customHeight="1">
      <c r="A1085" s="40"/>
      <c r="B1085" s="40"/>
      <c r="C1085" s="40"/>
      <c r="D1085" s="162"/>
      <c r="E1085" s="167"/>
      <c r="F1085" s="164"/>
      <c r="G1085" s="164"/>
      <c r="H1085" s="40"/>
      <c r="I1085" s="23"/>
      <c r="J1085" s="165"/>
      <c r="K1085" s="171"/>
      <c r="L1085" s="180">
        <f t="shared" si="12"/>
        <v>1</v>
      </c>
      <c r="M1085" s="159">
        <f t="shared" si="13"/>
        <v>1900</v>
      </c>
      <c r="N1085" s="159" t="str">
        <f t="shared" si="14"/>
        <v>Jan</v>
      </c>
      <c r="O1085" s="160"/>
      <c r="P1085" s="40"/>
      <c r="Q1085" s="40"/>
      <c r="R1085" s="40"/>
      <c r="S1085" s="40"/>
      <c r="T1085" s="40"/>
      <c r="U1085" s="40"/>
      <c r="V1085" s="40"/>
      <c r="W1085" s="40"/>
      <c r="X1085" s="40"/>
      <c r="Y1085" s="40"/>
      <c r="Z1085" s="40"/>
    </row>
    <row r="1086" spans="1:26" ht="14.25" customHeight="1">
      <c r="A1086" s="40"/>
      <c r="B1086" s="40"/>
      <c r="C1086" s="40"/>
      <c r="D1086" s="162"/>
      <c r="E1086" s="167"/>
      <c r="F1086" s="164"/>
      <c r="G1086" s="164"/>
      <c r="H1086" s="40"/>
      <c r="I1086" s="23"/>
      <c r="J1086" s="165"/>
      <c r="K1086" s="171"/>
      <c r="L1086" s="180">
        <f t="shared" si="12"/>
        <v>1</v>
      </c>
      <c r="M1086" s="159">
        <f t="shared" si="13"/>
        <v>1900</v>
      </c>
      <c r="N1086" s="159" t="str">
        <f t="shared" si="14"/>
        <v>Jan</v>
      </c>
      <c r="O1086" s="160"/>
      <c r="P1086" s="40"/>
      <c r="Q1086" s="40"/>
      <c r="R1086" s="40"/>
      <c r="S1086" s="40"/>
      <c r="T1086" s="40"/>
      <c r="U1086" s="40"/>
      <c r="V1086" s="40"/>
      <c r="W1086" s="40"/>
      <c r="X1086" s="40"/>
      <c r="Y1086" s="40"/>
      <c r="Z1086" s="40"/>
    </row>
    <row r="1087" spans="1:26" ht="14.25" customHeight="1">
      <c r="A1087" s="40"/>
      <c r="B1087" s="40"/>
      <c r="C1087" s="40"/>
      <c r="D1087" s="162"/>
      <c r="E1087" s="167"/>
      <c r="F1087" s="164"/>
      <c r="G1087" s="164"/>
      <c r="H1087" s="40"/>
      <c r="I1087" s="23"/>
      <c r="J1087" s="165"/>
      <c r="K1087" s="171"/>
      <c r="L1087" s="180">
        <f t="shared" si="12"/>
        <v>1</v>
      </c>
      <c r="M1087" s="159">
        <f t="shared" si="13"/>
        <v>1900</v>
      </c>
      <c r="N1087" s="159" t="str">
        <f t="shared" si="14"/>
        <v>Jan</v>
      </c>
      <c r="O1087" s="160"/>
      <c r="P1087" s="40"/>
      <c r="Q1087" s="40"/>
      <c r="R1087" s="40"/>
      <c r="S1087" s="40"/>
      <c r="T1087" s="40"/>
      <c r="U1087" s="40"/>
      <c r="V1087" s="40"/>
      <c r="W1087" s="40"/>
      <c r="X1087" s="40"/>
      <c r="Y1087" s="40"/>
      <c r="Z1087" s="40"/>
    </row>
    <row r="1088" spans="1:26" ht="14.25" customHeight="1">
      <c r="A1088" s="40"/>
      <c r="B1088" s="40"/>
      <c r="C1088" s="40"/>
      <c r="D1088" s="162"/>
      <c r="E1088" s="167"/>
      <c r="F1088" s="164"/>
      <c r="G1088" s="164"/>
      <c r="H1088" s="40"/>
      <c r="I1088" s="23"/>
      <c r="J1088" s="165"/>
      <c r="K1088" s="171"/>
      <c r="L1088" s="180">
        <f t="shared" si="12"/>
        <v>1</v>
      </c>
      <c r="M1088" s="159">
        <f t="shared" si="13"/>
        <v>1900</v>
      </c>
      <c r="N1088" s="159" t="str">
        <f t="shared" si="14"/>
        <v>Jan</v>
      </c>
      <c r="O1088" s="160"/>
      <c r="P1088" s="40"/>
      <c r="Q1088" s="40"/>
      <c r="R1088" s="40"/>
      <c r="S1088" s="40"/>
      <c r="T1088" s="40"/>
      <c r="U1088" s="40"/>
      <c r="V1088" s="40"/>
      <c r="W1088" s="40"/>
      <c r="X1088" s="40"/>
      <c r="Y1088" s="40"/>
      <c r="Z1088" s="40"/>
    </row>
    <row r="1089" spans="1:26" ht="14.25" customHeight="1">
      <c r="A1089" s="40"/>
      <c r="B1089" s="40"/>
      <c r="C1089" s="40"/>
      <c r="D1089" s="162"/>
      <c r="E1089" s="167"/>
      <c r="F1089" s="164"/>
      <c r="G1089" s="164"/>
      <c r="H1089" s="40"/>
      <c r="I1089" s="23"/>
      <c r="J1089" s="165"/>
      <c r="K1089" s="171"/>
      <c r="L1089" s="180">
        <f t="shared" si="12"/>
        <v>1</v>
      </c>
      <c r="M1089" s="159">
        <f t="shared" si="13"/>
        <v>1900</v>
      </c>
      <c r="N1089" s="159" t="str">
        <f t="shared" si="14"/>
        <v>Jan</v>
      </c>
      <c r="O1089" s="160"/>
      <c r="P1089" s="40"/>
      <c r="Q1089" s="40"/>
      <c r="R1089" s="40"/>
      <c r="S1089" s="40"/>
      <c r="T1089" s="40"/>
      <c r="U1089" s="40"/>
      <c r="V1089" s="40"/>
      <c r="W1089" s="40"/>
      <c r="X1089" s="40"/>
      <c r="Y1089" s="40"/>
      <c r="Z1089" s="40"/>
    </row>
    <row r="1090" spans="1:26" ht="14.25" customHeight="1">
      <c r="A1090" s="40"/>
      <c r="B1090" s="40"/>
      <c r="C1090" s="40"/>
      <c r="D1090" s="162"/>
      <c r="E1090" s="167"/>
      <c r="F1090" s="164"/>
      <c r="G1090" s="164"/>
      <c r="H1090" s="40"/>
      <c r="I1090" s="23"/>
      <c r="J1090" s="165"/>
      <c r="K1090" s="171"/>
      <c r="L1090" s="180">
        <f t="shared" si="12"/>
        <v>1</v>
      </c>
      <c r="M1090" s="159">
        <f t="shared" si="13"/>
        <v>1900</v>
      </c>
      <c r="N1090" s="159" t="str">
        <f t="shared" si="14"/>
        <v>Jan</v>
      </c>
      <c r="O1090" s="160"/>
      <c r="P1090" s="40"/>
      <c r="Q1090" s="40"/>
      <c r="R1090" s="40"/>
      <c r="S1090" s="40"/>
      <c r="T1090" s="40"/>
      <c r="U1090" s="40"/>
      <c r="V1090" s="40"/>
      <c r="W1090" s="40"/>
      <c r="X1090" s="40"/>
      <c r="Y1090" s="40"/>
      <c r="Z1090" s="40"/>
    </row>
    <row r="1091" spans="1:26" ht="14.25" customHeight="1">
      <c r="A1091" s="40"/>
      <c r="B1091" s="40"/>
      <c r="C1091" s="40"/>
      <c r="D1091" s="162"/>
      <c r="E1091" s="167"/>
      <c r="F1091" s="164"/>
      <c r="G1091" s="164"/>
      <c r="H1091" s="40"/>
      <c r="I1091" s="23"/>
      <c r="J1091" s="165"/>
      <c r="K1091" s="171"/>
      <c r="L1091" s="180">
        <f t="shared" si="12"/>
        <v>1</v>
      </c>
      <c r="M1091" s="159">
        <f t="shared" si="13"/>
        <v>1900</v>
      </c>
      <c r="N1091" s="159" t="str">
        <f t="shared" si="14"/>
        <v>Jan</v>
      </c>
      <c r="O1091" s="160"/>
      <c r="P1091" s="40"/>
      <c r="Q1091" s="40"/>
      <c r="R1091" s="40"/>
      <c r="S1091" s="40"/>
      <c r="T1091" s="40"/>
      <c r="U1091" s="40"/>
      <c r="V1091" s="40"/>
      <c r="W1091" s="40"/>
      <c r="X1091" s="40"/>
      <c r="Y1091" s="40"/>
      <c r="Z1091" s="40"/>
    </row>
    <row r="1092" spans="1:26" ht="14.25" customHeight="1">
      <c r="A1092" s="40"/>
      <c r="B1092" s="40"/>
      <c r="C1092" s="40"/>
      <c r="D1092" s="162"/>
      <c r="E1092" s="167"/>
      <c r="F1092" s="164"/>
      <c r="G1092" s="164"/>
      <c r="H1092" s="40"/>
      <c r="I1092" s="23"/>
      <c r="J1092" s="165"/>
      <c r="K1092" s="171"/>
      <c r="L1092" s="180">
        <f t="shared" si="12"/>
        <v>1</v>
      </c>
      <c r="M1092" s="159">
        <f t="shared" si="13"/>
        <v>1900</v>
      </c>
      <c r="N1092" s="159" t="str">
        <f t="shared" si="14"/>
        <v>Jan</v>
      </c>
      <c r="O1092" s="160"/>
      <c r="P1092" s="40"/>
      <c r="Q1092" s="40"/>
      <c r="R1092" s="40"/>
      <c r="S1092" s="40"/>
      <c r="T1092" s="40"/>
      <c r="U1092" s="40"/>
      <c r="V1092" s="40"/>
      <c r="W1092" s="40"/>
      <c r="X1092" s="40"/>
      <c r="Y1092" s="40"/>
      <c r="Z1092" s="40"/>
    </row>
    <row r="1093" spans="1:26" ht="14.25" customHeight="1">
      <c r="A1093" s="40"/>
      <c r="B1093" s="40"/>
      <c r="C1093" s="40"/>
      <c r="D1093" s="162"/>
      <c r="E1093" s="167"/>
      <c r="F1093" s="164"/>
      <c r="G1093" s="164"/>
      <c r="H1093" s="40"/>
      <c r="I1093" s="23"/>
      <c r="J1093" s="165"/>
      <c r="K1093" s="165"/>
      <c r="L1093" s="180">
        <f t="shared" si="12"/>
        <v>1</v>
      </c>
      <c r="M1093" s="159">
        <f t="shared" si="13"/>
        <v>1900</v>
      </c>
      <c r="N1093" s="159" t="str">
        <f t="shared" si="14"/>
        <v>Jan</v>
      </c>
      <c r="O1093" s="160"/>
      <c r="P1093" s="40"/>
      <c r="Q1093" s="40"/>
      <c r="R1093" s="40"/>
      <c r="S1093" s="40"/>
      <c r="T1093" s="40"/>
      <c r="U1093" s="40"/>
      <c r="V1093" s="40"/>
      <c r="W1093" s="40"/>
      <c r="X1093" s="40"/>
      <c r="Y1093" s="40"/>
      <c r="Z1093" s="40"/>
    </row>
    <row r="1094" spans="1:26" ht="14.25" customHeight="1">
      <c r="A1094" s="40"/>
      <c r="B1094" s="40"/>
      <c r="C1094" s="40"/>
      <c r="D1094" s="162"/>
      <c r="E1094" s="167"/>
      <c r="F1094" s="164"/>
      <c r="G1094" s="164"/>
      <c r="H1094" s="40"/>
      <c r="I1094" s="23"/>
      <c r="J1094" s="165"/>
      <c r="K1094" s="165"/>
      <c r="L1094" s="180">
        <f t="shared" si="12"/>
        <v>1</v>
      </c>
      <c r="M1094" s="159">
        <f t="shared" si="13"/>
        <v>1900</v>
      </c>
      <c r="N1094" s="159" t="str">
        <f t="shared" si="14"/>
        <v>Jan</v>
      </c>
      <c r="O1094" s="160"/>
      <c r="P1094" s="40"/>
      <c r="Q1094" s="40"/>
      <c r="R1094" s="40"/>
      <c r="S1094" s="40"/>
      <c r="T1094" s="40"/>
      <c r="U1094" s="40"/>
      <c r="V1094" s="40"/>
      <c r="W1094" s="40"/>
      <c r="X1094" s="40"/>
      <c r="Y1094" s="40"/>
      <c r="Z1094" s="40"/>
    </row>
    <row r="1095" spans="1:26" ht="14.25" customHeight="1">
      <c r="A1095" s="40"/>
      <c r="B1095" s="40"/>
      <c r="C1095" s="40"/>
      <c r="D1095" s="162"/>
      <c r="E1095" s="167"/>
      <c r="F1095" s="164"/>
      <c r="G1095" s="164"/>
      <c r="H1095" s="40"/>
      <c r="I1095" s="23"/>
      <c r="J1095" s="165"/>
      <c r="K1095" s="165"/>
      <c r="L1095" s="180">
        <f t="shared" si="12"/>
        <v>1</v>
      </c>
      <c r="M1095" s="159">
        <f t="shared" si="13"/>
        <v>1900</v>
      </c>
      <c r="N1095" s="159" t="str">
        <f t="shared" si="14"/>
        <v>Jan</v>
      </c>
      <c r="O1095" s="160"/>
      <c r="P1095" s="40"/>
      <c r="Q1095" s="40"/>
      <c r="R1095" s="40"/>
      <c r="S1095" s="40"/>
      <c r="T1095" s="40"/>
      <c r="U1095" s="40"/>
      <c r="V1095" s="40"/>
      <c r="W1095" s="40"/>
      <c r="X1095" s="40"/>
      <c r="Y1095" s="40"/>
      <c r="Z1095" s="40"/>
    </row>
    <row r="1096" spans="1:26" ht="14.25" customHeight="1">
      <c r="A1096" s="40"/>
      <c r="B1096" s="40"/>
      <c r="C1096" s="40"/>
      <c r="D1096" s="162"/>
      <c r="E1096" s="167"/>
      <c r="F1096" s="164"/>
      <c r="G1096" s="164"/>
      <c r="H1096" s="40"/>
      <c r="I1096" s="23"/>
      <c r="J1096" s="165"/>
      <c r="K1096" s="165"/>
      <c r="L1096" s="180">
        <f t="shared" si="12"/>
        <v>1</v>
      </c>
      <c r="M1096" s="159">
        <f t="shared" si="13"/>
        <v>1900</v>
      </c>
      <c r="N1096" s="159" t="str">
        <f t="shared" si="14"/>
        <v>Jan</v>
      </c>
      <c r="O1096" s="160"/>
      <c r="P1096" s="40"/>
      <c r="Q1096" s="40"/>
      <c r="R1096" s="40"/>
      <c r="S1096" s="40"/>
      <c r="T1096" s="40"/>
      <c r="U1096" s="40"/>
      <c r="V1096" s="40"/>
      <c r="W1096" s="40"/>
      <c r="X1096" s="40"/>
      <c r="Y1096" s="40"/>
      <c r="Z1096" s="40"/>
    </row>
    <row r="1097" spans="1:26" ht="14.25" customHeight="1">
      <c r="A1097" s="40"/>
      <c r="B1097" s="40"/>
      <c r="C1097" s="40"/>
      <c r="D1097" s="162"/>
      <c r="E1097" s="167"/>
      <c r="F1097" s="164"/>
      <c r="G1097" s="164"/>
      <c r="H1097" s="164"/>
      <c r="I1097" s="23"/>
      <c r="J1097" s="171"/>
      <c r="K1097" s="171"/>
      <c r="L1097" s="180">
        <f t="shared" si="12"/>
        <v>1</v>
      </c>
      <c r="M1097" s="159">
        <f t="shared" si="13"/>
        <v>1900</v>
      </c>
      <c r="N1097" s="159" t="str">
        <f t="shared" si="14"/>
        <v>Jan</v>
      </c>
      <c r="O1097" s="160"/>
      <c r="P1097" s="40"/>
      <c r="Q1097" s="40"/>
      <c r="R1097" s="40"/>
      <c r="S1097" s="40"/>
      <c r="T1097" s="40"/>
      <c r="U1097" s="40"/>
      <c r="V1097" s="40"/>
      <c r="W1097" s="40"/>
      <c r="X1097" s="40"/>
      <c r="Y1097" s="40"/>
      <c r="Z1097" s="40"/>
    </row>
    <row r="1098" spans="1:26" ht="14.25" customHeight="1">
      <c r="A1098" s="40"/>
      <c r="B1098" s="40"/>
      <c r="C1098" s="40"/>
      <c r="D1098" s="162"/>
      <c r="E1098" s="167"/>
      <c r="F1098" s="164"/>
      <c r="G1098" s="164"/>
      <c r="H1098" s="164"/>
      <c r="I1098" s="23"/>
      <c r="J1098" s="171"/>
      <c r="K1098" s="171"/>
      <c r="L1098" s="180">
        <f t="shared" si="12"/>
        <v>1</v>
      </c>
      <c r="M1098" s="159">
        <f t="shared" si="13"/>
        <v>1900</v>
      </c>
      <c r="N1098" s="159" t="str">
        <f t="shared" si="14"/>
        <v>Jan</v>
      </c>
      <c r="O1098" s="160"/>
      <c r="P1098" s="40"/>
      <c r="Q1098" s="40"/>
      <c r="R1098" s="40"/>
      <c r="S1098" s="40"/>
      <c r="T1098" s="40"/>
      <c r="U1098" s="40"/>
      <c r="V1098" s="40"/>
      <c r="W1098" s="40"/>
      <c r="X1098" s="40"/>
      <c r="Y1098" s="40"/>
      <c r="Z1098" s="40"/>
    </row>
    <row r="1099" spans="1:26" ht="14.25" customHeight="1">
      <c r="A1099" s="40"/>
      <c r="B1099" s="40"/>
      <c r="C1099" s="40"/>
      <c r="D1099" s="162"/>
      <c r="E1099" s="167"/>
      <c r="F1099" s="164"/>
      <c r="G1099" s="164"/>
      <c r="H1099" s="164"/>
      <c r="I1099" s="23"/>
      <c r="J1099" s="171"/>
      <c r="K1099" s="171"/>
      <c r="L1099" s="180">
        <f t="shared" si="12"/>
        <v>1</v>
      </c>
      <c r="M1099" s="159">
        <f t="shared" si="13"/>
        <v>1900</v>
      </c>
      <c r="N1099" s="159" t="str">
        <f t="shared" si="14"/>
        <v>Jan</v>
      </c>
      <c r="O1099" s="160"/>
      <c r="P1099" s="40"/>
      <c r="Q1099" s="40"/>
      <c r="R1099" s="40"/>
      <c r="S1099" s="40"/>
      <c r="T1099" s="40"/>
      <c r="U1099" s="40"/>
      <c r="V1099" s="40"/>
      <c r="W1099" s="40"/>
      <c r="X1099" s="40"/>
      <c r="Y1099" s="40"/>
      <c r="Z1099" s="40"/>
    </row>
    <row r="1100" spans="1:26" ht="14.25" customHeight="1">
      <c r="A1100" s="40"/>
      <c r="B1100" s="40"/>
      <c r="C1100" s="40"/>
      <c r="D1100" s="162"/>
      <c r="E1100" s="167"/>
      <c r="F1100" s="164"/>
      <c r="G1100" s="164"/>
      <c r="H1100" s="164"/>
      <c r="I1100" s="23"/>
      <c r="J1100" s="171"/>
      <c r="K1100" s="171"/>
      <c r="L1100" s="180">
        <f t="shared" si="12"/>
        <v>1</v>
      </c>
      <c r="M1100" s="159">
        <f t="shared" si="13"/>
        <v>1900</v>
      </c>
      <c r="N1100" s="159" t="str">
        <f t="shared" si="14"/>
        <v>Jan</v>
      </c>
      <c r="O1100" s="160"/>
      <c r="P1100" s="40"/>
      <c r="Q1100" s="40"/>
      <c r="R1100" s="40"/>
      <c r="S1100" s="40"/>
      <c r="T1100" s="40"/>
      <c r="U1100" s="40"/>
      <c r="V1100" s="40"/>
      <c r="W1100" s="40"/>
      <c r="X1100" s="40"/>
      <c r="Y1100" s="40"/>
      <c r="Z1100" s="40"/>
    </row>
    <row r="1101" spans="1:26" ht="14.25" customHeight="1">
      <c r="A1101" s="40"/>
      <c r="B1101" s="40"/>
      <c r="C1101" s="40"/>
      <c r="D1101" s="162"/>
      <c r="E1101" s="167"/>
      <c r="F1101" s="164"/>
      <c r="G1101" s="164"/>
      <c r="H1101" s="164"/>
      <c r="I1101" s="23"/>
      <c r="J1101" s="171"/>
      <c r="K1101" s="171"/>
      <c r="L1101" s="180">
        <f t="shared" si="12"/>
        <v>1</v>
      </c>
      <c r="M1101" s="159">
        <f t="shared" si="13"/>
        <v>1900</v>
      </c>
      <c r="N1101" s="159" t="str">
        <f t="shared" si="14"/>
        <v>Jan</v>
      </c>
      <c r="O1101" s="160"/>
      <c r="P1101" s="40"/>
      <c r="Q1101" s="40"/>
      <c r="R1101" s="40"/>
      <c r="S1101" s="40"/>
      <c r="T1101" s="40"/>
      <c r="U1101" s="40"/>
      <c r="V1101" s="40"/>
      <c r="W1101" s="40"/>
      <c r="X1101" s="40"/>
      <c r="Y1101" s="40"/>
      <c r="Z1101" s="40"/>
    </row>
    <row r="1102" spans="1:26" ht="14.25" customHeight="1">
      <c r="A1102" s="40"/>
      <c r="B1102" s="40"/>
      <c r="C1102" s="40"/>
      <c r="D1102" s="162"/>
      <c r="E1102" s="167"/>
      <c r="F1102" s="164"/>
      <c r="G1102" s="164"/>
      <c r="H1102" s="164"/>
      <c r="I1102" s="23"/>
      <c r="J1102" s="171"/>
      <c r="K1102" s="171"/>
      <c r="L1102" s="180">
        <f t="shared" si="12"/>
        <v>1</v>
      </c>
      <c r="M1102" s="159">
        <f t="shared" si="13"/>
        <v>1900</v>
      </c>
      <c r="N1102" s="159" t="str">
        <f t="shared" si="14"/>
        <v>Jan</v>
      </c>
      <c r="O1102" s="160"/>
      <c r="P1102" s="40"/>
      <c r="Q1102" s="40"/>
      <c r="R1102" s="40"/>
      <c r="S1102" s="40"/>
      <c r="T1102" s="40"/>
      <c r="U1102" s="40"/>
      <c r="V1102" s="40"/>
      <c r="W1102" s="40"/>
      <c r="X1102" s="40"/>
      <c r="Y1102" s="40"/>
      <c r="Z1102" s="40"/>
    </row>
    <row r="1103" spans="1:26" ht="14.25" customHeight="1">
      <c r="A1103" s="40"/>
      <c r="B1103" s="40"/>
      <c r="C1103" s="40"/>
      <c r="D1103" s="162"/>
      <c r="E1103" s="167"/>
      <c r="F1103" s="164"/>
      <c r="G1103" s="164"/>
      <c r="H1103" s="164"/>
      <c r="I1103" s="23"/>
      <c r="J1103" s="171"/>
      <c r="K1103" s="171"/>
      <c r="L1103" s="180">
        <f t="shared" si="12"/>
        <v>1</v>
      </c>
      <c r="M1103" s="159">
        <f t="shared" si="13"/>
        <v>1900</v>
      </c>
      <c r="N1103" s="159" t="str">
        <f t="shared" si="14"/>
        <v>Jan</v>
      </c>
      <c r="O1103" s="160"/>
      <c r="P1103" s="40"/>
      <c r="Q1103" s="40"/>
      <c r="R1103" s="40"/>
      <c r="S1103" s="40"/>
      <c r="T1103" s="40"/>
      <c r="U1103" s="40"/>
      <c r="V1103" s="40"/>
      <c r="W1103" s="40"/>
      <c r="X1103" s="40"/>
      <c r="Y1103" s="40"/>
      <c r="Z1103" s="40"/>
    </row>
    <row r="1104" spans="1:26" ht="14.25" customHeight="1">
      <c r="A1104" s="40"/>
      <c r="B1104" s="40"/>
      <c r="C1104" s="40"/>
      <c r="D1104" s="162"/>
      <c r="E1104" s="167"/>
      <c r="F1104" s="164"/>
      <c r="G1104" s="164"/>
      <c r="H1104" s="164"/>
      <c r="I1104" s="23"/>
      <c r="J1104" s="171"/>
      <c r="K1104" s="171"/>
      <c r="L1104" s="180">
        <f t="shared" si="12"/>
        <v>1</v>
      </c>
      <c r="M1104" s="159">
        <f t="shared" si="13"/>
        <v>1900</v>
      </c>
      <c r="N1104" s="159" t="str">
        <f t="shared" si="14"/>
        <v>Jan</v>
      </c>
      <c r="O1104" s="160"/>
      <c r="P1104" s="40"/>
      <c r="Q1104" s="40"/>
      <c r="R1104" s="40"/>
      <c r="S1104" s="40"/>
      <c r="T1104" s="40"/>
      <c r="U1104" s="40"/>
      <c r="V1104" s="40"/>
      <c r="W1104" s="40"/>
      <c r="X1104" s="40"/>
      <c r="Y1104" s="40"/>
      <c r="Z1104" s="40"/>
    </row>
    <row r="1105" spans="1:26" ht="14.25" customHeight="1">
      <c r="A1105" s="40"/>
      <c r="B1105" s="40"/>
      <c r="C1105" s="40"/>
      <c r="D1105" s="162"/>
      <c r="E1105" s="167"/>
      <c r="F1105" s="164"/>
      <c r="G1105" s="164"/>
      <c r="H1105" s="164"/>
      <c r="I1105" s="23"/>
      <c r="J1105" s="171"/>
      <c r="K1105" s="171"/>
      <c r="L1105" s="180">
        <f t="shared" si="12"/>
        <v>1</v>
      </c>
      <c r="M1105" s="159">
        <f t="shared" si="13"/>
        <v>1900</v>
      </c>
      <c r="N1105" s="159" t="str">
        <f t="shared" si="14"/>
        <v>Jan</v>
      </c>
      <c r="O1105" s="160"/>
      <c r="P1105" s="40"/>
      <c r="Q1105" s="40"/>
      <c r="R1105" s="40"/>
      <c r="S1105" s="40"/>
      <c r="T1105" s="40"/>
      <c r="U1105" s="40"/>
      <c r="V1105" s="40"/>
      <c r="W1105" s="40"/>
      <c r="X1105" s="40"/>
      <c r="Y1105" s="40"/>
      <c r="Z1105" s="40"/>
    </row>
    <row r="1106" spans="1:26" ht="14.25" customHeight="1">
      <c r="A1106" s="40"/>
      <c r="B1106" s="40"/>
      <c r="C1106" s="40"/>
      <c r="D1106" s="162"/>
      <c r="E1106" s="167"/>
      <c r="F1106" s="164"/>
      <c r="G1106" s="164"/>
      <c r="H1106" s="164"/>
      <c r="I1106" s="23"/>
      <c r="J1106" s="171"/>
      <c r="K1106" s="171"/>
      <c r="L1106" s="180">
        <f t="shared" si="12"/>
        <v>1</v>
      </c>
      <c r="M1106" s="159">
        <f t="shared" si="13"/>
        <v>1900</v>
      </c>
      <c r="N1106" s="159" t="str">
        <f t="shared" si="14"/>
        <v>Jan</v>
      </c>
      <c r="O1106" s="160"/>
      <c r="P1106" s="40"/>
      <c r="Q1106" s="40"/>
      <c r="R1106" s="40"/>
      <c r="S1106" s="40"/>
      <c r="T1106" s="40"/>
      <c r="U1106" s="40"/>
      <c r="V1106" s="40"/>
      <c r="W1106" s="40"/>
      <c r="X1106" s="40"/>
      <c r="Y1106" s="40"/>
      <c r="Z1106" s="40"/>
    </row>
    <row r="1107" spans="1:26" ht="14.25" customHeight="1">
      <c r="A1107" s="40"/>
      <c r="B1107" s="40"/>
      <c r="C1107" s="40"/>
      <c r="D1107" s="162"/>
      <c r="E1107" s="167"/>
      <c r="F1107" s="164"/>
      <c r="G1107" s="164"/>
      <c r="H1107" s="164"/>
      <c r="I1107" s="23"/>
      <c r="J1107" s="171"/>
      <c r="K1107" s="171"/>
      <c r="L1107" s="180">
        <f t="shared" si="12"/>
        <v>1</v>
      </c>
      <c r="M1107" s="159">
        <f t="shared" si="13"/>
        <v>1900</v>
      </c>
      <c r="N1107" s="159" t="str">
        <f t="shared" si="14"/>
        <v>Jan</v>
      </c>
      <c r="O1107" s="160"/>
      <c r="P1107" s="40"/>
      <c r="Q1107" s="40"/>
      <c r="R1107" s="40"/>
      <c r="S1107" s="40"/>
      <c r="T1107" s="40"/>
      <c r="U1107" s="40"/>
      <c r="V1107" s="40"/>
      <c r="W1107" s="40"/>
      <c r="X1107" s="40"/>
      <c r="Y1107" s="40"/>
      <c r="Z1107" s="40"/>
    </row>
    <row r="1108" spans="1:26" ht="14.25" customHeight="1">
      <c r="A1108" s="40"/>
      <c r="B1108" s="40"/>
      <c r="C1108" s="40"/>
      <c r="D1108" s="162"/>
      <c r="E1108" s="167"/>
      <c r="F1108" s="164"/>
      <c r="G1108" s="164"/>
      <c r="H1108" s="164"/>
      <c r="I1108" s="23"/>
      <c r="J1108" s="171"/>
      <c r="K1108" s="171"/>
      <c r="L1108" s="180">
        <f t="shared" si="12"/>
        <v>1</v>
      </c>
      <c r="M1108" s="159">
        <f t="shared" si="13"/>
        <v>1900</v>
      </c>
      <c r="N1108" s="159" t="str">
        <f t="shared" si="14"/>
        <v>Jan</v>
      </c>
      <c r="O1108" s="160"/>
      <c r="P1108" s="40"/>
      <c r="Q1108" s="40"/>
      <c r="R1108" s="40"/>
      <c r="S1108" s="40"/>
      <c r="T1108" s="40"/>
      <c r="U1108" s="40"/>
      <c r="V1108" s="40"/>
      <c r="W1108" s="40"/>
      <c r="X1108" s="40"/>
      <c r="Y1108" s="40"/>
      <c r="Z1108" s="40"/>
    </row>
    <row r="1109" spans="1:26" ht="14.25" customHeight="1">
      <c r="A1109" s="40"/>
      <c r="B1109" s="40"/>
      <c r="C1109" s="40"/>
      <c r="D1109" s="162"/>
      <c r="E1109" s="167"/>
      <c r="F1109" s="164"/>
      <c r="G1109" s="164"/>
      <c r="H1109" s="164"/>
      <c r="I1109" s="23"/>
      <c r="J1109" s="171"/>
      <c r="K1109" s="171"/>
      <c r="L1109" s="180">
        <f t="shared" si="12"/>
        <v>1</v>
      </c>
      <c r="M1109" s="159">
        <f t="shared" si="13"/>
        <v>1900</v>
      </c>
      <c r="N1109" s="159" t="str">
        <f t="shared" si="14"/>
        <v>Jan</v>
      </c>
      <c r="O1109" s="160"/>
      <c r="P1109" s="40"/>
      <c r="Q1109" s="40"/>
      <c r="R1109" s="40"/>
      <c r="S1109" s="40"/>
      <c r="T1109" s="40"/>
      <c r="U1109" s="40"/>
      <c r="V1109" s="40"/>
      <c r="W1109" s="40"/>
      <c r="X1109" s="40"/>
      <c r="Y1109" s="40"/>
      <c r="Z1109" s="40"/>
    </row>
    <row r="1110" spans="1:26" ht="14.25" customHeight="1">
      <c r="A1110" s="40"/>
      <c r="B1110" s="40"/>
      <c r="C1110" s="40"/>
      <c r="D1110" s="162"/>
      <c r="E1110" s="167"/>
      <c r="F1110" s="164"/>
      <c r="G1110" s="164"/>
      <c r="H1110" s="164"/>
      <c r="I1110" s="23"/>
      <c r="J1110" s="171"/>
      <c r="K1110" s="171"/>
      <c r="L1110" s="180">
        <f t="shared" si="12"/>
        <v>1</v>
      </c>
      <c r="M1110" s="159">
        <f t="shared" si="13"/>
        <v>1900</v>
      </c>
      <c r="N1110" s="159" t="str">
        <f t="shared" si="14"/>
        <v>Jan</v>
      </c>
      <c r="O1110" s="160"/>
      <c r="P1110" s="40"/>
      <c r="Q1110" s="40"/>
      <c r="R1110" s="40"/>
      <c r="S1110" s="40"/>
      <c r="T1110" s="40"/>
      <c r="U1110" s="40"/>
      <c r="V1110" s="40"/>
      <c r="W1110" s="40"/>
      <c r="X1110" s="40"/>
      <c r="Y1110" s="40"/>
      <c r="Z1110" s="40"/>
    </row>
    <row r="1111" spans="1:26" ht="14.25" customHeight="1">
      <c r="A1111" s="40"/>
      <c r="B1111" s="40"/>
      <c r="C1111" s="40"/>
      <c r="D1111" s="162"/>
      <c r="E1111" s="167"/>
      <c r="F1111" s="164"/>
      <c r="G1111" s="164"/>
      <c r="H1111" s="164"/>
      <c r="I1111" s="23"/>
      <c r="J1111" s="171"/>
      <c r="K1111" s="171"/>
      <c r="L1111" s="180">
        <f t="shared" si="12"/>
        <v>1</v>
      </c>
      <c r="M1111" s="159">
        <f t="shared" si="13"/>
        <v>1900</v>
      </c>
      <c r="N1111" s="159" t="str">
        <f t="shared" si="14"/>
        <v>Jan</v>
      </c>
      <c r="O1111" s="160"/>
      <c r="P1111" s="40"/>
      <c r="Q1111" s="40"/>
      <c r="R1111" s="40"/>
      <c r="S1111" s="40"/>
      <c r="T1111" s="40"/>
      <c r="U1111" s="40"/>
      <c r="V1111" s="40"/>
      <c r="W1111" s="40"/>
      <c r="X1111" s="40"/>
      <c r="Y1111" s="40"/>
      <c r="Z1111" s="40"/>
    </row>
    <row r="1112" spans="1:26" ht="14.25" customHeight="1">
      <c r="A1112" s="40"/>
      <c r="B1112" s="40"/>
      <c r="C1112" s="40"/>
      <c r="D1112" s="162"/>
      <c r="E1112" s="167"/>
      <c r="F1112" s="164"/>
      <c r="G1112" s="164"/>
      <c r="H1112" s="164"/>
      <c r="I1112" s="23"/>
      <c r="J1112" s="171"/>
      <c r="K1112" s="171"/>
      <c r="L1112" s="180">
        <f t="shared" si="12"/>
        <v>1</v>
      </c>
      <c r="M1112" s="159">
        <f t="shared" si="13"/>
        <v>1900</v>
      </c>
      <c r="N1112" s="159" t="str">
        <f t="shared" si="14"/>
        <v>Jan</v>
      </c>
      <c r="O1112" s="160"/>
      <c r="P1112" s="40"/>
      <c r="Q1112" s="40"/>
      <c r="R1112" s="40"/>
      <c r="S1112" s="40"/>
      <c r="T1112" s="40"/>
      <c r="U1112" s="40"/>
      <c r="V1112" s="40"/>
      <c r="W1112" s="40"/>
      <c r="X1112" s="40"/>
      <c r="Y1112" s="40"/>
      <c r="Z1112" s="40"/>
    </row>
    <row r="1113" spans="1:26" ht="14.25" customHeight="1">
      <c r="A1113" s="40"/>
      <c r="B1113" s="40"/>
      <c r="C1113" s="40"/>
      <c r="D1113" s="162"/>
      <c r="E1113" s="167"/>
      <c r="F1113" s="164"/>
      <c r="G1113" s="164"/>
      <c r="H1113" s="164"/>
      <c r="I1113" s="23"/>
      <c r="J1113" s="171"/>
      <c r="K1113" s="171"/>
      <c r="L1113" s="180">
        <f t="shared" si="12"/>
        <v>1</v>
      </c>
      <c r="M1113" s="159">
        <f t="shared" si="13"/>
        <v>1900</v>
      </c>
      <c r="N1113" s="159" t="str">
        <f t="shared" si="14"/>
        <v>Jan</v>
      </c>
      <c r="O1113" s="160"/>
      <c r="P1113" s="40"/>
      <c r="Q1113" s="40"/>
      <c r="R1113" s="40"/>
      <c r="S1113" s="40"/>
      <c r="T1113" s="40"/>
      <c r="U1113" s="40"/>
      <c r="V1113" s="40"/>
      <c r="W1113" s="40"/>
      <c r="X1113" s="40"/>
      <c r="Y1113" s="40"/>
      <c r="Z1113" s="40"/>
    </row>
    <row r="1114" spans="1:26" ht="14.25" customHeight="1">
      <c r="A1114" s="40"/>
      <c r="B1114" s="40"/>
      <c r="C1114" s="40"/>
      <c r="D1114" s="162"/>
      <c r="E1114" s="167"/>
      <c r="F1114" s="164"/>
      <c r="G1114" s="164"/>
      <c r="H1114" s="164"/>
      <c r="I1114" s="23"/>
      <c r="J1114" s="171"/>
      <c r="K1114" s="171"/>
      <c r="L1114" s="180">
        <f t="shared" si="12"/>
        <v>1</v>
      </c>
      <c r="M1114" s="159">
        <f t="shared" si="13"/>
        <v>1900</v>
      </c>
      <c r="N1114" s="159" t="str">
        <f t="shared" si="14"/>
        <v>Jan</v>
      </c>
      <c r="O1114" s="160"/>
      <c r="P1114" s="40"/>
      <c r="Q1114" s="40"/>
      <c r="R1114" s="40"/>
      <c r="S1114" s="40"/>
      <c r="T1114" s="40"/>
      <c r="U1114" s="40"/>
      <c r="V1114" s="40"/>
      <c r="W1114" s="40"/>
      <c r="X1114" s="40"/>
      <c r="Y1114" s="40"/>
      <c r="Z1114" s="40"/>
    </row>
    <row r="1115" spans="1:26" ht="14.25" customHeight="1">
      <c r="A1115" s="40"/>
      <c r="B1115" s="40"/>
      <c r="C1115" s="40"/>
      <c r="D1115" s="162"/>
      <c r="E1115" s="167"/>
      <c r="F1115" s="164"/>
      <c r="G1115" s="164"/>
      <c r="H1115" s="164"/>
      <c r="I1115" s="23"/>
      <c r="J1115" s="171"/>
      <c r="K1115" s="171"/>
      <c r="L1115" s="180">
        <f t="shared" si="12"/>
        <v>1</v>
      </c>
      <c r="M1115" s="159">
        <f t="shared" si="13"/>
        <v>1900</v>
      </c>
      <c r="N1115" s="159" t="str">
        <f t="shared" si="14"/>
        <v>Jan</v>
      </c>
      <c r="O1115" s="160"/>
      <c r="P1115" s="40"/>
      <c r="Q1115" s="40"/>
      <c r="R1115" s="40"/>
      <c r="S1115" s="40"/>
      <c r="T1115" s="40"/>
      <c r="U1115" s="40"/>
      <c r="V1115" s="40"/>
      <c r="W1115" s="40"/>
      <c r="X1115" s="40"/>
      <c r="Y1115" s="40"/>
      <c r="Z1115" s="40"/>
    </row>
    <row r="1116" spans="1:26" ht="14.25" customHeight="1">
      <c r="A1116" s="40"/>
      <c r="B1116" s="40"/>
      <c r="C1116" s="40"/>
      <c r="D1116" s="162"/>
      <c r="E1116" s="167"/>
      <c r="F1116" s="164"/>
      <c r="G1116" s="164"/>
      <c r="H1116" s="164"/>
      <c r="I1116" s="23"/>
      <c r="J1116" s="171"/>
      <c r="K1116" s="171"/>
      <c r="L1116" s="180">
        <f t="shared" si="12"/>
        <v>1</v>
      </c>
      <c r="M1116" s="159">
        <f t="shared" si="13"/>
        <v>1900</v>
      </c>
      <c r="N1116" s="159" t="str">
        <f t="shared" si="14"/>
        <v>Jan</v>
      </c>
      <c r="O1116" s="160"/>
      <c r="P1116" s="40"/>
      <c r="Q1116" s="40"/>
      <c r="R1116" s="40"/>
      <c r="S1116" s="40"/>
      <c r="T1116" s="40"/>
      <c r="U1116" s="40"/>
      <c r="V1116" s="40"/>
      <c r="W1116" s="40"/>
      <c r="X1116" s="40"/>
      <c r="Y1116" s="40"/>
      <c r="Z1116" s="40"/>
    </row>
    <row r="1117" spans="1:26" ht="14.25" customHeight="1">
      <c r="A1117" s="40"/>
      <c r="B1117" s="40"/>
      <c r="C1117" s="40"/>
      <c r="D1117" s="162"/>
      <c r="E1117" s="167"/>
      <c r="F1117" s="164"/>
      <c r="G1117" s="164"/>
      <c r="H1117" s="40"/>
      <c r="I1117" s="23"/>
      <c r="J1117" s="165"/>
      <c r="K1117" s="165"/>
      <c r="L1117" s="180">
        <f t="shared" si="12"/>
        <v>1</v>
      </c>
      <c r="M1117" s="159">
        <f t="shared" si="13"/>
        <v>1900</v>
      </c>
      <c r="N1117" s="159" t="str">
        <f t="shared" si="14"/>
        <v>Jan</v>
      </c>
      <c r="O1117" s="160"/>
      <c r="P1117" s="40"/>
      <c r="Q1117" s="40"/>
      <c r="R1117" s="40"/>
      <c r="S1117" s="40"/>
      <c r="T1117" s="40"/>
      <c r="U1117" s="40"/>
      <c r="V1117" s="40"/>
      <c r="W1117" s="40"/>
      <c r="X1117" s="40"/>
      <c r="Y1117" s="40"/>
      <c r="Z1117" s="40"/>
    </row>
    <row r="1118" spans="1:26" ht="14.25" customHeight="1">
      <c r="A1118" s="40"/>
      <c r="B1118" s="40"/>
      <c r="C1118" s="40"/>
      <c r="D1118" s="162"/>
      <c r="E1118" s="167"/>
      <c r="F1118" s="164"/>
      <c r="G1118" s="164"/>
      <c r="H1118" s="40"/>
      <c r="I1118" s="23"/>
      <c r="J1118" s="165"/>
      <c r="K1118" s="165"/>
      <c r="L1118" s="180">
        <f t="shared" si="12"/>
        <v>1</v>
      </c>
      <c r="M1118" s="159">
        <f t="shared" si="13"/>
        <v>1900</v>
      </c>
      <c r="N1118" s="159" t="str">
        <f t="shared" si="14"/>
        <v>Jan</v>
      </c>
      <c r="O1118" s="160"/>
      <c r="P1118" s="40"/>
      <c r="Q1118" s="40"/>
      <c r="R1118" s="40"/>
      <c r="S1118" s="40"/>
      <c r="T1118" s="40"/>
      <c r="U1118" s="40"/>
      <c r="V1118" s="40"/>
      <c r="W1118" s="40"/>
      <c r="X1118" s="40"/>
      <c r="Y1118" s="40"/>
      <c r="Z1118" s="40"/>
    </row>
    <row r="1119" spans="1:26" ht="14.25" customHeight="1">
      <c r="A1119" s="40"/>
      <c r="B1119" s="40"/>
      <c r="C1119" s="40"/>
      <c r="D1119" s="162"/>
      <c r="E1119" s="167"/>
      <c r="F1119" s="164"/>
      <c r="G1119" s="164"/>
      <c r="H1119" s="40"/>
      <c r="I1119" s="23"/>
      <c r="J1119" s="165"/>
      <c r="K1119" s="165"/>
      <c r="L1119" s="180">
        <f t="shared" si="12"/>
        <v>1</v>
      </c>
      <c r="M1119" s="159">
        <f t="shared" si="13"/>
        <v>1900</v>
      </c>
      <c r="N1119" s="159" t="str">
        <f t="shared" si="14"/>
        <v>Jan</v>
      </c>
      <c r="O1119" s="160"/>
      <c r="P1119" s="40"/>
      <c r="Q1119" s="40"/>
      <c r="R1119" s="40"/>
      <c r="S1119" s="40"/>
      <c r="T1119" s="40"/>
      <c r="U1119" s="40"/>
      <c r="V1119" s="40"/>
      <c r="W1119" s="40"/>
      <c r="X1119" s="40"/>
      <c r="Y1119" s="40"/>
      <c r="Z1119" s="40"/>
    </row>
    <row r="1120" spans="1:26" ht="14.25" customHeight="1">
      <c r="A1120" s="40"/>
      <c r="B1120" s="40"/>
      <c r="C1120" s="40"/>
      <c r="D1120" s="162"/>
      <c r="E1120" s="167"/>
      <c r="F1120" s="164"/>
      <c r="G1120" s="164"/>
      <c r="H1120" s="40"/>
      <c r="I1120" s="23"/>
      <c r="J1120" s="165"/>
      <c r="K1120" s="165"/>
      <c r="L1120" s="180">
        <f t="shared" si="12"/>
        <v>1</v>
      </c>
      <c r="M1120" s="159">
        <f t="shared" si="13"/>
        <v>1900</v>
      </c>
      <c r="N1120" s="159" t="str">
        <f t="shared" si="14"/>
        <v>Jan</v>
      </c>
      <c r="O1120" s="160"/>
      <c r="P1120" s="40"/>
      <c r="Q1120" s="40"/>
      <c r="R1120" s="40"/>
      <c r="S1120" s="40"/>
      <c r="T1120" s="40"/>
      <c r="U1120" s="40"/>
      <c r="V1120" s="40"/>
      <c r="W1120" s="40"/>
      <c r="X1120" s="40"/>
      <c r="Y1120" s="40"/>
      <c r="Z1120" s="40"/>
    </row>
    <row r="1121" spans="1:26" ht="14.25" customHeight="1">
      <c r="A1121" s="40"/>
      <c r="B1121" s="40"/>
      <c r="C1121" s="40"/>
      <c r="D1121" s="167"/>
      <c r="E1121" s="167"/>
      <c r="F1121" s="112"/>
      <c r="G1121" s="164"/>
      <c r="H1121" s="174"/>
      <c r="I1121" s="23"/>
      <c r="J1121" s="175"/>
      <c r="K1121" s="175"/>
      <c r="L1121" s="180">
        <f t="shared" si="12"/>
        <v>1</v>
      </c>
      <c r="M1121" s="159">
        <f t="shared" si="13"/>
        <v>1900</v>
      </c>
      <c r="N1121" s="159" t="str">
        <f t="shared" si="14"/>
        <v>Jan</v>
      </c>
      <c r="O1121" s="160"/>
      <c r="P1121" s="40"/>
      <c r="Q1121" s="40"/>
      <c r="R1121" s="40"/>
      <c r="S1121" s="40"/>
      <c r="T1121" s="40"/>
      <c r="U1121" s="40"/>
      <c r="V1121" s="40"/>
      <c r="W1121" s="40"/>
      <c r="X1121" s="40"/>
      <c r="Y1121" s="40"/>
      <c r="Z1121" s="40"/>
    </row>
    <row r="1122" spans="1:26" ht="14.25" customHeight="1">
      <c r="A1122" s="40"/>
      <c r="B1122" s="40"/>
      <c r="C1122" s="40"/>
      <c r="D1122" s="162"/>
      <c r="E1122" s="167"/>
      <c r="F1122" s="112"/>
      <c r="G1122" s="164"/>
      <c r="H1122" s="174"/>
      <c r="I1122" s="23"/>
      <c r="J1122" s="175"/>
      <c r="K1122" s="175"/>
      <c r="L1122" s="180">
        <f t="shared" si="12"/>
        <v>1</v>
      </c>
      <c r="M1122" s="159">
        <f t="shared" si="13"/>
        <v>1900</v>
      </c>
      <c r="N1122" s="159" t="str">
        <f t="shared" si="14"/>
        <v>Jan</v>
      </c>
      <c r="O1122" s="160"/>
      <c r="P1122" s="40"/>
      <c r="Q1122" s="40"/>
      <c r="R1122" s="40"/>
      <c r="S1122" s="40"/>
      <c r="T1122" s="40"/>
      <c r="U1122" s="40"/>
      <c r="V1122" s="40"/>
      <c r="W1122" s="40"/>
      <c r="X1122" s="40"/>
      <c r="Y1122" s="40"/>
      <c r="Z1122" s="40"/>
    </row>
    <row r="1123" spans="1:26" ht="14.25" customHeight="1">
      <c r="A1123" s="40"/>
      <c r="B1123" s="40"/>
      <c r="C1123" s="40"/>
      <c r="D1123" s="162"/>
      <c r="E1123" s="167"/>
      <c r="F1123" s="164"/>
      <c r="G1123" s="164"/>
      <c r="H1123" s="172"/>
      <c r="I1123" s="23"/>
      <c r="J1123" s="171"/>
      <c r="K1123" s="171"/>
      <c r="L1123" s="180">
        <f t="shared" si="12"/>
        <v>1</v>
      </c>
      <c r="M1123" s="159">
        <f t="shared" si="13"/>
        <v>1900</v>
      </c>
      <c r="N1123" s="159" t="str">
        <f t="shared" si="14"/>
        <v>Jan</v>
      </c>
      <c r="O1123" s="160"/>
      <c r="P1123" s="40"/>
      <c r="Q1123" s="40"/>
      <c r="R1123" s="40"/>
      <c r="S1123" s="40"/>
      <c r="T1123" s="40"/>
      <c r="U1123" s="40"/>
      <c r="V1123" s="40"/>
      <c r="W1123" s="40"/>
      <c r="X1123" s="40"/>
      <c r="Y1123" s="40"/>
      <c r="Z1123" s="40"/>
    </row>
    <row r="1124" spans="1:26" ht="14.25" customHeight="1">
      <c r="A1124" s="40"/>
      <c r="B1124" s="40"/>
      <c r="C1124" s="40"/>
      <c r="D1124" s="162"/>
      <c r="E1124" s="167"/>
      <c r="F1124" s="164"/>
      <c r="G1124" s="164"/>
      <c r="H1124" s="172"/>
      <c r="I1124" s="23"/>
      <c r="J1124" s="171"/>
      <c r="K1124" s="171"/>
      <c r="L1124" s="180">
        <f t="shared" si="12"/>
        <v>1</v>
      </c>
      <c r="M1124" s="159">
        <f t="shared" si="13"/>
        <v>1900</v>
      </c>
      <c r="N1124" s="159" t="str">
        <f t="shared" si="14"/>
        <v>Jan</v>
      </c>
      <c r="O1124" s="160"/>
      <c r="P1124" s="40"/>
      <c r="Q1124" s="40"/>
      <c r="R1124" s="40"/>
      <c r="S1124" s="40"/>
      <c r="T1124" s="40"/>
      <c r="U1124" s="40"/>
      <c r="V1124" s="40"/>
      <c r="W1124" s="40"/>
      <c r="X1124" s="40"/>
      <c r="Y1124" s="40"/>
      <c r="Z1124" s="40"/>
    </row>
    <row r="1125" spans="1:26" ht="14.25" customHeight="1">
      <c r="A1125" s="40"/>
      <c r="B1125" s="40"/>
      <c r="C1125" s="40"/>
      <c r="D1125" s="162"/>
      <c r="E1125" s="167"/>
      <c r="F1125" s="164"/>
      <c r="G1125" s="164"/>
      <c r="H1125" s="172"/>
      <c r="I1125" s="23"/>
      <c r="J1125" s="171"/>
      <c r="K1125" s="171"/>
      <c r="L1125" s="180">
        <f t="shared" si="12"/>
        <v>1</v>
      </c>
      <c r="M1125" s="159">
        <f t="shared" si="13"/>
        <v>1900</v>
      </c>
      <c r="N1125" s="159" t="str">
        <f t="shared" si="14"/>
        <v>Jan</v>
      </c>
      <c r="O1125" s="160"/>
      <c r="P1125" s="40"/>
      <c r="Q1125" s="40"/>
      <c r="R1125" s="40"/>
      <c r="S1125" s="40"/>
      <c r="T1125" s="40"/>
      <c r="U1125" s="40"/>
      <c r="V1125" s="40"/>
      <c r="W1125" s="40"/>
      <c r="X1125" s="40"/>
      <c r="Y1125" s="40"/>
      <c r="Z1125" s="40"/>
    </row>
    <row r="1126" spans="1:26" ht="14.25" customHeight="1">
      <c r="A1126" s="40"/>
      <c r="B1126" s="40"/>
      <c r="C1126" s="40"/>
      <c r="D1126" s="162"/>
      <c r="E1126" s="167"/>
      <c r="F1126" s="164"/>
      <c r="G1126" s="164"/>
      <c r="H1126" s="172"/>
      <c r="I1126" s="23"/>
      <c r="J1126" s="171"/>
      <c r="K1126" s="171"/>
      <c r="L1126" s="180">
        <f t="shared" si="12"/>
        <v>1</v>
      </c>
      <c r="M1126" s="159">
        <f t="shared" si="13"/>
        <v>1900</v>
      </c>
      <c r="N1126" s="159" t="str">
        <f t="shared" si="14"/>
        <v>Jan</v>
      </c>
      <c r="O1126" s="160"/>
      <c r="P1126" s="40"/>
      <c r="Q1126" s="40"/>
      <c r="R1126" s="40"/>
      <c r="S1126" s="40"/>
      <c r="T1126" s="40"/>
      <c r="U1126" s="40"/>
      <c r="V1126" s="40"/>
      <c r="W1126" s="40"/>
      <c r="X1126" s="40"/>
      <c r="Y1126" s="40"/>
      <c r="Z1126" s="40"/>
    </row>
    <row r="1127" spans="1:26" ht="14.25" customHeight="1">
      <c r="A1127" s="40"/>
      <c r="B1127" s="40"/>
      <c r="C1127" s="40"/>
      <c r="D1127" s="162"/>
      <c r="E1127" s="167"/>
      <c r="F1127" s="164"/>
      <c r="G1127" s="164"/>
      <c r="H1127" s="172"/>
      <c r="I1127" s="23"/>
      <c r="J1127" s="171"/>
      <c r="K1127" s="171"/>
      <c r="L1127" s="180">
        <f t="shared" si="12"/>
        <v>1</v>
      </c>
      <c r="M1127" s="159">
        <f t="shared" si="13"/>
        <v>1900</v>
      </c>
      <c r="N1127" s="159" t="str">
        <f t="shared" si="14"/>
        <v>Jan</v>
      </c>
      <c r="O1127" s="160"/>
      <c r="P1127" s="40"/>
      <c r="Q1127" s="40"/>
      <c r="R1127" s="40"/>
      <c r="S1127" s="40"/>
      <c r="T1127" s="40"/>
      <c r="U1127" s="40"/>
      <c r="V1127" s="40"/>
      <c r="W1127" s="40"/>
      <c r="X1127" s="40"/>
      <c r="Y1127" s="40"/>
      <c r="Z1127" s="40"/>
    </row>
    <row r="1128" spans="1:26" ht="14.25" customHeight="1">
      <c r="A1128" s="40"/>
      <c r="B1128" s="40"/>
      <c r="C1128" s="40"/>
      <c r="D1128" s="162"/>
      <c r="E1128" s="167"/>
      <c r="F1128" s="164"/>
      <c r="G1128" s="164"/>
      <c r="H1128" s="172"/>
      <c r="I1128" s="23"/>
      <c r="J1128" s="171"/>
      <c r="K1128" s="171"/>
      <c r="L1128" s="180">
        <f t="shared" si="12"/>
        <v>1</v>
      </c>
      <c r="M1128" s="159">
        <f t="shared" si="13"/>
        <v>1900</v>
      </c>
      <c r="N1128" s="159" t="str">
        <f t="shared" si="14"/>
        <v>Jan</v>
      </c>
      <c r="O1128" s="160"/>
      <c r="P1128" s="40"/>
      <c r="Q1128" s="40"/>
      <c r="R1128" s="40"/>
      <c r="S1128" s="40"/>
      <c r="T1128" s="40"/>
      <c r="U1128" s="40"/>
      <c r="V1128" s="40"/>
      <c r="W1128" s="40"/>
      <c r="X1128" s="40"/>
      <c r="Y1128" s="40"/>
      <c r="Z1128" s="40"/>
    </row>
    <row r="1129" spans="1:26" ht="14.25" customHeight="1">
      <c r="A1129" s="40"/>
      <c r="B1129" s="40"/>
      <c r="C1129" s="40"/>
      <c r="D1129" s="162"/>
      <c r="E1129" s="167"/>
      <c r="F1129" s="164"/>
      <c r="G1129" s="164"/>
      <c r="H1129" s="172"/>
      <c r="I1129" s="23"/>
      <c r="J1129" s="171"/>
      <c r="K1129" s="171"/>
      <c r="L1129" s="180">
        <f t="shared" si="12"/>
        <v>1</v>
      </c>
      <c r="M1129" s="159">
        <f t="shared" si="13"/>
        <v>1900</v>
      </c>
      <c r="N1129" s="159" t="str">
        <f t="shared" si="14"/>
        <v>Jan</v>
      </c>
      <c r="O1129" s="160"/>
      <c r="P1129" s="40"/>
      <c r="Q1129" s="40"/>
      <c r="R1129" s="40"/>
      <c r="S1129" s="40"/>
      <c r="T1129" s="40"/>
      <c r="U1129" s="40"/>
      <c r="V1129" s="40"/>
      <c r="W1129" s="40"/>
      <c r="X1129" s="40"/>
      <c r="Y1129" s="40"/>
      <c r="Z1129" s="40"/>
    </row>
    <row r="1130" spans="1:26" ht="14.25" customHeight="1">
      <c r="A1130" s="40"/>
      <c r="B1130" s="40"/>
      <c r="C1130" s="40"/>
      <c r="D1130" s="162"/>
      <c r="E1130" s="167"/>
      <c r="F1130" s="164"/>
      <c r="G1130" s="164"/>
      <c r="H1130" s="172"/>
      <c r="I1130" s="23"/>
      <c r="J1130" s="171"/>
      <c r="K1130" s="171"/>
      <c r="L1130" s="180">
        <f t="shared" si="12"/>
        <v>1</v>
      </c>
      <c r="M1130" s="159">
        <f t="shared" si="13"/>
        <v>1900</v>
      </c>
      <c r="N1130" s="159" t="str">
        <f t="shared" si="14"/>
        <v>Jan</v>
      </c>
      <c r="O1130" s="160"/>
      <c r="P1130" s="40"/>
      <c r="Q1130" s="40"/>
      <c r="R1130" s="40"/>
      <c r="S1130" s="40"/>
      <c r="T1130" s="40"/>
      <c r="U1130" s="40"/>
      <c r="V1130" s="40"/>
      <c r="W1130" s="40"/>
      <c r="X1130" s="40"/>
      <c r="Y1130" s="40"/>
      <c r="Z1130" s="40"/>
    </row>
    <row r="1131" spans="1:26" ht="14.25" customHeight="1">
      <c r="A1131" s="40"/>
      <c r="B1131" s="40"/>
      <c r="C1131" s="40"/>
      <c r="D1131" s="162"/>
      <c r="E1131" s="167"/>
      <c r="F1131" s="164"/>
      <c r="G1131" s="164"/>
      <c r="H1131" s="172"/>
      <c r="I1131" s="23"/>
      <c r="J1131" s="171"/>
      <c r="K1131" s="171"/>
      <c r="L1131" s="180">
        <f t="shared" si="12"/>
        <v>1</v>
      </c>
      <c r="M1131" s="159">
        <f t="shared" si="13"/>
        <v>1900</v>
      </c>
      <c r="N1131" s="159" t="str">
        <f t="shared" si="14"/>
        <v>Jan</v>
      </c>
      <c r="O1131" s="160"/>
      <c r="P1131" s="40"/>
      <c r="Q1131" s="40"/>
      <c r="R1131" s="40"/>
      <c r="S1131" s="40"/>
      <c r="T1131" s="40"/>
      <c r="U1131" s="40"/>
      <c r="V1131" s="40"/>
      <c r="W1131" s="40"/>
      <c r="X1131" s="40"/>
      <c r="Y1131" s="40"/>
      <c r="Z1131" s="40"/>
    </row>
    <row r="1132" spans="1:26" ht="14.25" customHeight="1">
      <c r="A1132" s="40"/>
      <c r="B1132" s="40"/>
      <c r="C1132" s="40"/>
      <c r="D1132" s="162"/>
      <c r="E1132" s="167"/>
      <c r="F1132" s="164"/>
      <c r="G1132" s="164"/>
      <c r="H1132" s="164"/>
      <c r="I1132" s="23"/>
      <c r="J1132" s="171"/>
      <c r="K1132" s="171"/>
      <c r="L1132" s="180">
        <f t="shared" si="12"/>
        <v>1</v>
      </c>
      <c r="M1132" s="159">
        <f t="shared" si="13"/>
        <v>1900</v>
      </c>
      <c r="N1132" s="159" t="str">
        <f t="shared" si="14"/>
        <v>Jan</v>
      </c>
      <c r="O1132" s="160"/>
      <c r="P1132" s="40"/>
      <c r="Q1132" s="40"/>
      <c r="R1132" s="40"/>
      <c r="S1132" s="40"/>
      <c r="T1132" s="40"/>
      <c r="U1132" s="40"/>
      <c r="V1132" s="40"/>
      <c r="W1132" s="40"/>
      <c r="X1132" s="40"/>
      <c r="Y1132" s="40"/>
      <c r="Z1132" s="40"/>
    </row>
    <row r="1133" spans="1:26" ht="14.25" customHeight="1">
      <c r="A1133" s="40"/>
      <c r="B1133" s="40"/>
      <c r="C1133" s="40"/>
      <c r="D1133" s="162"/>
      <c r="E1133" s="167"/>
      <c r="F1133" s="164"/>
      <c r="G1133" s="164"/>
      <c r="H1133" s="164"/>
      <c r="I1133" s="23"/>
      <c r="J1133" s="171"/>
      <c r="K1133" s="171"/>
      <c r="L1133" s="180">
        <f t="shared" si="12"/>
        <v>1</v>
      </c>
      <c r="M1133" s="159">
        <f t="shared" si="13"/>
        <v>1900</v>
      </c>
      <c r="N1133" s="159" t="str">
        <f t="shared" si="14"/>
        <v>Jan</v>
      </c>
      <c r="O1133" s="160"/>
      <c r="P1133" s="40"/>
      <c r="Q1133" s="40"/>
      <c r="R1133" s="40"/>
      <c r="S1133" s="40"/>
      <c r="T1133" s="40"/>
      <c r="U1133" s="40"/>
      <c r="V1133" s="40"/>
      <c r="W1133" s="40"/>
      <c r="X1133" s="40"/>
      <c r="Y1133" s="40"/>
      <c r="Z1133" s="40"/>
    </row>
    <row r="1134" spans="1:26" ht="14.25" customHeight="1">
      <c r="A1134" s="40"/>
      <c r="B1134" s="40"/>
      <c r="C1134" s="40"/>
      <c r="D1134" s="162"/>
      <c r="E1134" s="167"/>
      <c r="F1134" s="164"/>
      <c r="G1134" s="164"/>
      <c r="H1134" s="172"/>
      <c r="I1134" s="23"/>
      <c r="J1134" s="171"/>
      <c r="K1134" s="171"/>
      <c r="L1134" s="180">
        <f t="shared" si="12"/>
        <v>1</v>
      </c>
      <c r="M1134" s="159">
        <f t="shared" si="13"/>
        <v>1900</v>
      </c>
      <c r="N1134" s="159" t="str">
        <f t="shared" si="14"/>
        <v>Jan</v>
      </c>
      <c r="O1134" s="160"/>
      <c r="P1134" s="40"/>
      <c r="Q1134" s="40"/>
      <c r="R1134" s="40"/>
      <c r="S1134" s="40"/>
      <c r="T1134" s="40"/>
      <c r="U1134" s="40"/>
      <c r="V1134" s="40"/>
      <c r="W1134" s="40"/>
      <c r="X1134" s="40"/>
      <c r="Y1134" s="40"/>
      <c r="Z1134" s="40"/>
    </row>
    <row r="1135" spans="1:26" ht="14.25" customHeight="1">
      <c r="A1135" s="40"/>
      <c r="B1135" s="40"/>
      <c r="C1135" s="40"/>
      <c r="D1135" s="162"/>
      <c r="E1135" s="167"/>
      <c r="F1135" s="164"/>
      <c r="G1135" s="164"/>
      <c r="H1135" s="172"/>
      <c r="I1135" s="23"/>
      <c r="J1135" s="171"/>
      <c r="K1135" s="171"/>
      <c r="L1135" s="180">
        <f t="shared" si="12"/>
        <v>1</v>
      </c>
      <c r="M1135" s="159">
        <f t="shared" si="13"/>
        <v>1900</v>
      </c>
      <c r="N1135" s="159" t="str">
        <f t="shared" si="14"/>
        <v>Jan</v>
      </c>
      <c r="O1135" s="160"/>
      <c r="P1135" s="40"/>
      <c r="Q1135" s="40"/>
      <c r="R1135" s="40"/>
      <c r="S1135" s="40"/>
      <c r="T1135" s="40"/>
      <c r="U1135" s="40"/>
      <c r="V1135" s="40"/>
      <c r="W1135" s="40"/>
      <c r="X1135" s="40"/>
      <c r="Y1135" s="40"/>
      <c r="Z1135" s="40"/>
    </row>
    <row r="1136" spans="1:26" ht="14.25" customHeight="1">
      <c r="A1136" s="40"/>
      <c r="B1136" s="40"/>
      <c r="C1136" s="40"/>
      <c r="D1136" s="162"/>
      <c r="E1136" s="167"/>
      <c r="F1136" s="164"/>
      <c r="G1136" s="164"/>
      <c r="H1136" s="172"/>
      <c r="I1136" s="23"/>
      <c r="J1136" s="171"/>
      <c r="K1136" s="171"/>
      <c r="L1136" s="180">
        <f t="shared" si="12"/>
        <v>1</v>
      </c>
      <c r="M1136" s="159">
        <f t="shared" si="13"/>
        <v>1900</v>
      </c>
      <c r="N1136" s="159" t="str">
        <f t="shared" si="14"/>
        <v>Jan</v>
      </c>
      <c r="O1136" s="160"/>
      <c r="P1136" s="40"/>
      <c r="Q1136" s="40"/>
      <c r="R1136" s="40"/>
      <c r="S1136" s="40"/>
      <c r="T1136" s="40"/>
      <c r="U1136" s="40"/>
      <c r="V1136" s="40"/>
      <c r="W1136" s="40"/>
      <c r="X1136" s="40"/>
      <c r="Y1136" s="40"/>
      <c r="Z1136" s="40"/>
    </row>
    <row r="1137" spans="1:26" ht="14.25" customHeight="1">
      <c r="A1137" s="40"/>
      <c r="B1137" s="40"/>
      <c r="C1137" s="40"/>
      <c r="D1137" s="162"/>
      <c r="E1137" s="167"/>
      <c r="F1137" s="164"/>
      <c r="G1137" s="164"/>
      <c r="H1137" s="172"/>
      <c r="I1137" s="23"/>
      <c r="J1137" s="171"/>
      <c r="K1137" s="171"/>
      <c r="L1137" s="180">
        <f t="shared" si="12"/>
        <v>1</v>
      </c>
      <c r="M1137" s="159">
        <f t="shared" si="13"/>
        <v>1900</v>
      </c>
      <c r="N1137" s="159" t="str">
        <f t="shared" si="14"/>
        <v>Jan</v>
      </c>
      <c r="O1137" s="160"/>
      <c r="P1137" s="40"/>
      <c r="Q1137" s="40"/>
      <c r="R1137" s="40"/>
      <c r="S1137" s="40"/>
      <c r="T1137" s="40"/>
      <c r="U1137" s="40"/>
      <c r="V1137" s="40"/>
      <c r="W1137" s="40"/>
      <c r="X1137" s="40"/>
      <c r="Y1137" s="40"/>
      <c r="Z1137" s="40"/>
    </row>
    <row r="1138" spans="1:26" ht="14.25" customHeight="1">
      <c r="A1138" s="40"/>
      <c r="B1138" s="40"/>
      <c r="C1138" s="40"/>
      <c r="D1138" s="162"/>
      <c r="E1138" s="167"/>
      <c r="F1138" s="164"/>
      <c r="G1138" s="164"/>
      <c r="H1138" s="172"/>
      <c r="I1138" s="23"/>
      <c r="J1138" s="171"/>
      <c r="K1138" s="171"/>
      <c r="L1138" s="180">
        <f t="shared" si="12"/>
        <v>1</v>
      </c>
      <c r="M1138" s="159">
        <f t="shared" si="13"/>
        <v>1900</v>
      </c>
      <c r="N1138" s="159" t="str">
        <f t="shared" si="14"/>
        <v>Jan</v>
      </c>
      <c r="O1138" s="160"/>
      <c r="P1138" s="40"/>
      <c r="Q1138" s="40"/>
      <c r="R1138" s="40"/>
      <c r="S1138" s="40"/>
      <c r="T1138" s="40"/>
      <c r="U1138" s="40"/>
      <c r="V1138" s="40"/>
      <c r="W1138" s="40"/>
      <c r="X1138" s="40"/>
      <c r="Y1138" s="40"/>
      <c r="Z1138" s="40"/>
    </row>
    <row r="1139" spans="1:26" ht="14.25" customHeight="1">
      <c r="A1139" s="40"/>
      <c r="B1139" s="40"/>
      <c r="C1139" s="40"/>
      <c r="D1139" s="162"/>
      <c r="E1139" s="167"/>
      <c r="F1139" s="164"/>
      <c r="G1139" s="164"/>
      <c r="H1139" s="172"/>
      <c r="I1139" s="23"/>
      <c r="J1139" s="171"/>
      <c r="K1139" s="171"/>
      <c r="L1139" s="180">
        <f t="shared" si="12"/>
        <v>1</v>
      </c>
      <c r="M1139" s="159">
        <f t="shared" si="13"/>
        <v>1900</v>
      </c>
      <c r="N1139" s="159" t="str">
        <f t="shared" si="14"/>
        <v>Jan</v>
      </c>
      <c r="O1139" s="160"/>
      <c r="P1139" s="40"/>
      <c r="Q1139" s="40"/>
      <c r="R1139" s="40"/>
      <c r="S1139" s="40"/>
      <c r="T1139" s="40"/>
      <c r="U1139" s="40"/>
      <c r="V1139" s="40"/>
      <c r="W1139" s="40"/>
      <c r="X1139" s="40"/>
      <c r="Y1139" s="40"/>
      <c r="Z1139" s="40"/>
    </row>
    <row r="1140" spans="1:26" ht="14.25" customHeight="1">
      <c r="A1140" s="40"/>
      <c r="B1140" s="40"/>
      <c r="C1140" s="40"/>
      <c r="D1140" s="162"/>
      <c r="E1140" s="167"/>
      <c r="F1140" s="164"/>
      <c r="G1140" s="164"/>
      <c r="H1140" s="172"/>
      <c r="I1140" s="23"/>
      <c r="J1140" s="171"/>
      <c r="K1140" s="171"/>
      <c r="L1140" s="180">
        <f t="shared" si="12"/>
        <v>1</v>
      </c>
      <c r="M1140" s="159">
        <f t="shared" si="13"/>
        <v>1900</v>
      </c>
      <c r="N1140" s="159" t="str">
        <f t="shared" si="14"/>
        <v>Jan</v>
      </c>
      <c r="O1140" s="160"/>
      <c r="P1140" s="40"/>
      <c r="Q1140" s="40"/>
      <c r="R1140" s="40"/>
      <c r="S1140" s="40"/>
      <c r="T1140" s="40"/>
      <c r="U1140" s="40"/>
      <c r="V1140" s="40"/>
      <c r="W1140" s="40"/>
      <c r="X1140" s="40"/>
      <c r="Y1140" s="40"/>
      <c r="Z1140" s="40"/>
    </row>
    <row r="1141" spans="1:26" ht="14.25" customHeight="1">
      <c r="A1141" s="40"/>
      <c r="B1141" s="40"/>
      <c r="C1141" s="40"/>
      <c r="D1141" s="162"/>
      <c r="E1141" s="167"/>
      <c r="F1141" s="164"/>
      <c r="G1141" s="164"/>
      <c r="H1141" s="40"/>
      <c r="I1141" s="23"/>
      <c r="J1141" s="165"/>
      <c r="K1141" s="165"/>
      <c r="L1141" s="180">
        <f t="shared" si="12"/>
        <v>1</v>
      </c>
      <c r="M1141" s="159">
        <f t="shared" si="13"/>
        <v>1900</v>
      </c>
      <c r="N1141" s="159" t="str">
        <f t="shared" si="14"/>
        <v>Jan</v>
      </c>
      <c r="O1141" s="160"/>
      <c r="P1141" s="40"/>
      <c r="Q1141" s="40"/>
      <c r="R1141" s="40"/>
      <c r="S1141" s="40"/>
      <c r="T1141" s="40"/>
      <c r="U1141" s="40"/>
      <c r="V1141" s="40"/>
      <c r="W1141" s="40"/>
      <c r="X1141" s="40"/>
      <c r="Y1141" s="40"/>
      <c r="Z1141" s="40"/>
    </row>
    <row r="1142" spans="1:26" ht="14.25" customHeight="1">
      <c r="A1142" s="40"/>
      <c r="B1142" s="40"/>
      <c r="C1142" s="40"/>
      <c r="D1142" s="162"/>
      <c r="E1142" s="167"/>
      <c r="F1142" s="164"/>
      <c r="G1142" s="164"/>
      <c r="H1142" s="40"/>
      <c r="I1142" s="23"/>
      <c r="J1142" s="165"/>
      <c r="K1142" s="165"/>
      <c r="L1142" s="180">
        <f t="shared" si="12"/>
        <v>1</v>
      </c>
      <c r="M1142" s="159">
        <f t="shared" si="13"/>
        <v>1900</v>
      </c>
      <c r="N1142" s="159" t="str">
        <f t="shared" si="14"/>
        <v>Jan</v>
      </c>
      <c r="O1142" s="160"/>
      <c r="P1142" s="40"/>
      <c r="Q1142" s="40"/>
      <c r="R1142" s="40"/>
      <c r="S1142" s="40"/>
      <c r="T1142" s="40"/>
      <c r="U1142" s="40"/>
      <c r="V1142" s="40"/>
      <c r="W1142" s="40"/>
      <c r="X1142" s="40"/>
      <c r="Y1142" s="40"/>
      <c r="Z1142" s="40"/>
    </row>
    <row r="1143" spans="1:26" ht="14.25" customHeight="1">
      <c r="A1143" s="40"/>
      <c r="B1143" s="40"/>
      <c r="C1143" s="40"/>
      <c r="D1143" s="162"/>
      <c r="E1143" s="167"/>
      <c r="F1143" s="164"/>
      <c r="G1143" s="164"/>
      <c r="H1143" s="40"/>
      <c r="I1143" s="23"/>
      <c r="J1143" s="165"/>
      <c r="K1143" s="165"/>
      <c r="L1143" s="180">
        <f t="shared" si="12"/>
        <v>1</v>
      </c>
      <c r="M1143" s="159">
        <f t="shared" si="13"/>
        <v>1900</v>
      </c>
      <c r="N1143" s="159" t="str">
        <f t="shared" si="14"/>
        <v>Jan</v>
      </c>
      <c r="O1143" s="160"/>
      <c r="P1143" s="40"/>
      <c r="Q1143" s="40"/>
      <c r="R1143" s="40"/>
      <c r="S1143" s="40"/>
      <c r="T1143" s="40"/>
      <c r="U1143" s="40"/>
      <c r="V1143" s="40"/>
      <c r="W1143" s="40"/>
      <c r="X1143" s="40"/>
      <c r="Y1143" s="40"/>
      <c r="Z1143" s="40"/>
    </row>
    <row r="1144" spans="1:26" ht="14.25" customHeight="1">
      <c r="A1144" s="40"/>
      <c r="B1144" s="40"/>
      <c r="C1144" s="40"/>
      <c r="D1144" s="162"/>
      <c r="E1144" s="167"/>
      <c r="F1144" s="164"/>
      <c r="G1144" s="164"/>
      <c r="H1144" s="40"/>
      <c r="I1144" s="23"/>
      <c r="J1144" s="165"/>
      <c r="K1144" s="165"/>
      <c r="L1144" s="180">
        <f t="shared" si="12"/>
        <v>1</v>
      </c>
      <c r="M1144" s="159">
        <f t="shared" si="13"/>
        <v>1900</v>
      </c>
      <c r="N1144" s="159" t="str">
        <f t="shared" si="14"/>
        <v>Jan</v>
      </c>
      <c r="O1144" s="160"/>
      <c r="P1144" s="40"/>
      <c r="Q1144" s="40"/>
      <c r="R1144" s="40"/>
      <c r="S1144" s="40"/>
      <c r="T1144" s="40"/>
      <c r="U1144" s="40"/>
      <c r="V1144" s="40"/>
      <c r="W1144" s="40"/>
      <c r="X1144" s="40"/>
      <c r="Y1144" s="40"/>
      <c r="Z1144" s="40"/>
    </row>
    <row r="1145" spans="1:26" ht="14.25" customHeight="1">
      <c r="A1145" s="40"/>
      <c r="B1145" s="40"/>
      <c r="C1145" s="40"/>
      <c r="D1145" s="167"/>
      <c r="E1145" s="167"/>
      <c r="F1145" s="164"/>
      <c r="G1145" s="164"/>
      <c r="H1145" s="40"/>
      <c r="I1145" s="23"/>
      <c r="J1145" s="165"/>
      <c r="K1145" s="165"/>
      <c r="L1145" s="180">
        <f t="shared" si="12"/>
        <v>1</v>
      </c>
      <c r="M1145" s="159">
        <f t="shared" si="13"/>
        <v>1900</v>
      </c>
      <c r="N1145" s="159" t="str">
        <f t="shared" si="14"/>
        <v>Jan</v>
      </c>
      <c r="O1145" s="160"/>
      <c r="P1145" s="40"/>
      <c r="Q1145" s="40"/>
      <c r="R1145" s="40"/>
      <c r="S1145" s="40"/>
      <c r="T1145" s="40"/>
      <c r="U1145" s="40"/>
      <c r="V1145" s="40"/>
      <c r="W1145" s="40"/>
      <c r="X1145" s="40"/>
      <c r="Y1145" s="40"/>
      <c r="Z1145" s="40"/>
    </row>
    <row r="1146" spans="1:26" ht="14.25" customHeight="1">
      <c r="A1146" s="40"/>
      <c r="B1146" s="40"/>
      <c r="C1146" s="40"/>
      <c r="D1146" s="167"/>
      <c r="E1146" s="167"/>
      <c r="F1146" s="164"/>
      <c r="G1146" s="164"/>
      <c r="H1146" s="40"/>
      <c r="I1146" s="23"/>
      <c r="J1146" s="165"/>
      <c r="K1146" s="165"/>
      <c r="L1146" s="180">
        <f t="shared" si="12"/>
        <v>1</v>
      </c>
      <c r="M1146" s="159">
        <f t="shared" si="13"/>
        <v>1900</v>
      </c>
      <c r="N1146" s="159" t="str">
        <f t="shared" si="14"/>
        <v>Jan</v>
      </c>
      <c r="O1146" s="160"/>
      <c r="P1146" s="40"/>
      <c r="Q1146" s="40"/>
      <c r="R1146" s="40"/>
      <c r="S1146" s="40"/>
      <c r="T1146" s="40"/>
      <c r="U1146" s="40"/>
      <c r="V1146" s="40"/>
      <c r="W1146" s="40"/>
      <c r="X1146" s="40"/>
      <c r="Y1146" s="40"/>
      <c r="Z1146" s="40"/>
    </row>
    <row r="1147" spans="1:26" ht="14.25" customHeight="1">
      <c r="A1147" s="40"/>
      <c r="B1147" s="40"/>
      <c r="C1147" s="40"/>
      <c r="D1147" s="162"/>
      <c r="E1147" s="167"/>
      <c r="F1147" s="164"/>
      <c r="G1147" s="164"/>
      <c r="H1147" s="164"/>
      <c r="I1147" s="23"/>
      <c r="J1147" s="164"/>
      <c r="K1147" s="171"/>
      <c r="L1147" s="180">
        <f t="shared" si="12"/>
        <v>1</v>
      </c>
      <c r="M1147" s="159">
        <f t="shared" si="13"/>
        <v>1900</v>
      </c>
      <c r="N1147" s="159" t="str">
        <f t="shared" si="14"/>
        <v>Jan</v>
      </c>
      <c r="O1147" s="160"/>
      <c r="P1147" s="40"/>
      <c r="Q1147" s="40"/>
      <c r="R1147" s="40"/>
      <c r="S1147" s="40"/>
      <c r="T1147" s="40"/>
      <c r="U1147" s="40"/>
      <c r="V1147" s="40"/>
      <c r="W1147" s="40"/>
      <c r="X1147" s="40"/>
      <c r="Y1147" s="40"/>
      <c r="Z1147" s="40"/>
    </row>
    <row r="1148" spans="1:26" ht="14.25" customHeight="1">
      <c r="A1148" s="40"/>
      <c r="B1148" s="40"/>
      <c r="C1148" s="40"/>
      <c r="D1148" s="162"/>
      <c r="E1148" s="167"/>
      <c r="F1148" s="164"/>
      <c r="G1148" s="164"/>
      <c r="H1148" s="164"/>
      <c r="I1148" s="23"/>
      <c r="J1148" s="164"/>
      <c r="K1148" s="171"/>
      <c r="L1148" s="180">
        <f t="shared" si="12"/>
        <v>1</v>
      </c>
      <c r="M1148" s="159">
        <f t="shared" si="13"/>
        <v>1900</v>
      </c>
      <c r="N1148" s="159" t="str">
        <f t="shared" si="14"/>
        <v>Jan</v>
      </c>
      <c r="O1148" s="160"/>
      <c r="P1148" s="40"/>
      <c r="Q1148" s="40"/>
      <c r="R1148" s="40"/>
      <c r="S1148" s="40"/>
      <c r="T1148" s="40"/>
      <c r="U1148" s="40"/>
      <c r="V1148" s="40"/>
      <c r="W1148" s="40"/>
      <c r="X1148" s="40"/>
      <c r="Y1148" s="40"/>
      <c r="Z1148" s="40"/>
    </row>
    <row r="1149" spans="1:26" ht="14.25" customHeight="1">
      <c r="A1149" s="40"/>
      <c r="B1149" s="40"/>
      <c r="C1149" s="40"/>
      <c r="D1149" s="162"/>
      <c r="E1149" s="167"/>
      <c r="F1149" s="164"/>
      <c r="G1149" s="164"/>
      <c r="H1149" s="164"/>
      <c r="I1149" s="23"/>
      <c r="J1149" s="164"/>
      <c r="K1149" s="171"/>
      <c r="L1149" s="180">
        <f t="shared" si="12"/>
        <v>1</v>
      </c>
      <c r="M1149" s="159">
        <f t="shared" si="13"/>
        <v>1900</v>
      </c>
      <c r="N1149" s="159" t="str">
        <f t="shared" si="14"/>
        <v>Jan</v>
      </c>
      <c r="O1149" s="160"/>
      <c r="P1149" s="40"/>
      <c r="Q1149" s="40"/>
      <c r="R1149" s="40"/>
      <c r="S1149" s="40"/>
      <c r="T1149" s="40"/>
      <c r="U1149" s="40"/>
      <c r="V1149" s="40"/>
      <c r="W1149" s="40"/>
      <c r="X1149" s="40"/>
      <c r="Y1149" s="40"/>
      <c r="Z1149" s="40"/>
    </row>
    <row r="1150" spans="1:26" ht="14.25" customHeight="1">
      <c r="A1150" s="40"/>
      <c r="B1150" s="40"/>
      <c r="C1150" s="40"/>
      <c r="D1150" s="162"/>
      <c r="E1150" s="167"/>
      <c r="F1150" s="164"/>
      <c r="G1150" s="164"/>
      <c r="H1150" s="164"/>
      <c r="I1150" s="23"/>
      <c r="J1150" s="171"/>
      <c r="K1150" s="171"/>
      <c r="L1150" s="180">
        <f t="shared" si="12"/>
        <v>1</v>
      </c>
      <c r="M1150" s="159">
        <f t="shared" si="13"/>
        <v>1900</v>
      </c>
      <c r="N1150" s="159" t="str">
        <f t="shared" si="14"/>
        <v>Jan</v>
      </c>
      <c r="O1150" s="160"/>
      <c r="P1150" s="40"/>
      <c r="Q1150" s="40"/>
      <c r="R1150" s="40"/>
      <c r="S1150" s="40"/>
      <c r="T1150" s="40"/>
      <c r="U1150" s="40"/>
      <c r="V1150" s="40"/>
      <c r="W1150" s="40"/>
      <c r="X1150" s="40"/>
      <c r="Y1150" s="40"/>
      <c r="Z1150" s="40"/>
    </row>
    <row r="1151" spans="1:26" ht="14.25" customHeight="1">
      <c r="A1151" s="40"/>
      <c r="B1151" s="40"/>
      <c r="C1151" s="40"/>
      <c r="D1151" s="162"/>
      <c r="E1151" s="167"/>
      <c r="F1151" s="164"/>
      <c r="G1151" s="164"/>
      <c r="H1151" s="164"/>
      <c r="I1151" s="23"/>
      <c r="J1151" s="171"/>
      <c r="K1151" s="171"/>
      <c r="L1151" s="180">
        <f t="shared" si="12"/>
        <v>1</v>
      </c>
      <c r="M1151" s="159">
        <f t="shared" si="13"/>
        <v>1900</v>
      </c>
      <c r="N1151" s="159" t="str">
        <f t="shared" si="14"/>
        <v>Jan</v>
      </c>
      <c r="O1151" s="160"/>
      <c r="P1151" s="40"/>
      <c r="Q1151" s="40"/>
      <c r="R1151" s="40"/>
      <c r="S1151" s="40"/>
      <c r="T1151" s="40"/>
      <c r="U1151" s="40"/>
      <c r="V1151" s="40"/>
      <c r="W1151" s="40"/>
      <c r="X1151" s="40"/>
      <c r="Y1151" s="40"/>
      <c r="Z1151" s="40"/>
    </row>
    <row r="1152" spans="1:26" ht="14.25" customHeight="1">
      <c r="A1152" s="40"/>
      <c r="B1152" s="40"/>
      <c r="C1152" s="40"/>
      <c r="D1152" s="162"/>
      <c r="E1152" s="167"/>
      <c r="F1152" s="164"/>
      <c r="G1152" s="164"/>
      <c r="H1152" s="172"/>
      <c r="I1152" s="23"/>
      <c r="J1152" s="171"/>
      <c r="K1152" s="171"/>
      <c r="L1152" s="180">
        <f t="shared" si="12"/>
        <v>1</v>
      </c>
      <c r="M1152" s="159">
        <f t="shared" si="13"/>
        <v>1900</v>
      </c>
      <c r="N1152" s="159" t="str">
        <f t="shared" si="14"/>
        <v>Jan</v>
      </c>
      <c r="O1152" s="160"/>
      <c r="P1152" s="40"/>
      <c r="Q1152" s="40"/>
      <c r="R1152" s="40"/>
      <c r="S1152" s="40"/>
      <c r="T1152" s="40"/>
      <c r="U1152" s="40"/>
      <c r="V1152" s="40"/>
      <c r="W1152" s="40"/>
      <c r="X1152" s="40"/>
      <c r="Y1152" s="40"/>
      <c r="Z1152" s="40"/>
    </row>
    <row r="1153" spans="1:26" ht="14.25" customHeight="1">
      <c r="A1153" s="40"/>
      <c r="B1153" s="40"/>
      <c r="C1153" s="40"/>
      <c r="D1153" s="162"/>
      <c r="E1153" s="167"/>
      <c r="F1153" s="164"/>
      <c r="G1153" s="164"/>
      <c r="H1153" s="172"/>
      <c r="I1153" s="23"/>
      <c r="J1153" s="171"/>
      <c r="K1153" s="171"/>
      <c r="L1153" s="180">
        <f t="shared" si="12"/>
        <v>1</v>
      </c>
      <c r="M1153" s="159">
        <f t="shared" si="13"/>
        <v>1900</v>
      </c>
      <c r="N1153" s="159" t="str">
        <f t="shared" si="14"/>
        <v>Jan</v>
      </c>
      <c r="O1153" s="160"/>
      <c r="P1153" s="40"/>
      <c r="Q1153" s="40"/>
      <c r="R1153" s="40"/>
      <c r="S1153" s="40"/>
      <c r="T1153" s="40"/>
      <c r="U1153" s="40"/>
      <c r="V1153" s="40"/>
      <c r="W1153" s="40"/>
      <c r="X1153" s="40"/>
      <c r="Y1153" s="40"/>
      <c r="Z1153" s="40"/>
    </row>
    <row r="1154" spans="1:26" ht="14.25" customHeight="1">
      <c r="A1154" s="40"/>
      <c r="B1154" s="40"/>
      <c r="C1154" s="40"/>
      <c r="D1154" s="162"/>
      <c r="E1154" s="167"/>
      <c r="F1154" s="164"/>
      <c r="G1154" s="164"/>
      <c r="H1154" s="172"/>
      <c r="I1154" s="23"/>
      <c r="J1154" s="171"/>
      <c r="K1154" s="171"/>
      <c r="L1154" s="180">
        <f t="shared" si="12"/>
        <v>1</v>
      </c>
      <c r="M1154" s="159">
        <f t="shared" si="13"/>
        <v>1900</v>
      </c>
      <c r="N1154" s="159" t="str">
        <f t="shared" si="14"/>
        <v>Jan</v>
      </c>
      <c r="O1154" s="160"/>
      <c r="P1154" s="40"/>
      <c r="Q1154" s="40"/>
      <c r="R1154" s="40"/>
      <c r="S1154" s="40"/>
      <c r="T1154" s="40"/>
      <c r="U1154" s="40"/>
      <c r="V1154" s="40"/>
      <c r="W1154" s="40"/>
      <c r="X1154" s="40"/>
      <c r="Y1154" s="40"/>
      <c r="Z1154" s="40"/>
    </row>
    <row r="1155" spans="1:26" ht="14.25" customHeight="1">
      <c r="A1155" s="40"/>
      <c r="B1155" s="40"/>
      <c r="C1155" s="40"/>
      <c r="D1155" s="162"/>
      <c r="E1155" s="167"/>
      <c r="F1155" s="164"/>
      <c r="G1155" s="164"/>
      <c r="H1155" s="172"/>
      <c r="I1155" s="23"/>
      <c r="J1155" s="171"/>
      <c r="K1155" s="171"/>
      <c r="L1155" s="180">
        <f t="shared" si="12"/>
        <v>1</v>
      </c>
      <c r="M1155" s="159">
        <f t="shared" si="13"/>
        <v>1900</v>
      </c>
      <c r="N1155" s="159" t="str">
        <f t="shared" si="14"/>
        <v>Jan</v>
      </c>
      <c r="O1155" s="160"/>
      <c r="P1155" s="40"/>
      <c r="Q1155" s="40"/>
      <c r="R1155" s="40"/>
      <c r="S1155" s="40"/>
      <c r="T1155" s="40"/>
      <c r="U1155" s="40"/>
      <c r="V1155" s="40"/>
      <c r="W1155" s="40"/>
      <c r="X1155" s="40"/>
      <c r="Y1155" s="40"/>
      <c r="Z1155" s="40"/>
    </row>
    <row r="1156" spans="1:26" ht="14.25" customHeight="1">
      <c r="A1156" s="40"/>
      <c r="B1156" s="40"/>
      <c r="C1156" s="40"/>
      <c r="D1156" s="162"/>
      <c r="E1156" s="167"/>
      <c r="F1156" s="164"/>
      <c r="G1156" s="164"/>
      <c r="H1156" s="164"/>
      <c r="I1156" s="23"/>
      <c r="J1156" s="171"/>
      <c r="K1156" s="171"/>
      <c r="L1156" s="180">
        <f t="shared" si="12"/>
        <v>1</v>
      </c>
      <c r="M1156" s="159">
        <f t="shared" si="13"/>
        <v>1900</v>
      </c>
      <c r="N1156" s="159" t="str">
        <f t="shared" si="14"/>
        <v>Jan</v>
      </c>
      <c r="O1156" s="160"/>
      <c r="P1156" s="40"/>
      <c r="Q1156" s="40"/>
      <c r="R1156" s="40"/>
      <c r="S1156" s="40"/>
      <c r="T1156" s="40"/>
      <c r="U1156" s="40"/>
      <c r="V1156" s="40"/>
      <c r="W1156" s="40"/>
      <c r="X1156" s="40"/>
      <c r="Y1156" s="40"/>
      <c r="Z1156" s="40"/>
    </row>
    <row r="1157" spans="1:26" ht="14.25" customHeight="1">
      <c r="A1157" s="40"/>
      <c r="B1157" s="40"/>
      <c r="C1157" s="40"/>
      <c r="D1157" s="162"/>
      <c r="E1157" s="167"/>
      <c r="F1157" s="164"/>
      <c r="G1157" s="164"/>
      <c r="H1157" s="164"/>
      <c r="I1157" s="23"/>
      <c r="J1157" s="171"/>
      <c r="K1157" s="171"/>
      <c r="L1157" s="180">
        <f t="shared" si="12"/>
        <v>1</v>
      </c>
      <c r="M1157" s="159">
        <f t="shared" si="13"/>
        <v>1900</v>
      </c>
      <c r="N1157" s="159" t="str">
        <f t="shared" si="14"/>
        <v>Jan</v>
      </c>
      <c r="O1157" s="160"/>
      <c r="P1157" s="40"/>
      <c r="Q1157" s="40"/>
      <c r="R1157" s="40"/>
      <c r="S1157" s="40"/>
      <c r="T1157" s="40"/>
      <c r="U1157" s="40"/>
      <c r="V1157" s="40"/>
      <c r="W1157" s="40"/>
      <c r="X1157" s="40"/>
      <c r="Y1157" s="40"/>
      <c r="Z1157" s="40"/>
    </row>
    <row r="1158" spans="1:26" ht="14.25" customHeight="1">
      <c r="A1158" s="40"/>
      <c r="B1158" s="40"/>
      <c r="C1158" s="40"/>
      <c r="D1158" s="162"/>
      <c r="E1158" s="167"/>
      <c r="F1158" s="164"/>
      <c r="G1158" s="164"/>
      <c r="H1158" s="164"/>
      <c r="I1158" s="23"/>
      <c r="J1158" s="171"/>
      <c r="K1158" s="171"/>
      <c r="L1158" s="180">
        <f t="shared" si="12"/>
        <v>1</v>
      </c>
      <c r="M1158" s="159">
        <f t="shared" si="13"/>
        <v>1900</v>
      </c>
      <c r="N1158" s="159" t="str">
        <f t="shared" si="14"/>
        <v>Jan</v>
      </c>
      <c r="O1158" s="160"/>
      <c r="P1158" s="40"/>
      <c r="Q1158" s="40"/>
      <c r="R1158" s="40"/>
      <c r="S1158" s="40"/>
      <c r="T1158" s="40"/>
      <c r="U1158" s="40"/>
      <c r="V1158" s="40"/>
      <c r="W1158" s="40"/>
      <c r="X1158" s="40"/>
      <c r="Y1158" s="40"/>
      <c r="Z1158" s="40"/>
    </row>
    <row r="1159" spans="1:26" ht="14.25" customHeight="1">
      <c r="A1159" s="40"/>
      <c r="B1159" s="40"/>
      <c r="C1159" s="40"/>
      <c r="D1159" s="162"/>
      <c r="E1159" s="167"/>
      <c r="F1159" s="164"/>
      <c r="G1159" s="164"/>
      <c r="H1159" s="164"/>
      <c r="I1159" s="23"/>
      <c r="J1159" s="171"/>
      <c r="K1159" s="171"/>
      <c r="L1159" s="180">
        <f t="shared" si="12"/>
        <v>1</v>
      </c>
      <c r="M1159" s="159">
        <f t="shared" si="13"/>
        <v>1900</v>
      </c>
      <c r="N1159" s="159" t="str">
        <f t="shared" si="14"/>
        <v>Jan</v>
      </c>
      <c r="O1159" s="160"/>
      <c r="P1159" s="40"/>
      <c r="Q1159" s="40"/>
      <c r="R1159" s="40"/>
      <c r="S1159" s="40"/>
      <c r="T1159" s="40"/>
      <c r="U1159" s="40"/>
      <c r="V1159" s="40"/>
      <c r="W1159" s="40"/>
      <c r="X1159" s="40"/>
      <c r="Y1159" s="40"/>
      <c r="Z1159" s="40"/>
    </row>
    <row r="1160" spans="1:26" ht="14.25" customHeight="1">
      <c r="A1160" s="40"/>
      <c r="B1160" s="40"/>
      <c r="C1160" s="40"/>
      <c r="D1160" s="162"/>
      <c r="E1160" s="167"/>
      <c r="F1160" s="164"/>
      <c r="G1160" s="164"/>
      <c r="H1160" s="164"/>
      <c r="I1160" s="23"/>
      <c r="J1160" s="171"/>
      <c r="K1160" s="171"/>
      <c r="L1160" s="180">
        <f t="shared" si="12"/>
        <v>1</v>
      </c>
      <c r="M1160" s="159">
        <f t="shared" si="13"/>
        <v>1900</v>
      </c>
      <c r="N1160" s="159" t="str">
        <f t="shared" si="14"/>
        <v>Jan</v>
      </c>
      <c r="O1160" s="160"/>
      <c r="P1160" s="40"/>
      <c r="Q1160" s="40"/>
      <c r="R1160" s="40"/>
      <c r="S1160" s="40"/>
      <c r="T1160" s="40"/>
      <c r="U1160" s="40"/>
      <c r="V1160" s="40"/>
      <c r="W1160" s="40"/>
      <c r="X1160" s="40"/>
      <c r="Y1160" s="40"/>
      <c r="Z1160" s="40"/>
    </row>
    <row r="1161" spans="1:26" ht="14.25" customHeight="1">
      <c r="A1161" s="40"/>
      <c r="B1161" s="40"/>
      <c r="C1161" s="40"/>
      <c r="D1161" s="162"/>
      <c r="E1161" s="167"/>
      <c r="F1161" s="164"/>
      <c r="G1161" s="164"/>
      <c r="H1161" s="164"/>
      <c r="I1161" s="23"/>
      <c r="J1161" s="171"/>
      <c r="K1161" s="171"/>
      <c r="L1161" s="180">
        <f t="shared" si="12"/>
        <v>1</v>
      </c>
      <c r="M1161" s="159">
        <f t="shared" si="13"/>
        <v>1900</v>
      </c>
      <c r="N1161" s="159" t="str">
        <f t="shared" si="14"/>
        <v>Jan</v>
      </c>
      <c r="O1161" s="160"/>
      <c r="P1161" s="40"/>
      <c r="Q1161" s="40"/>
      <c r="R1161" s="40"/>
      <c r="S1161" s="40"/>
      <c r="T1161" s="40"/>
      <c r="U1161" s="40"/>
      <c r="V1161" s="40"/>
      <c r="W1161" s="40"/>
      <c r="X1161" s="40"/>
      <c r="Y1161" s="40"/>
      <c r="Z1161" s="40"/>
    </row>
    <row r="1162" spans="1:26" ht="14.25" customHeight="1">
      <c r="A1162" s="40"/>
      <c r="B1162" s="40"/>
      <c r="C1162" s="40"/>
      <c r="D1162" s="162"/>
      <c r="E1162" s="167"/>
      <c r="F1162" s="164"/>
      <c r="G1162" s="164"/>
      <c r="H1162" s="164"/>
      <c r="I1162" s="23"/>
      <c r="J1162" s="171"/>
      <c r="K1162" s="171"/>
      <c r="L1162" s="180">
        <f t="shared" si="12"/>
        <v>1</v>
      </c>
      <c r="M1162" s="159">
        <f t="shared" si="13"/>
        <v>1900</v>
      </c>
      <c r="N1162" s="159" t="str">
        <f t="shared" si="14"/>
        <v>Jan</v>
      </c>
      <c r="O1162" s="160"/>
      <c r="P1162" s="40"/>
      <c r="Q1162" s="40"/>
      <c r="R1162" s="40"/>
      <c r="S1162" s="40"/>
      <c r="T1162" s="40"/>
      <c r="U1162" s="40"/>
      <c r="V1162" s="40"/>
      <c r="W1162" s="40"/>
      <c r="X1162" s="40"/>
      <c r="Y1162" s="40"/>
      <c r="Z1162" s="40"/>
    </row>
    <row r="1163" spans="1:26" ht="14.25" customHeight="1">
      <c r="A1163" s="40"/>
      <c r="B1163" s="40"/>
      <c r="C1163" s="40"/>
      <c r="D1163" s="162"/>
      <c r="E1163" s="167"/>
      <c r="F1163" s="164"/>
      <c r="G1163" s="164"/>
      <c r="H1163" s="164"/>
      <c r="I1163" s="23"/>
      <c r="J1163" s="171"/>
      <c r="K1163" s="171"/>
      <c r="L1163" s="180">
        <f t="shared" si="12"/>
        <v>1</v>
      </c>
      <c r="M1163" s="159">
        <f t="shared" si="13"/>
        <v>1900</v>
      </c>
      <c r="N1163" s="159" t="str">
        <f t="shared" si="14"/>
        <v>Jan</v>
      </c>
      <c r="O1163" s="160"/>
      <c r="P1163" s="40"/>
      <c r="Q1163" s="40"/>
      <c r="R1163" s="40"/>
      <c r="S1163" s="40"/>
      <c r="T1163" s="40"/>
      <c r="U1163" s="40"/>
      <c r="V1163" s="40"/>
      <c r="W1163" s="40"/>
      <c r="X1163" s="40"/>
      <c r="Y1163" s="40"/>
      <c r="Z1163" s="40"/>
    </row>
    <row r="1164" spans="1:26" ht="14.25" customHeight="1">
      <c r="A1164" s="40"/>
      <c r="B1164" s="40"/>
      <c r="C1164" s="40"/>
      <c r="D1164" s="162"/>
      <c r="E1164" s="167"/>
      <c r="F1164" s="164"/>
      <c r="G1164" s="164"/>
      <c r="H1164" s="172"/>
      <c r="I1164" s="23"/>
      <c r="J1164" s="171"/>
      <c r="K1164" s="171"/>
      <c r="L1164" s="180">
        <f t="shared" si="12"/>
        <v>1</v>
      </c>
      <c r="M1164" s="159">
        <f t="shared" si="13"/>
        <v>1900</v>
      </c>
      <c r="N1164" s="159" t="str">
        <f t="shared" si="14"/>
        <v>Jan</v>
      </c>
      <c r="O1164" s="160"/>
      <c r="P1164" s="40"/>
      <c r="Q1164" s="40"/>
      <c r="R1164" s="40"/>
      <c r="S1164" s="40"/>
      <c r="T1164" s="40"/>
      <c r="U1164" s="40"/>
      <c r="V1164" s="40"/>
      <c r="W1164" s="40"/>
      <c r="X1164" s="40"/>
      <c r="Y1164" s="40"/>
      <c r="Z1164" s="40"/>
    </row>
    <row r="1165" spans="1:26" ht="14.25" customHeight="1">
      <c r="A1165" s="40"/>
      <c r="B1165" s="40"/>
      <c r="C1165" s="40"/>
      <c r="D1165" s="162"/>
      <c r="E1165" s="167"/>
      <c r="F1165" s="40"/>
      <c r="G1165" s="164"/>
      <c r="H1165" s="40"/>
      <c r="I1165" s="23"/>
      <c r="J1165" s="23"/>
      <c r="K1165" s="40"/>
      <c r="L1165" s="180">
        <f t="shared" si="12"/>
        <v>1</v>
      </c>
      <c r="M1165" s="159">
        <f t="shared" si="13"/>
        <v>1900</v>
      </c>
      <c r="N1165" s="159" t="str">
        <f t="shared" si="14"/>
        <v>Jan</v>
      </c>
      <c r="O1165" s="160"/>
      <c r="P1165" s="40"/>
      <c r="Q1165" s="40"/>
      <c r="R1165" s="40"/>
      <c r="S1165" s="40"/>
      <c r="T1165" s="40"/>
      <c r="U1165" s="40"/>
      <c r="V1165" s="40"/>
      <c r="W1165" s="40"/>
      <c r="X1165" s="40"/>
      <c r="Y1165" s="40"/>
      <c r="Z1165" s="40"/>
    </row>
    <row r="1166" spans="1:26" ht="14.25" customHeight="1">
      <c r="A1166" s="40"/>
      <c r="B1166" s="40"/>
      <c r="C1166" s="40"/>
      <c r="D1166" s="162"/>
      <c r="E1166" s="167"/>
      <c r="F1166" s="40"/>
      <c r="G1166" s="164"/>
      <c r="H1166" s="40"/>
      <c r="I1166" s="23"/>
      <c r="J1166" s="23"/>
      <c r="K1166" s="40"/>
      <c r="L1166" s="180">
        <f t="shared" si="12"/>
        <v>1</v>
      </c>
      <c r="M1166" s="159">
        <f t="shared" si="13"/>
        <v>1900</v>
      </c>
      <c r="N1166" s="159" t="str">
        <f t="shared" si="14"/>
        <v>Jan</v>
      </c>
      <c r="O1166" s="160"/>
      <c r="P1166" s="40"/>
      <c r="Q1166" s="40"/>
      <c r="R1166" s="40"/>
      <c r="S1166" s="40"/>
      <c r="T1166" s="40"/>
      <c r="U1166" s="40"/>
      <c r="V1166" s="40"/>
      <c r="W1166" s="40"/>
      <c r="X1166" s="40"/>
      <c r="Y1166" s="40"/>
      <c r="Z1166" s="40"/>
    </row>
    <row r="1167" spans="1:26" ht="14.25" customHeight="1">
      <c r="A1167" s="40"/>
      <c r="B1167" s="40"/>
      <c r="C1167" s="40"/>
      <c r="D1167" s="162"/>
      <c r="E1167" s="167"/>
      <c r="F1167" s="40"/>
      <c r="G1167" s="164"/>
      <c r="H1167" s="40"/>
      <c r="I1167" s="23"/>
      <c r="J1167" s="23"/>
      <c r="K1167" s="40"/>
      <c r="L1167" s="180">
        <f t="shared" si="12"/>
        <v>1</v>
      </c>
      <c r="M1167" s="159">
        <f t="shared" si="13"/>
        <v>1900</v>
      </c>
      <c r="N1167" s="159" t="str">
        <f t="shared" si="14"/>
        <v>Jan</v>
      </c>
      <c r="O1167" s="160"/>
      <c r="P1167" s="40"/>
      <c r="Q1167" s="40"/>
      <c r="R1167" s="40"/>
      <c r="S1167" s="40"/>
      <c r="T1167" s="40"/>
      <c r="U1167" s="40"/>
      <c r="V1167" s="40"/>
      <c r="W1167" s="40"/>
      <c r="X1167" s="40"/>
      <c r="Y1167" s="40"/>
      <c r="Z1167" s="40"/>
    </row>
    <row r="1168" spans="1:26" ht="14.25" customHeight="1">
      <c r="A1168" s="40"/>
      <c r="B1168" s="40"/>
      <c r="C1168" s="40"/>
      <c r="D1168" s="162"/>
      <c r="E1168" s="167"/>
      <c r="F1168" s="40"/>
      <c r="G1168" s="164"/>
      <c r="H1168" s="40"/>
      <c r="I1168" s="23"/>
      <c r="J1168" s="23"/>
      <c r="K1168" s="40"/>
      <c r="L1168" s="180">
        <f t="shared" si="12"/>
        <v>1</v>
      </c>
      <c r="M1168" s="159">
        <f t="shared" si="13"/>
        <v>1900</v>
      </c>
      <c r="N1168" s="159" t="str">
        <f t="shared" si="14"/>
        <v>Jan</v>
      </c>
      <c r="O1168" s="160"/>
      <c r="P1168" s="40"/>
      <c r="Q1168" s="40"/>
      <c r="R1168" s="40"/>
      <c r="S1168" s="40"/>
      <c r="T1168" s="40"/>
      <c r="U1168" s="40"/>
      <c r="V1168" s="40"/>
      <c r="W1168" s="40"/>
      <c r="X1168" s="40"/>
      <c r="Y1168" s="40"/>
      <c r="Z1168" s="40"/>
    </row>
    <row r="1169" spans="1:26" ht="14.25" customHeight="1">
      <c r="A1169" s="40"/>
      <c r="B1169" s="40"/>
      <c r="C1169" s="40"/>
      <c r="D1169" s="162"/>
      <c r="E1169" s="167"/>
      <c r="F1169" s="40"/>
      <c r="G1169" s="164"/>
      <c r="H1169" s="40"/>
      <c r="I1169" s="23"/>
      <c r="J1169" s="23"/>
      <c r="K1169" s="40"/>
      <c r="L1169" s="180">
        <f t="shared" si="12"/>
        <v>1</v>
      </c>
      <c r="M1169" s="159">
        <f t="shared" si="13"/>
        <v>1900</v>
      </c>
      <c r="N1169" s="159" t="str">
        <f t="shared" si="14"/>
        <v>Jan</v>
      </c>
      <c r="O1169" s="160"/>
      <c r="P1169" s="40"/>
      <c r="Q1169" s="40"/>
      <c r="R1169" s="40"/>
      <c r="S1169" s="40"/>
      <c r="T1169" s="40"/>
      <c r="U1169" s="40"/>
      <c r="V1169" s="40"/>
      <c r="W1169" s="40"/>
      <c r="X1169" s="40"/>
      <c r="Y1169" s="40"/>
      <c r="Z1169" s="40"/>
    </row>
    <row r="1170" spans="1:26" ht="14.25" customHeight="1">
      <c r="A1170" s="40"/>
      <c r="B1170" s="40"/>
      <c r="C1170" s="40"/>
      <c r="D1170" s="162"/>
      <c r="E1170" s="167"/>
      <c r="F1170" s="164"/>
      <c r="G1170" s="164"/>
      <c r="H1170" s="40"/>
      <c r="I1170" s="23"/>
      <c r="J1170" s="165"/>
      <c r="K1170" s="171"/>
      <c r="L1170" s="180">
        <f t="shared" si="12"/>
        <v>1</v>
      </c>
      <c r="M1170" s="159">
        <f t="shared" si="13"/>
        <v>1900</v>
      </c>
      <c r="N1170" s="159" t="str">
        <f t="shared" si="14"/>
        <v>Jan</v>
      </c>
      <c r="O1170" s="160"/>
      <c r="P1170" s="40"/>
      <c r="Q1170" s="40"/>
      <c r="R1170" s="40"/>
      <c r="S1170" s="40"/>
      <c r="T1170" s="40"/>
      <c r="U1170" s="40"/>
      <c r="V1170" s="40"/>
      <c r="W1170" s="40"/>
      <c r="X1170" s="40"/>
      <c r="Y1170" s="40"/>
      <c r="Z1170" s="40"/>
    </row>
    <row r="1171" spans="1:26" ht="14.25" customHeight="1">
      <c r="A1171" s="40"/>
      <c r="B1171" s="40"/>
      <c r="C1171" s="40"/>
      <c r="D1171" s="162"/>
      <c r="E1171" s="167"/>
      <c r="F1171" s="164"/>
      <c r="G1171" s="164"/>
      <c r="H1171" s="40"/>
      <c r="I1171" s="23"/>
      <c r="J1171" s="165"/>
      <c r="K1171" s="171"/>
      <c r="L1171" s="180">
        <f t="shared" si="12"/>
        <v>1</v>
      </c>
      <c r="M1171" s="159">
        <f t="shared" si="13"/>
        <v>1900</v>
      </c>
      <c r="N1171" s="159" t="str">
        <f t="shared" si="14"/>
        <v>Jan</v>
      </c>
      <c r="O1171" s="160"/>
      <c r="P1171" s="40"/>
      <c r="Q1171" s="40"/>
      <c r="R1171" s="40"/>
      <c r="S1171" s="40"/>
      <c r="T1171" s="40"/>
      <c r="U1171" s="40"/>
      <c r="V1171" s="40"/>
      <c r="W1171" s="40"/>
      <c r="X1171" s="40"/>
      <c r="Y1171" s="40"/>
      <c r="Z1171" s="40"/>
    </row>
    <row r="1172" spans="1:26" ht="14.25" customHeight="1">
      <c r="A1172" s="40"/>
      <c r="B1172" s="40"/>
      <c r="C1172" s="40"/>
      <c r="D1172" s="162"/>
      <c r="E1172" s="167"/>
      <c r="F1172" s="164"/>
      <c r="G1172" s="164"/>
      <c r="H1172" s="40"/>
      <c r="I1172" s="23"/>
      <c r="J1172" s="165"/>
      <c r="K1172" s="171"/>
      <c r="L1172" s="180">
        <f t="shared" si="12"/>
        <v>1</v>
      </c>
      <c r="M1172" s="159">
        <f t="shared" si="13"/>
        <v>1900</v>
      </c>
      <c r="N1172" s="159" t="str">
        <f t="shared" si="14"/>
        <v>Jan</v>
      </c>
      <c r="O1172" s="160"/>
      <c r="P1172" s="40"/>
      <c r="Q1172" s="40"/>
      <c r="R1172" s="40"/>
      <c r="S1172" s="40"/>
      <c r="T1172" s="40"/>
      <c r="U1172" s="40"/>
      <c r="V1172" s="40"/>
      <c r="W1172" s="40"/>
      <c r="X1172" s="40"/>
      <c r="Y1172" s="40"/>
      <c r="Z1172" s="40"/>
    </row>
    <row r="1173" spans="1:26" ht="14.25" customHeight="1">
      <c r="A1173" s="40"/>
      <c r="B1173" s="40"/>
      <c r="C1173" s="40"/>
      <c r="D1173" s="162"/>
      <c r="E1173" s="167"/>
      <c r="F1173" s="164"/>
      <c r="G1173" s="164"/>
      <c r="H1173" s="40"/>
      <c r="I1173" s="23"/>
      <c r="J1173" s="165"/>
      <c r="K1173" s="171"/>
      <c r="L1173" s="180">
        <f t="shared" si="12"/>
        <v>1</v>
      </c>
      <c r="M1173" s="159">
        <f t="shared" si="13"/>
        <v>1900</v>
      </c>
      <c r="N1173" s="159" t="str">
        <f t="shared" si="14"/>
        <v>Jan</v>
      </c>
      <c r="O1173" s="160"/>
      <c r="P1173" s="40"/>
      <c r="Q1173" s="40"/>
      <c r="R1173" s="40"/>
      <c r="S1173" s="40"/>
      <c r="T1173" s="40"/>
      <c r="U1173" s="40"/>
      <c r="V1173" s="40"/>
      <c r="W1173" s="40"/>
      <c r="X1173" s="40"/>
      <c r="Y1173" s="40"/>
      <c r="Z1173" s="40"/>
    </row>
    <row r="1174" spans="1:26" ht="14.25" customHeight="1">
      <c r="A1174" s="40"/>
      <c r="B1174" s="40"/>
      <c r="C1174" s="40"/>
      <c r="D1174" s="162"/>
      <c r="E1174" s="167"/>
      <c r="F1174" s="164"/>
      <c r="G1174" s="164"/>
      <c r="H1174" s="40"/>
      <c r="I1174" s="23"/>
      <c r="J1174" s="165"/>
      <c r="K1174" s="171"/>
      <c r="L1174" s="180">
        <f t="shared" si="12"/>
        <v>1</v>
      </c>
      <c r="M1174" s="159">
        <f t="shared" si="13"/>
        <v>1900</v>
      </c>
      <c r="N1174" s="159" t="str">
        <f t="shared" si="14"/>
        <v>Jan</v>
      </c>
      <c r="O1174" s="160"/>
      <c r="P1174" s="40"/>
      <c r="Q1174" s="40"/>
      <c r="R1174" s="40"/>
      <c r="S1174" s="40"/>
      <c r="T1174" s="40"/>
      <c r="U1174" s="40"/>
      <c r="V1174" s="40"/>
      <c r="W1174" s="40"/>
      <c r="X1174" s="40"/>
      <c r="Y1174" s="40"/>
      <c r="Z1174" s="40"/>
    </row>
    <row r="1175" spans="1:26" ht="14.25" customHeight="1">
      <c r="A1175" s="40"/>
      <c r="B1175" s="40"/>
      <c r="C1175" s="40"/>
      <c r="D1175" s="162"/>
      <c r="E1175" s="167"/>
      <c r="F1175" s="164"/>
      <c r="G1175" s="164"/>
      <c r="H1175" s="40"/>
      <c r="I1175" s="23"/>
      <c r="J1175" s="165"/>
      <c r="K1175" s="171"/>
      <c r="L1175" s="180">
        <f t="shared" si="12"/>
        <v>1</v>
      </c>
      <c r="M1175" s="159">
        <f t="shared" si="13"/>
        <v>1900</v>
      </c>
      <c r="N1175" s="159" t="str">
        <f t="shared" si="14"/>
        <v>Jan</v>
      </c>
      <c r="O1175" s="160"/>
      <c r="P1175" s="40"/>
      <c r="Q1175" s="40"/>
      <c r="R1175" s="40"/>
      <c r="S1175" s="40"/>
      <c r="T1175" s="40"/>
      <c r="U1175" s="40"/>
      <c r="V1175" s="40"/>
      <c r="W1175" s="40"/>
      <c r="X1175" s="40"/>
      <c r="Y1175" s="40"/>
      <c r="Z1175" s="40"/>
    </row>
    <row r="1176" spans="1:26" ht="14.25" customHeight="1">
      <c r="A1176" s="40"/>
      <c r="B1176" s="40"/>
      <c r="C1176" s="40"/>
      <c r="D1176" s="162"/>
      <c r="E1176" s="167"/>
      <c r="F1176" s="164"/>
      <c r="G1176" s="164"/>
      <c r="H1176" s="40"/>
      <c r="I1176" s="23"/>
      <c r="J1176" s="165"/>
      <c r="K1176" s="171"/>
      <c r="L1176" s="180">
        <f t="shared" si="12"/>
        <v>1</v>
      </c>
      <c r="M1176" s="159">
        <f t="shared" si="13"/>
        <v>1900</v>
      </c>
      <c r="N1176" s="159" t="str">
        <f t="shared" si="14"/>
        <v>Jan</v>
      </c>
      <c r="O1176" s="160"/>
      <c r="P1176" s="40"/>
      <c r="Q1176" s="40"/>
      <c r="R1176" s="40"/>
      <c r="S1176" s="40"/>
      <c r="T1176" s="40"/>
      <c r="U1176" s="40"/>
      <c r="V1176" s="40"/>
      <c r="W1176" s="40"/>
      <c r="X1176" s="40"/>
      <c r="Y1176" s="40"/>
      <c r="Z1176" s="40"/>
    </row>
    <row r="1177" spans="1:26" ht="14.25" customHeight="1">
      <c r="A1177" s="40"/>
      <c r="B1177" s="40"/>
      <c r="C1177" s="40"/>
      <c r="D1177" s="162"/>
      <c r="E1177" s="167"/>
      <c r="F1177" s="164"/>
      <c r="G1177" s="164"/>
      <c r="H1177" s="40"/>
      <c r="I1177" s="23"/>
      <c r="J1177" s="165"/>
      <c r="K1177" s="171"/>
      <c r="L1177" s="180">
        <f t="shared" si="12"/>
        <v>1</v>
      </c>
      <c r="M1177" s="159">
        <f t="shared" si="13"/>
        <v>1900</v>
      </c>
      <c r="N1177" s="159" t="str">
        <f t="shared" si="14"/>
        <v>Jan</v>
      </c>
      <c r="O1177" s="160"/>
      <c r="P1177" s="40"/>
      <c r="Q1177" s="40"/>
      <c r="R1177" s="40"/>
      <c r="S1177" s="40"/>
      <c r="T1177" s="40"/>
      <c r="U1177" s="40"/>
      <c r="V1177" s="40"/>
      <c r="W1177" s="40"/>
      <c r="X1177" s="40"/>
      <c r="Y1177" s="40"/>
      <c r="Z1177" s="40"/>
    </row>
    <row r="1178" spans="1:26" ht="14.25" customHeight="1">
      <c r="A1178" s="40"/>
      <c r="B1178" s="40"/>
      <c r="C1178" s="40"/>
      <c r="D1178" s="162"/>
      <c r="E1178" s="167"/>
      <c r="F1178" s="164"/>
      <c r="G1178" s="164"/>
      <c r="H1178" s="40"/>
      <c r="I1178" s="23"/>
      <c r="J1178" s="165"/>
      <c r="K1178" s="171"/>
      <c r="L1178" s="180">
        <f t="shared" si="12"/>
        <v>1</v>
      </c>
      <c r="M1178" s="159">
        <f t="shared" si="13"/>
        <v>1900</v>
      </c>
      <c r="N1178" s="159" t="str">
        <f t="shared" si="14"/>
        <v>Jan</v>
      </c>
      <c r="O1178" s="160"/>
      <c r="P1178" s="40"/>
      <c r="Q1178" s="40"/>
      <c r="R1178" s="40"/>
      <c r="S1178" s="40"/>
      <c r="T1178" s="40"/>
      <c r="U1178" s="40"/>
      <c r="V1178" s="40"/>
      <c r="W1178" s="40"/>
      <c r="X1178" s="40"/>
      <c r="Y1178" s="40"/>
      <c r="Z1178" s="40"/>
    </row>
    <row r="1179" spans="1:26" ht="14.25" customHeight="1">
      <c r="A1179" s="40"/>
      <c r="B1179" s="40"/>
      <c r="C1179" s="40"/>
      <c r="D1179" s="162"/>
      <c r="E1179" s="167"/>
      <c r="F1179" s="164"/>
      <c r="G1179" s="164"/>
      <c r="H1179" s="40"/>
      <c r="I1179" s="23"/>
      <c r="J1179" s="165"/>
      <c r="K1179" s="171"/>
      <c r="L1179" s="180">
        <f t="shared" si="12"/>
        <v>1</v>
      </c>
      <c r="M1179" s="159">
        <f t="shared" si="13"/>
        <v>1900</v>
      </c>
      <c r="N1179" s="159" t="str">
        <f t="shared" si="14"/>
        <v>Jan</v>
      </c>
      <c r="O1179" s="160"/>
      <c r="P1179" s="40"/>
      <c r="Q1179" s="40"/>
      <c r="R1179" s="40"/>
      <c r="S1179" s="40"/>
      <c r="T1179" s="40"/>
      <c r="U1179" s="40"/>
      <c r="V1179" s="40"/>
      <c r="W1179" s="40"/>
      <c r="X1179" s="40"/>
      <c r="Y1179" s="40"/>
      <c r="Z1179" s="40"/>
    </row>
    <row r="1180" spans="1:26" ht="14.25" customHeight="1">
      <c r="A1180" s="40"/>
      <c r="B1180" s="40"/>
      <c r="C1180" s="40"/>
      <c r="D1180" s="162"/>
      <c r="E1180" s="167"/>
      <c r="F1180" s="164"/>
      <c r="G1180" s="164"/>
      <c r="H1180" s="40"/>
      <c r="I1180" s="23"/>
      <c r="J1180" s="165"/>
      <c r="K1180" s="171"/>
      <c r="L1180" s="180">
        <f t="shared" si="12"/>
        <v>1</v>
      </c>
      <c r="M1180" s="159">
        <f t="shared" si="13"/>
        <v>1900</v>
      </c>
      <c r="N1180" s="159" t="str">
        <f t="shared" si="14"/>
        <v>Jan</v>
      </c>
      <c r="O1180" s="160"/>
      <c r="P1180" s="40"/>
      <c r="Q1180" s="40"/>
      <c r="R1180" s="40"/>
      <c r="S1180" s="40"/>
      <c r="T1180" s="40"/>
      <c r="U1180" s="40"/>
      <c r="V1180" s="40"/>
      <c r="W1180" s="40"/>
      <c r="X1180" s="40"/>
      <c r="Y1180" s="40"/>
      <c r="Z1180" s="40"/>
    </row>
    <row r="1181" spans="1:26" ht="14.25" customHeight="1">
      <c r="A1181" s="40"/>
      <c r="B1181" s="40"/>
      <c r="C1181" s="40"/>
      <c r="D1181" s="162"/>
      <c r="E1181" s="167"/>
      <c r="F1181" s="164"/>
      <c r="G1181" s="164"/>
      <c r="H1181" s="40"/>
      <c r="I1181" s="23"/>
      <c r="J1181" s="165"/>
      <c r="K1181" s="171"/>
      <c r="L1181" s="180">
        <f t="shared" si="12"/>
        <v>1</v>
      </c>
      <c r="M1181" s="159">
        <f t="shared" si="13"/>
        <v>1900</v>
      </c>
      <c r="N1181" s="159" t="str">
        <f t="shared" si="14"/>
        <v>Jan</v>
      </c>
      <c r="O1181" s="160"/>
      <c r="P1181" s="40"/>
      <c r="Q1181" s="40"/>
      <c r="R1181" s="40"/>
      <c r="S1181" s="40"/>
      <c r="T1181" s="40"/>
      <c r="U1181" s="40"/>
      <c r="V1181" s="40"/>
      <c r="W1181" s="40"/>
      <c r="X1181" s="40"/>
      <c r="Y1181" s="40"/>
      <c r="Z1181" s="40"/>
    </row>
    <row r="1182" spans="1:26" ht="14.25" customHeight="1">
      <c r="A1182" s="40"/>
      <c r="B1182" s="40"/>
      <c r="C1182" s="40"/>
      <c r="D1182" s="162"/>
      <c r="E1182" s="167"/>
      <c r="F1182" s="164"/>
      <c r="G1182" s="164"/>
      <c r="H1182" s="40"/>
      <c r="I1182" s="23"/>
      <c r="J1182" s="165"/>
      <c r="K1182" s="171"/>
      <c r="L1182" s="180">
        <f t="shared" si="12"/>
        <v>1</v>
      </c>
      <c r="M1182" s="159">
        <f t="shared" si="13"/>
        <v>1900</v>
      </c>
      <c r="N1182" s="159" t="str">
        <f t="shared" si="14"/>
        <v>Jan</v>
      </c>
      <c r="O1182" s="160"/>
      <c r="P1182" s="40"/>
      <c r="Q1182" s="40"/>
      <c r="R1182" s="40"/>
      <c r="S1182" s="40"/>
      <c r="T1182" s="40"/>
      <c r="U1182" s="40"/>
      <c r="V1182" s="40"/>
      <c r="W1182" s="40"/>
      <c r="X1182" s="40"/>
      <c r="Y1182" s="40"/>
      <c r="Z1182" s="40"/>
    </row>
    <row r="1183" spans="1:26" ht="14.25" customHeight="1">
      <c r="A1183" s="40"/>
      <c r="B1183" s="40"/>
      <c r="C1183" s="40"/>
      <c r="D1183" s="162"/>
      <c r="E1183" s="167"/>
      <c r="F1183" s="164"/>
      <c r="G1183" s="164"/>
      <c r="H1183" s="40"/>
      <c r="I1183" s="23"/>
      <c r="J1183" s="165"/>
      <c r="K1183" s="171"/>
      <c r="L1183" s="180">
        <f t="shared" si="12"/>
        <v>1</v>
      </c>
      <c r="M1183" s="159">
        <f t="shared" si="13"/>
        <v>1900</v>
      </c>
      <c r="N1183" s="159" t="str">
        <f t="shared" si="14"/>
        <v>Jan</v>
      </c>
      <c r="O1183" s="160"/>
      <c r="P1183" s="40"/>
      <c r="Q1183" s="40"/>
      <c r="R1183" s="40"/>
      <c r="S1183" s="40"/>
      <c r="T1183" s="40"/>
      <c r="U1183" s="40"/>
      <c r="V1183" s="40"/>
      <c r="W1183" s="40"/>
      <c r="X1183" s="40"/>
      <c r="Y1183" s="40"/>
      <c r="Z1183" s="40"/>
    </row>
    <row r="1184" spans="1:26" ht="14.25" customHeight="1">
      <c r="A1184" s="40"/>
      <c r="B1184" s="40"/>
      <c r="C1184" s="40"/>
      <c r="D1184" s="162"/>
      <c r="E1184" s="167"/>
      <c r="F1184" s="164"/>
      <c r="G1184" s="164"/>
      <c r="H1184" s="40"/>
      <c r="I1184" s="23"/>
      <c r="J1184" s="165"/>
      <c r="K1184" s="171"/>
      <c r="L1184" s="180">
        <f t="shared" si="12"/>
        <v>1</v>
      </c>
      <c r="M1184" s="159">
        <f t="shared" si="13"/>
        <v>1900</v>
      </c>
      <c r="N1184" s="159" t="str">
        <f t="shared" si="14"/>
        <v>Jan</v>
      </c>
      <c r="O1184" s="160"/>
      <c r="P1184" s="40"/>
      <c r="Q1184" s="40"/>
      <c r="R1184" s="40"/>
      <c r="S1184" s="40"/>
      <c r="T1184" s="40"/>
      <c r="U1184" s="40"/>
      <c r="V1184" s="40"/>
      <c r="W1184" s="40"/>
      <c r="X1184" s="40"/>
      <c r="Y1184" s="40"/>
      <c r="Z1184" s="40"/>
    </row>
    <row r="1185" spans="1:26" ht="14.25" customHeight="1">
      <c r="A1185" s="40"/>
      <c r="B1185" s="40"/>
      <c r="C1185" s="40"/>
      <c r="D1185" s="162"/>
      <c r="E1185" s="167"/>
      <c r="F1185" s="164"/>
      <c r="G1185" s="164"/>
      <c r="H1185" s="40"/>
      <c r="I1185" s="23"/>
      <c r="J1185" s="165"/>
      <c r="K1185" s="171"/>
      <c r="L1185" s="180">
        <f t="shared" si="12"/>
        <v>1</v>
      </c>
      <c r="M1185" s="159">
        <f t="shared" si="13"/>
        <v>1900</v>
      </c>
      <c r="N1185" s="159" t="str">
        <f t="shared" si="14"/>
        <v>Jan</v>
      </c>
      <c r="O1185" s="160"/>
      <c r="P1185" s="40"/>
      <c r="Q1185" s="40"/>
      <c r="R1185" s="40"/>
      <c r="S1185" s="40"/>
      <c r="T1185" s="40"/>
      <c r="U1185" s="40"/>
      <c r="V1185" s="40"/>
      <c r="W1185" s="40"/>
      <c r="X1185" s="40"/>
      <c r="Y1185" s="40"/>
      <c r="Z1185" s="40"/>
    </row>
    <row r="1186" spans="1:26" ht="14.25" customHeight="1">
      <c r="A1186" s="40"/>
      <c r="B1186" s="40"/>
      <c r="C1186" s="40"/>
      <c r="D1186" s="162"/>
      <c r="E1186" s="167"/>
      <c r="F1186" s="164"/>
      <c r="G1186" s="164"/>
      <c r="H1186" s="40"/>
      <c r="I1186" s="23"/>
      <c r="J1186" s="165"/>
      <c r="K1186" s="171"/>
      <c r="L1186" s="180">
        <f t="shared" si="12"/>
        <v>1</v>
      </c>
      <c r="M1186" s="159">
        <f t="shared" si="13"/>
        <v>1900</v>
      </c>
      <c r="N1186" s="159" t="str">
        <f t="shared" si="14"/>
        <v>Jan</v>
      </c>
      <c r="O1186" s="160"/>
      <c r="P1186" s="40"/>
      <c r="Q1186" s="40"/>
      <c r="R1186" s="40"/>
      <c r="S1186" s="40"/>
      <c r="T1186" s="40"/>
      <c r="U1186" s="40"/>
      <c r="V1186" s="40"/>
      <c r="W1186" s="40"/>
      <c r="X1186" s="40"/>
      <c r="Y1186" s="40"/>
      <c r="Z1186" s="40"/>
    </row>
    <row r="1187" spans="1:26" ht="14.25" customHeight="1">
      <c r="A1187" s="40"/>
      <c r="B1187" s="40"/>
      <c r="C1187" s="40"/>
      <c r="D1187" s="162"/>
      <c r="E1187" s="167"/>
      <c r="F1187" s="164"/>
      <c r="G1187" s="164"/>
      <c r="H1187" s="40"/>
      <c r="I1187" s="23"/>
      <c r="J1187" s="165"/>
      <c r="K1187" s="171"/>
      <c r="L1187" s="180">
        <f t="shared" si="12"/>
        <v>1</v>
      </c>
      <c r="M1187" s="159">
        <f t="shared" si="13"/>
        <v>1900</v>
      </c>
      <c r="N1187" s="159" t="str">
        <f t="shared" si="14"/>
        <v>Jan</v>
      </c>
      <c r="O1187" s="160"/>
      <c r="P1187" s="40"/>
      <c r="Q1187" s="40"/>
      <c r="R1187" s="40"/>
      <c r="S1187" s="40"/>
      <c r="T1187" s="40"/>
      <c r="U1187" s="40"/>
      <c r="V1187" s="40"/>
      <c r="W1187" s="40"/>
      <c r="X1187" s="40"/>
      <c r="Y1187" s="40"/>
      <c r="Z1187" s="40"/>
    </row>
    <row r="1188" spans="1:26" ht="14.25" customHeight="1">
      <c r="A1188" s="40"/>
      <c r="B1188" s="40"/>
      <c r="C1188" s="40"/>
      <c r="D1188" s="162"/>
      <c r="E1188" s="167"/>
      <c r="F1188" s="164"/>
      <c r="G1188" s="164"/>
      <c r="H1188" s="40"/>
      <c r="I1188" s="23"/>
      <c r="J1188" s="165"/>
      <c r="K1188" s="171"/>
      <c r="L1188" s="180">
        <f t="shared" si="12"/>
        <v>1</v>
      </c>
      <c r="M1188" s="159">
        <f t="shared" si="13"/>
        <v>1900</v>
      </c>
      <c r="N1188" s="159" t="str">
        <f t="shared" si="14"/>
        <v>Jan</v>
      </c>
      <c r="O1188" s="160"/>
      <c r="P1188" s="40"/>
      <c r="Q1188" s="40"/>
      <c r="R1188" s="40"/>
      <c r="S1188" s="40"/>
      <c r="T1188" s="40"/>
      <c r="U1188" s="40"/>
      <c r="V1188" s="40"/>
      <c r="W1188" s="40"/>
      <c r="X1188" s="40"/>
      <c r="Y1188" s="40"/>
      <c r="Z1188" s="40"/>
    </row>
  </sheetData>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548135"/>
  </sheetPr>
  <dimension ref="B1:H1000"/>
  <sheetViews>
    <sheetView workbookViewId="0">
      <pane ySplit="3" topLeftCell="A4" activePane="bottomLeft" state="frozen"/>
      <selection pane="bottomLeft" activeCell="B5" sqref="B5"/>
    </sheetView>
  </sheetViews>
  <sheetFormatPr defaultColWidth="14.44140625" defaultRowHeight="15" customHeight="1"/>
  <cols>
    <col min="1" max="1" width="5.109375" customWidth="1"/>
    <col min="2" max="2" width="20.5546875" customWidth="1"/>
    <col min="3" max="3" width="34.5546875" customWidth="1"/>
    <col min="4" max="6" width="17" customWidth="1"/>
    <col min="7" max="7" width="11" customWidth="1"/>
    <col min="8" max="26" width="8.6640625" customWidth="1"/>
  </cols>
  <sheetData>
    <row r="1" spans="2:8" ht="14.4">
      <c r="G1" s="182"/>
    </row>
    <row r="2" spans="2:8" ht="14.4">
      <c r="G2" s="182"/>
    </row>
    <row r="3" spans="2:8" ht="15" customHeight="1">
      <c r="B3" s="42" t="s">
        <v>12</v>
      </c>
      <c r="C3" s="42" t="s">
        <v>70</v>
      </c>
      <c r="D3" s="42" t="s">
        <v>124</v>
      </c>
      <c r="E3" s="42" t="s">
        <v>54</v>
      </c>
      <c r="F3" s="42" t="s">
        <v>125</v>
      </c>
      <c r="G3" s="183" t="s">
        <v>126</v>
      </c>
      <c r="H3" s="42" t="s">
        <v>127</v>
      </c>
    </row>
    <row r="4" spans="2:8" ht="15" customHeight="1">
      <c r="B4" s="102" t="s">
        <v>15</v>
      </c>
      <c r="C4" s="184" t="s">
        <v>15</v>
      </c>
      <c r="D4" s="103" t="s">
        <v>7</v>
      </c>
      <c r="E4" s="144">
        <v>2021</v>
      </c>
      <c r="F4" s="144">
        <v>2539</v>
      </c>
      <c r="G4" s="146">
        <v>4973.55</v>
      </c>
      <c r="H4" s="164"/>
    </row>
    <row r="5" spans="2:8" ht="15" customHeight="1">
      <c r="B5" s="104" t="s">
        <v>16</v>
      </c>
      <c r="C5" s="185" t="s">
        <v>16</v>
      </c>
      <c r="D5" s="106" t="s">
        <v>7</v>
      </c>
      <c r="E5" s="151">
        <v>2021</v>
      </c>
      <c r="F5" s="151">
        <v>1867.5</v>
      </c>
      <c r="G5" s="153">
        <v>3729.95</v>
      </c>
      <c r="H5" s="164"/>
    </row>
    <row r="6" spans="2:8" ht="15" customHeight="1">
      <c r="B6" s="108"/>
      <c r="C6" s="186"/>
      <c r="D6" s="164"/>
      <c r="E6" s="164"/>
      <c r="F6" s="164"/>
      <c r="G6" s="166"/>
      <c r="H6" s="164"/>
    </row>
    <row r="7" spans="2:8" ht="15" customHeight="1">
      <c r="B7" s="108"/>
      <c r="C7" s="186"/>
      <c r="D7" s="164"/>
      <c r="E7" s="164"/>
      <c r="F7" s="164"/>
      <c r="G7" s="166"/>
      <c r="H7" s="164"/>
    </row>
    <row r="8" spans="2:8" ht="15" customHeight="1">
      <c r="B8" s="108"/>
      <c r="C8" s="186"/>
      <c r="D8" s="164"/>
      <c r="E8" s="164"/>
      <c r="F8" s="164"/>
      <c r="G8" s="166"/>
      <c r="H8" s="164"/>
    </row>
    <row r="9" spans="2:8" ht="15" customHeight="1">
      <c r="B9" s="108"/>
      <c r="C9" s="186"/>
      <c r="D9" s="164"/>
      <c r="E9" s="164"/>
      <c r="F9" s="164"/>
      <c r="G9" s="166"/>
      <c r="H9" s="164"/>
    </row>
    <row r="10" spans="2:8" ht="15" customHeight="1">
      <c r="B10" s="108"/>
      <c r="C10" s="186"/>
      <c r="D10" s="164"/>
      <c r="E10" s="164"/>
      <c r="F10" s="164"/>
      <c r="G10" s="166"/>
      <c r="H10" s="164"/>
    </row>
    <row r="11" spans="2:8" ht="15" customHeight="1">
      <c r="B11" s="108"/>
      <c r="C11" s="186"/>
      <c r="D11" s="164"/>
      <c r="E11" s="164"/>
      <c r="F11" s="164"/>
      <c r="G11" s="166"/>
      <c r="H11" s="164"/>
    </row>
    <row r="12" spans="2:8" ht="15" customHeight="1">
      <c r="B12" s="108"/>
      <c r="C12" s="186"/>
      <c r="D12" s="164"/>
      <c r="E12" s="164"/>
      <c r="F12" s="164"/>
      <c r="G12" s="166"/>
      <c r="H12" s="164"/>
    </row>
    <row r="13" spans="2:8" ht="15" customHeight="1">
      <c r="B13" s="108"/>
      <c r="C13" s="186"/>
      <c r="D13" s="164"/>
      <c r="E13" s="164"/>
      <c r="F13" s="164"/>
      <c r="G13" s="166"/>
      <c r="H13" s="164"/>
    </row>
    <row r="14" spans="2:8" ht="15" customHeight="1">
      <c r="B14" s="108"/>
      <c r="C14" s="186"/>
      <c r="D14" s="164"/>
      <c r="E14" s="164"/>
      <c r="F14" s="164"/>
      <c r="G14" s="166"/>
      <c r="H14" s="164"/>
    </row>
    <row r="15" spans="2:8" ht="15" customHeight="1">
      <c r="B15" s="108"/>
      <c r="C15" s="186"/>
      <c r="D15" s="164"/>
      <c r="E15" s="164"/>
      <c r="F15" s="164"/>
      <c r="G15" s="166"/>
      <c r="H15" s="164"/>
    </row>
    <row r="16" spans="2:8" ht="15" customHeight="1">
      <c r="B16" s="108"/>
      <c r="C16" s="186"/>
      <c r="D16" s="164"/>
      <c r="E16" s="164"/>
      <c r="F16" s="164"/>
      <c r="G16" s="166"/>
      <c r="H16" s="164"/>
    </row>
    <row r="17" spans="2:8" ht="15" customHeight="1">
      <c r="B17" s="108"/>
      <c r="C17" s="186"/>
      <c r="D17" s="164"/>
      <c r="E17" s="164"/>
      <c r="F17" s="164"/>
      <c r="G17" s="166"/>
      <c r="H17" s="164"/>
    </row>
    <row r="18" spans="2:8" ht="15" customHeight="1">
      <c r="B18" s="108"/>
      <c r="C18" s="186"/>
      <c r="D18" s="164"/>
      <c r="E18" s="164"/>
      <c r="F18" s="164"/>
      <c r="G18" s="166"/>
      <c r="H18" s="164"/>
    </row>
    <row r="19" spans="2:8" ht="15" customHeight="1">
      <c r="B19" s="108"/>
      <c r="C19" s="186"/>
      <c r="D19" s="164"/>
      <c r="E19" s="164"/>
      <c r="F19" s="164"/>
      <c r="G19" s="166"/>
      <c r="H19" s="164"/>
    </row>
    <row r="20" spans="2:8" ht="15" customHeight="1">
      <c r="B20" s="108"/>
      <c r="C20" s="186"/>
      <c r="D20" s="164"/>
      <c r="E20" s="164"/>
      <c r="F20" s="164"/>
      <c r="G20" s="166"/>
      <c r="H20" s="164"/>
    </row>
    <row r="21" spans="2:8" ht="15" customHeight="1">
      <c r="B21" s="108"/>
      <c r="C21" s="186"/>
      <c r="D21" s="164"/>
      <c r="E21" s="164"/>
      <c r="F21" s="164"/>
      <c r="G21" s="166"/>
      <c r="H21" s="164"/>
    </row>
    <row r="22" spans="2:8" ht="15" customHeight="1">
      <c r="B22" s="108"/>
      <c r="C22" s="186"/>
      <c r="D22" s="164"/>
      <c r="E22" s="164"/>
      <c r="F22" s="164"/>
      <c r="G22" s="166"/>
      <c r="H22" s="164"/>
    </row>
    <row r="23" spans="2:8" ht="15" customHeight="1">
      <c r="B23" s="108"/>
      <c r="C23" s="186"/>
      <c r="D23" s="164"/>
      <c r="E23" s="164"/>
      <c r="F23" s="164"/>
      <c r="G23" s="166"/>
      <c r="H23" s="164"/>
    </row>
    <row r="24" spans="2:8" ht="15" customHeight="1">
      <c r="B24" s="108"/>
      <c r="C24" s="186"/>
      <c r="D24" s="164"/>
      <c r="E24" s="164"/>
      <c r="F24" s="164"/>
      <c r="G24" s="166"/>
      <c r="H24" s="164"/>
    </row>
    <row r="25" spans="2:8" ht="15" customHeight="1">
      <c r="B25" s="108"/>
      <c r="C25" s="186"/>
      <c r="D25" s="164"/>
      <c r="E25" s="164"/>
      <c r="F25" s="164"/>
      <c r="G25" s="166"/>
      <c r="H25" s="164"/>
    </row>
    <row r="26" spans="2:8" ht="15" customHeight="1">
      <c r="B26" s="108"/>
      <c r="C26" s="186"/>
      <c r="D26" s="164"/>
      <c r="E26" s="164"/>
      <c r="F26" s="164"/>
      <c r="G26" s="166"/>
      <c r="H26" s="164"/>
    </row>
    <row r="27" spans="2:8" ht="15" customHeight="1">
      <c r="B27" s="108"/>
      <c r="C27" s="186"/>
      <c r="D27" s="164"/>
      <c r="E27" s="164"/>
      <c r="F27" s="164"/>
      <c r="G27" s="166"/>
      <c r="H27" s="164"/>
    </row>
    <row r="28" spans="2:8" ht="15" customHeight="1">
      <c r="B28" s="108"/>
      <c r="C28" s="186"/>
      <c r="D28" s="164"/>
      <c r="E28" s="164"/>
      <c r="F28" s="164"/>
      <c r="G28" s="166"/>
      <c r="H28" s="164"/>
    </row>
    <row r="29" spans="2:8" ht="15" customHeight="1">
      <c r="B29" s="108"/>
      <c r="C29" s="186"/>
      <c r="D29" s="164"/>
      <c r="E29" s="164"/>
      <c r="F29" s="164"/>
      <c r="G29" s="166"/>
      <c r="H29" s="164"/>
    </row>
    <row r="30" spans="2:8" ht="15" customHeight="1">
      <c r="B30" s="108"/>
      <c r="C30" s="186"/>
      <c r="D30" s="164"/>
      <c r="E30" s="164"/>
      <c r="F30" s="164"/>
      <c r="G30" s="166"/>
      <c r="H30" s="164"/>
    </row>
    <row r="31" spans="2:8" ht="15" customHeight="1">
      <c r="B31" s="108"/>
      <c r="C31" s="186"/>
      <c r="D31" s="164"/>
      <c r="E31" s="164"/>
      <c r="F31" s="164"/>
      <c r="G31" s="166"/>
      <c r="H31" s="164"/>
    </row>
    <row r="32" spans="2:8" ht="15" customHeight="1">
      <c r="B32" s="108"/>
      <c r="C32" s="186"/>
      <c r="D32" s="164"/>
      <c r="E32" s="164"/>
      <c r="F32" s="164"/>
      <c r="G32" s="166"/>
      <c r="H32" s="164"/>
    </row>
    <row r="33" spans="2:8" ht="15" customHeight="1">
      <c r="B33" s="108"/>
      <c r="C33" s="186"/>
      <c r="D33" s="164"/>
      <c r="E33" s="164"/>
      <c r="F33" s="164"/>
      <c r="G33" s="166"/>
      <c r="H33" s="164"/>
    </row>
    <row r="34" spans="2:8" ht="15" customHeight="1">
      <c r="B34" s="108"/>
      <c r="C34" s="186"/>
      <c r="D34" s="164"/>
      <c r="E34" s="164"/>
      <c r="F34" s="164"/>
      <c r="G34" s="166"/>
      <c r="H34" s="164"/>
    </row>
    <row r="35" spans="2:8" ht="15" customHeight="1">
      <c r="B35" s="108"/>
      <c r="C35" s="186"/>
      <c r="D35" s="164"/>
      <c r="E35" s="164"/>
      <c r="F35" s="164"/>
      <c r="G35" s="166"/>
      <c r="H35" s="164"/>
    </row>
    <row r="36" spans="2:8" ht="15" customHeight="1">
      <c r="B36" s="108"/>
      <c r="C36" s="186"/>
      <c r="D36" s="164"/>
      <c r="E36" s="164"/>
      <c r="F36" s="164"/>
      <c r="G36" s="166"/>
      <c r="H36" s="164"/>
    </row>
    <row r="37" spans="2:8" ht="15" customHeight="1">
      <c r="B37" s="108"/>
      <c r="C37" s="186"/>
      <c r="D37" s="164"/>
      <c r="E37" s="164"/>
      <c r="F37" s="164"/>
      <c r="G37" s="166"/>
      <c r="H37" s="164"/>
    </row>
    <row r="38" spans="2:8" ht="15" customHeight="1">
      <c r="B38" s="108"/>
      <c r="C38" s="186"/>
      <c r="D38" s="164"/>
      <c r="E38" s="164"/>
      <c r="F38" s="164"/>
      <c r="G38" s="166"/>
      <c r="H38" s="164"/>
    </row>
    <row r="39" spans="2:8" ht="15" customHeight="1">
      <c r="B39" s="108"/>
      <c r="C39" s="186"/>
      <c r="D39" s="164"/>
      <c r="E39" s="164"/>
      <c r="F39" s="164"/>
      <c r="G39" s="166"/>
      <c r="H39" s="164"/>
    </row>
    <row r="40" spans="2:8" ht="15" customHeight="1">
      <c r="B40" s="108"/>
      <c r="C40" s="186"/>
      <c r="D40" s="164"/>
      <c r="E40" s="164"/>
      <c r="F40" s="164"/>
      <c r="G40" s="166"/>
      <c r="H40" s="164"/>
    </row>
    <row r="41" spans="2:8" ht="15" customHeight="1">
      <c r="B41" s="108"/>
      <c r="C41" s="186"/>
      <c r="D41" s="164"/>
      <c r="E41" s="164"/>
      <c r="F41" s="164"/>
      <c r="G41" s="166"/>
      <c r="H41" s="164"/>
    </row>
    <row r="42" spans="2:8" ht="15" customHeight="1">
      <c r="B42" s="108"/>
      <c r="C42" s="186"/>
      <c r="D42" s="164"/>
      <c r="E42" s="164"/>
      <c r="F42" s="164"/>
      <c r="G42" s="166"/>
      <c r="H42" s="164"/>
    </row>
    <row r="43" spans="2:8" ht="15" customHeight="1">
      <c r="B43" s="108"/>
      <c r="C43" s="186"/>
      <c r="D43" s="164"/>
      <c r="E43" s="164"/>
      <c r="F43" s="164"/>
      <c r="G43" s="166"/>
      <c r="H43" s="164"/>
    </row>
    <row r="44" spans="2:8" ht="15" customHeight="1">
      <c r="B44" s="108"/>
      <c r="C44" s="186"/>
      <c r="D44" s="164"/>
      <c r="E44" s="164"/>
      <c r="F44" s="164"/>
      <c r="G44" s="166"/>
      <c r="H44" s="164"/>
    </row>
    <row r="45" spans="2:8" ht="15" customHeight="1">
      <c r="B45" s="108"/>
      <c r="C45" s="186"/>
      <c r="D45" s="164"/>
      <c r="E45" s="164"/>
      <c r="F45" s="164"/>
      <c r="G45" s="166"/>
      <c r="H45" s="164"/>
    </row>
    <row r="46" spans="2:8" ht="15" customHeight="1">
      <c r="B46" s="108"/>
      <c r="C46" s="186"/>
      <c r="D46" s="164"/>
      <c r="E46" s="164"/>
      <c r="F46" s="164"/>
      <c r="G46" s="166"/>
      <c r="H46" s="164"/>
    </row>
    <row r="47" spans="2:8" ht="15" customHeight="1">
      <c r="B47" s="108"/>
      <c r="C47" s="186"/>
      <c r="D47" s="164"/>
      <c r="E47" s="164"/>
      <c r="F47" s="164"/>
      <c r="G47" s="166"/>
      <c r="H47" s="164"/>
    </row>
    <row r="48" spans="2:8" ht="15" customHeight="1">
      <c r="B48" s="108"/>
      <c r="C48" s="186"/>
      <c r="D48" s="164"/>
      <c r="E48" s="164"/>
      <c r="F48" s="164"/>
      <c r="G48" s="166"/>
      <c r="H48" s="164"/>
    </row>
    <row r="49" spans="2:8" ht="15" customHeight="1">
      <c r="B49" s="108"/>
      <c r="C49" s="186"/>
      <c r="D49" s="164"/>
      <c r="E49" s="164"/>
      <c r="F49" s="164"/>
      <c r="G49" s="166"/>
      <c r="H49" s="164"/>
    </row>
    <row r="50" spans="2:8" ht="15" customHeight="1">
      <c r="B50" s="108"/>
      <c r="C50" s="186"/>
      <c r="D50" s="164"/>
      <c r="E50" s="164"/>
      <c r="F50" s="164"/>
      <c r="G50" s="166"/>
      <c r="H50" s="164"/>
    </row>
    <row r="51" spans="2:8" ht="15" customHeight="1">
      <c r="B51" s="108"/>
      <c r="C51" s="186"/>
      <c r="D51" s="164"/>
      <c r="E51" s="164"/>
      <c r="F51" s="164"/>
      <c r="G51" s="166"/>
      <c r="H51" s="164"/>
    </row>
    <row r="52" spans="2:8" ht="15" customHeight="1">
      <c r="B52" s="108"/>
      <c r="C52" s="186"/>
      <c r="D52" s="164"/>
      <c r="E52" s="164"/>
      <c r="F52" s="164"/>
      <c r="G52" s="166"/>
      <c r="H52" s="164"/>
    </row>
    <row r="53" spans="2:8" ht="15" customHeight="1">
      <c r="B53" s="108"/>
      <c r="C53" s="186"/>
      <c r="D53" s="164"/>
      <c r="E53" s="164"/>
      <c r="F53" s="164"/>
      <c r="G53" s="166"/>
      <c r="H53" s="164"/>
    </row>
    <row r="54" spans="2:8" ht="15" customHeight="1">
      <c r="B54" s="108"/>
      <c r="C54" s="186"/>
      <c r="D54" s="164"/>
      <c r="E54" s="164"/>
      <c r="F54" s="164"/>
      <c r="G54" s="166"/>
      <c r="H54" s="164"/>
    </row>
    <row r="55" spans="2:8" ht="15" customHeight="1">
      <c r="B55" s="108"/>
      <c r="C55" s="108"/>
      <c r="D55" s="164"/>
      <c r="E55" s="164"/>
      <c r="F55" s="164"/>
      <c r="G55" s="166"/>
      <c r="H55" s="164"/>
    </row>
    <row r="56" spans="2:8" ht="15" customHeight="1">
      <c r="B56" s="108"/>
      <c r="C56" s="108"/>
      <c r="D56" s="164"/>
      <c r="E56" s="164"/>
      <c r="F56" s="164"/>
      <c r="G56" s="166"/>
      <c r="H56" s="164"/>
    </row>
    <row r="57" spans="2:8" ht="15" customHeight="1">
      <c r="B57" s="108"/>
      <c r="C57" s="108"/>
      <c r="D57" s="164"/>
      <c r="E57" s="164"/>
      <c r="F57" s="164"/>
      <c r="G57" s="166"/>
      <c r="H57" s="164"/>
    </row>
    <row r="58" spans="2:8" ht="15" customHeight="1">
      <c r="B58" s="108"/>
      <c r="C58" s="186"/>
      <c r="D58" s="164"/>
      <c r="E58" s="164"/>
      <c r="F58" s="164"/>
      <c r="G58" s="166"/>
      <c r="H58" s="164"/>
    </row>
    <row r="59" spans="2:8" ht="15" customHeight="1">
      <c r="B59" s="108"/>
      <c r="C59" s="186"/>
      <c r="D59" s="164"/>
      <c r="E59" s="164"/>
      <c r="F59" s="164"/>
      <c r="G59" s="166"/>
      <c r="H59" s="164"/>
    </row>
    <row r="60" spans="2:8" ht="15" customHeight="1">
      <c r="B60" s="108"/>
      <c r="C60" s="186"/>
      <c r="D60" s="164"/>
      <c r="E60" s="164"/>
      <c r="F60" s="164"/>
      <c r="G60" s="166"/>
      <c r="H60" s="164"/>
    </row>
    <row r="61" spans="2:8" ht="15.75" customHeight="1">
      <c r="G61" s="182"/>
    </row>
    <row r="62" spans="2:8" ht="15.75" customHeight="1">
      <c r="G62" s="182"/>
    </row>
    <row r="63" spans="2:8" ht="15.75" customHeight="1">
      <c r="G63" s="182"/>
    </row>
    <row r="64" spans="2:8" ht="15.75" customHeight="1">
      <c r="G64" s="182"/>
    </row>
    <row r="65" spans="7:7" ht="15.75" customHeight="1">
      <c r="G65" s="182"/>
    </row>
    <row r="66" spans="7:7" ht="15.75" customHeight="1">
      <c r="G66" s="182"/>
    </row>
    <row r="67" spans="7:7" ht="15.75" customHeight="1">
      <c r="G67" s="182"/>
    </row>
    <row r="68" spans="7:7" ht="15.75" customHeight="1">
      <c r="G68" s="182"/>
    </row>
    <row r="69" spans="7:7" ht="15.75" customHeight="1">
      <c r="G69" s="182"/>
    </row>
    <row r="70" spans="7:7" ht="15.75" customHeight="1">
      <c r="G70" s="182"/>
    </row>
    <row r="71" spans="7:7" ht="15.75" customHeight="1">
      <c r="G71" s="182"/>
    </row>
    <row r="72" spans="7:7" ht="15.75" customHeight="1">
      <c r="G72" s="182"/>
    </row>
    <row r="73" spans="7:7" ht="15.75" customHeight="1">
      <c r="G73" s="182"/>
    </row>
    <row r="74" spans="7:7" ht="15.75" customHeight="1">
      <c r="G74" s="182"/>
    </row>
    <row r="75" spans="7:7" ht="15.75" customHeight="1">
      <c r="G75" s="182"/>
    </row>
    <row r="76" spans="7:7" ht="15.75" customHeight="1">
      <c r="G76" s="182"/>
    </row>
    <row r="77" spans="7:7" ht="15.75" customHeight="1">
      <c r="G77" s="182"/>
    </row>
    <row r="78" spans="7:7" ht="15.75" customHeight="1">
      <c r="G78" s="182"/>
    </row>
    <row r="79" spans="7:7" ht="15.75" customHeight="1">
      <c r="G79" s="182"/>
    </row>
    <row r="80" spans="7:7" ht="15.75" customHeight="1">
      <c r="G80" s="182"/>
    </row>
    <row r="81" spans="7:7" ht="15.75" customHeight="1">
      <c r="G81" s="182"/>
    </row>
    <row r="82" spans="7:7" ht="15.75" customHeight="1">
      <c r="G82" s="182"/>
    </row>
    <row r="83" spans="7:7" ht="15.75" customHeight="1">
      <c r="G83" s="182"/>
    </row>
    <row r="84" spans="7:7" ht="15.75" customHeight="1">
      <c r="G84" s="182"/>
    </row>
    <row r="85" spans="7:7" ht="15.75" customHeight="1">
      <c r="G85" s="182"/>
    </row>
    <row r="86" spans="7:7" ht="15.75" customHeight="1">
      <c r="G86" s="182"/>
    </row>
    <row r="87" spans="7:7" ht="15.75" customHeight="1">
      <c r="G87" s="182"/>
    </row>
    <row r="88" spans="7:7" ht="15.75" customHeight="1">
      <c r="G88" s="182"/>
    </row>
    <row r="89" spans="7:7" ht="15.75" customHeight="1">
      <c r="G89" s="182"/>
    </row>
    <row r="90" spans="7:7" ht="15.75" customHeight="1">
      <c r="G90" s="182"/>
    </row>
    <row r="91" spans="7:7" ht="15.75" customHeight="1">
      <c r="G91" s="182"/>
    </row>
    <row r="92" spans="7:7" ht="15.75" customHeight="1">
      <c r="G92" s="182"/>
    </row>
    <row r="93" spans="7:7" ht="15.75" customHeight="1">
      <c r="G93" s="182"/>
    </row>
    <row r="94" spans="7:7" ht="15.75" customHeight="1">
      <c r="G94" s="182"/>
    </row>
    <row r="95" spans="7:7" ht="15.75" customHeight="1">
      <c r="G95" s="182"/>
    </row>
    <row r="96" spans="7:7" ht="15.75" customHeight="1">
      <c r="G96" s="182"/>
    </row>
    <row r="97" spans="7:7" ht="15.75" customHeight="1">
      <c r="G97" s="182"/>
    </row>
    <row r="98" spans="7:7" ht="15.75" customHeight="1">
      <c r="G98" s="182"/>
    </row>
    <row r="99" spans="7:7" ht="15.75" customHeight="1">
      <c r="G99" s="182"/>
    </row>
    <row r="100" spans="7:7" ht="15.75" customHeight="1">
      <c r="G100" s="182"/>
    </row>
    <row r="101" spans="7:7" ht="15.75" customHeight="1">
      <c r="G101" s="182"/>
    </row>
    <row r="102" spans="7:7" ht="15.75" customHeight="1">
      <c r="G102" s="182"/>
    </row>
    <row r="103" spans="7:7" ht="15.75" customHeight="1">
      <c r="G103" s="182"/>
    </row>
    <row r="104" spans="7:7" ht="15.75" customHeight="1">
      <c r="G104" s="182"/>
    </row>
    <row r="105" spans="7:7" ht="15.75" customHeight="1">
      <c r="G105" s="182"/>
    </row>
    <row r="106" spans="7:7" ht="15.75" customHeight="1">
      <c r="G106" s="182"/>
    </row>
    <row r="107" spans="7:7" ht="15.75" customHeight="1">
      <c r="G107" s="182"/>
    </row>
    <row r="108" spans="7:7" ht="15.75" customHeight="1">
      <c r="G108" s="182"/>
    </row>
    <row r="109" spans="7:7" ht="15.75" customHeight="1">
      <c r="G109" s="182"/>
    </row>
    <row r="110" spans="7:7" ht="15.75" customHeight="1">
      <c r="G110" s="182"/>
    </row>
    <row r="111" spans="7:7" ht="15.75" customHeight="1">
      <c r="G111" s="182"/>
    </row>
    <row r="112" spans="7:7" ht="15.75" customHeight="1">
      <c r="G112" s="182"/>
    </row>
    <row r="113" spans="7:7" ht="15.75" customHeight="1">
      <c r="G113" s="182"/>
    </row>
    <row r="114" spans="7:7" ht="15.75" customHeight="1">
      <c r="G114" s="182"/>
    </row>
    <row r="115" spans="7:7" ht="15.75" customHeight="1">
      <c r="G115" s="182"/>
    </row>
    <row r="116" spans="7:7" ht="15.75" customHeight="1">
      <c r="G116" s="182"/>
    </row>
    <row r="117" spans="7:7" ht="15.75" customHeight="1">
      <c r="G117" s="182"/>
    </row>
    <row r="118" spans="7:7" ht="15.75" customHeight="1">
      <c r="G118" s="182"/>
    </row>
    <row r="119" spans="7:7" ht="15.75" customHeight="1">
      <c r="G119" s="182"/>
    </row>
    <row r="120" spans="7:7" ht="15.75" customHeight="1">
      <c r="G120" s="182"/>
    </row>
    <row r="121" spans="7:7" ht="15.75" customHeight="1">
      <c r="G121" s="182"/>
    </row>
    <row r="122" spans="7:7" ht="15.75" customHeight="1">
      <c r="G122" s="182"/>
    </row>
    <row r="123" spans="7:7" ht="15.75" customHeight="1">
      <c r="G123" s="182"/>
    </row>
    <row r="124" spans="7:7" ht="15.75" customHeight="1">
      <c r="G124" s="182"/>
    </row>
    <row r="125" spans="7:7" ht="15.75" customHeight="1">
      <c r="G125" s="182"/>
    </row>
    <row r="126" spans="7:7" ht="15.75" customHeight="1">
      <c r="G126" s="182"/>
    </row>
    <row r="127" spans="7:7" ht="15.75" customHeight="1">
      <c r="G127" s="182"/>
    </row>
    <row r="128" spans="7:7" ht="15.75" customHeight="1">
      <c r="G128" s="182"/>
    </row>
    <row r="129" spans="7:7" ht="15.75" customHeight="1">
      <c r="G129" s="182"/>
    </row>
    <row r="130" spans="7:7" ht="15.75" customHeight="1">
      <c r="G130" s="182"/>
    </row>
    <row r="131" spans="7:7" ht="15.75" customHeight="1">
      <c r="G131" s="182"/>
    </row>
    <row r="132" spans="7:7" ht="15.75" customHeight="1">
      <c r="G132" s="182"/>
    </row>
    <row r="133" spans="7:7" ht="15.75" customHeight="1">
      <c r="G133" s="182"/>
    </row>
    <row r="134" spans="7:7" ht="15.75" customHeight="1">
      <c r="G134" s="182"/>
    </row>
    <row r="135" spans="7:7" ht="15.75" customHeight="1">
      <c r="G135" s="182"/>
    </row>
    <row r="136" spans="7:7" ht="15.75" customHeight="1">
      <c r="G136" s="182"/>
    </row>
    <row r="137" spans="7:7" ht="15.75" customHeight="1">
      <c r="G137" s="182"/>
    </row>
    <row r="138" spans="7:7" ht="15.75" customHeight="1">
      <c r="G138" s="182"/>
    </row>
    <row r="139" spans="7:7" ht="15.75" customHeight="1">
      <c r="G139" s="182"/>
    </row>
    <row r="140" spans="7:7" ht="15.75" customHeight="1">
      <c r="G140" s="182"/>
    </row>
    <row r="141" spans="7:7" ht="15.75" customHeight="1">
      <c r="G141" s="182"/>
    </row>
    <row r="142" spans="7:7" ht="15.75" customHeight="1">
      <c r="G142" s="182"/>
    </row>
    <row r="143" spans="7:7" ht="15.75" customHeight="1">
      <c r="G143" s="182"/>
    </row>
    <row r="144" spans="7:7" ht="15.75" customHeight="1">
      <c r="G144" s="182"/>
    </row>
    <row r="145" spans="7:7" ht="15.75" customHeight="1">
      <c r="G145" s="182"/>
    </row>
    <row r="146" spans="7:7" ht="15.75" customHeight="1">
      <c r="G146" s="182"/>
    </row>
    <row r="147" spans="7:7" ht="15.75" customHeight="1">
      <c r="G147" s="182"/>
    </row>
    <row r="148" spans="7:7" ht="15.75" customHeight="1">
      <c r="G148" s="182"/>
    </row>
    <row r="149" spans="7:7" ht="15.75" customHeight="1">
      <c r="G149" s="182"/>
    </row>
    <row r="150" spans="7:7" ht="15.75" customHeight="1">
      <c r="G150" s="182"/>
    </row>
    <row r="151" spans="7:7" ht="15.75" customHeight="1">
      <c r="G151" s="182"/>
    </row>
    <row r="152" spans="7:7" ht="15.75" customHeight="1">
      <c r="G152" s="182"/>
    </row>
    <row r="153" spans="7:7" ht="15.75" customHeight="1">
      <c r="G153" s="182"/>
    </row>
    <row r="154" spans="7:7" ht="15.75" customHeight="1">
      <c r="G154" s="182"/>
    </row>
    <row r="155" spans="7:7" ht="15.75" customHeight="1">
      <c r="G155" s="182"/>
    </row>
    <row r="156" spans="7:7" ht="15.75" customHeight="1">
      <c r="G156" s="182"/>
    </row>
    <row r="157" spans="7:7" ht="15.75" customHeight="1">
      <c r="G157" s="182"/>
    </row>
    <row r="158" spans="7:7" ht="15.75" customHeight="1">
      <c r="G158" s="182"/>
    </row>
    <row r="159" spans="7:7" ht="15.75" customHeight="1">
      <c r="G159" s="182"/>
    </row>
    <row r="160" spans="7:7" ht="15.75" customHeight="1">
      <c r="G160" s="182"/>
    </row>
    <row r="161" spans="7:7" ht="15.75" customHeight="1">
      <c r="G161" s="182"/>
    </row>
    <row r="162" spans="7:7" ht="15.75" customHeight="1">
      <c r="G162" s="182"/>
    </row>
    <row r="163" spans="7:7" ht="15.75" customHeight="1">
      <c r="G163" s="182"/>
    </row>
    <row r="164" spans="7:7" ht="15.75" customHeight="1">
      <c r="G164" s="182"/>
    </row>
    <row r="165" spans="7:7" ht="15.75" customHeight="1">
      <c r="G165" s="182"/>
    </row>
    <row r="166" spans="7:7" ht="15.75" customHeight="1">
      <c r="G166" s="182"/>
    </row>
    <row r="167" spans="7:7" ht="15.75" customHeight="1">
      <c r="G167" s="182"/>
    </row>
    <row r="168" spans="7:7" ht="15.75" customHeight="1">
      <c r="G168" s="182"/>
    </row>
    <row r="169" spans="7:7" ht="15.75" customHeight="1">
      <c r="G169" s="182"/>
    </row>
    <row r="170" spans="7:7" ht="15.75" customHeight="1">
      <c r="G170" s="182"/>
    </row>
    <row r="171" spans="7:7" ht="15.75" customHeight="1">
      <c r="G171" s="182"/>
    </row>
    <row r="172" spans="7:7" ht="15.75" customHeight="1">
      <c r="G172" s="182"/>
    </row>
    <row r="173" spans="7:7" ht="15.75" customHeight="1">
      <c r="G173" s="182"/>
    </row>
    <row r="174" spans="7:7" ht="15.75" customHeight="1">
      <c r="G174" s="182"/>
    </row>
    <row r="175" spans="7:7" ht="15.75" customHeight="1">
      <c r="G175" s="182"/>
    </row>
    <row r="176" spans="7:7" ht="15.75" customHeight="1">
      <c r="G176" s="182"/>
    </row>
    <row r="177" spans="7:7" ht="15.75" customHeight="1">
      <c r="G177" s="182"/>
    </row>
    <row r="178" spans="7:7" ht="15.75" customHeight="1">
      <c r="G178" s="182"/>
    </row>
    <row r="179" spans="7:7" ht="15.75" customHeight="1">
      <c r="G179" s="182"/>
    </row>
    <row r="180" spans="7:7" ht="15.75" customHeight="1">
      <c r="G180" s="182"/>
    </row>
    <row r="181" spans="7:7" ht="15.75" customHeight="1">
      <c r="G181" s="182"/>
    </row>
    <row r="182" spans="7:7" ht="15.75" customHeight="1">
      <c r="G182" s="182"/>
    </row>
    <row r="183" spans="7:7" ht="15.75" customHeight="1">
      <c r="G183" s="182"/>
    </row>
    <row r="184" spans="7:7" ht="15.75" customHeight="1">
      <c r="G184" s="182"/>
    </row>
    <row r="185" spans="7:7" ht="15.75" customHeight="1">
      <c r="G185" s="182"/>
    </row>
    <row r="186" spans="7:7" ht="15.75" customHeight="1">
      <c r="G186" s="182"/>
    </row>
    <row r="187" spans="7:7" ht="15.75" customHeight="1">
      <c r="G187" s="182"/>
    </row>
    <row r="188" spans="7:7" ht="15.75" customHeight="1">
      <c r="G188" s="182"/>
    </row>
    <row r="189" spans="7:7" ht="15.75" customHeight="1">
      <c r="G189" s="182"/>
    </row>
    <row r="190" spans="7:7" ht="15.75" customHeight="1">
      <c r="G190" s="182"/>
    </row>
    <row r="191" spans="7:7" ht="15.75" customHeight="1">
      <c r="G191" s="182"/>
    </row>
    <row r="192" spans="7:7" ht="15.75" customHeight="1">
      <c r="G192" s="182"/>
    </row>
    <row r="193" spans="7:7" ht="15.75" customHeight="1">
      <c r="G193" s="182"/>
    </row>
    <row r="194" spans="7:7" ht="15.75" customHeight="1">
      <c r="G194" s="182"/>
    </row>
    <row r="195" spans="7:7" ht="15.75" customHeight="1">
      <c r="G195" s="182"/>
    </row>
    <row r="196" spans="7:7" ht="15.75" customHeight="1">
      <c r="G196" s="182"/>
    </row>
    <row r="197" spans="7:7" ht="15.75" customHeight="1">
      <c r="G197" s="182"/>
    </row>
    <row r="198" spans="7:7" ht="15.75" customHeight="1">
      <c r="G198" s="182"/>
    </row>
    <row r="199" spans="7:7" ht="15.75" customHeight="1">
      <c r="G199" s="182"/>
    </row>
    <row r="200" spans="7:7" ht="15.75" customHeight="1">
      <c r="G200" s="182"/>
    </row>
    <row r="201" spans="7:7" ht="15.75" customHeight="1">
      <c r="G201" s="182"/>
    </row>
    <row r="202" spans="7:7" ht="15.75" customHeight="1">
      <c r="G202" s="182"/>
    </row>
    <row r="203" spans="7:7" ht="15.75" customHeight="1">
      <c r="G203" s="182"/>
    </row>
    <row r="204" spans="7:7" ht="15.75" customHeight="1">
      <c r="G204" s="182"/>
    </row>
    <row r="205" spans="7:7" ht="15.75" customHeight="1">
      <c r="G205" s="182"/>
    </row>
    <row r="206" spans="7:7" ht="15.75" customHeight="1">
      <c r="G206" s="182"/>
    </row>
    <row r="207" spans="7:7" ht="15.75" customHeight="1">
      <c r="G207" s="182"/>
    </row>
    <row r="208" spans="7:7" ht="15.75" customHeight="1">
      <c r="G208" s="182"/>
    </row>
    <row r="209" spans="7:7" ht="15.75" customHeight="1">
      <c r="G209" s="182"/>
    </row>
    <row r="210" spans="7:7" ht="15.75" customHeight="1">
      <c r="G210" s="182"/>
    </row>
    <row r="211" spans="7:7" ht="15.75" customHeight="1">
      <c r="G211" s="182"/>
    </row>
    <row r="212" spans="7:7" ht="15.75" customHeight="1">
      <c r="G212" s="182"/>
    </row>
    <row r="213" spans="7:7" ht="15.75" customHeight="1">
      <c r="G213" s="182"/>
    </row>
    <row r="214" spans="7:7" ht="15.75" customHeight="1">
      <c r="G214" s="182"/>
    </row>
    <row r="215" spans="7:7" ht="15.75" customHeight="1">
      <c r="G215" s="182"/>
    </row>
    <row r="216" spans="7:7" ht="15.75" customHeight="1">
      <c r="G216" s="182"/>
    </row>
    <row r="217" spans="7:7" ht="15.75" customHeight="1">
      <c r="G217" s="182"/>
    </row>
    <row r="218" spans="7:7" ht="15.75" customHeight="1">
      <c r="G218" s="182"/>
    </row>
    <row r="219" spans="7:7" ht="15.75" customHeight="1">
      <c r="G219" s="182"/>
    </row>
    <row r="220" spans="7:7" ht="15.75" customHeight="1">
      <c r="G220" s="182"/>
    </row>
    <row r="221" spans="7:7" ht="15.75" customHeight="1">
      <c r="G221" s="182"/>
    </row>
    <row r="222" spans="7:7" ht="15.75" customHeight="1">
      <c r="G222" s="182"/>
    </row>
    <row r="223" spans="7:7" ht="15.75" customHeight="1">
      <c r="G223" s="182"/>
    </row>
    <row r="224" spans="7:7" ht="15.75" customHeight="1">
      <c r="G224" s="182"/>
    </row>
    <row r="225" spans="7:7" ht="15.75" customHeight="1">
      <c r="G225" s="182"/>
    </row>
    <row r="226" spans="7:7" ht="15.75" customHeight="1">
      <c r="G226" s="182"/>
    </row>
    <row r="227" spans="7:7" ht="15.75" customHeight="1">
      <c r="G227" s="182"/>
    </row>
    <row r="228" spans="7:7" ht="15.75" customHeight="1">
      <c r="G228" s="182"/>
    </row>
    <row r="229" spans="7:7" ht="15.75" customHeight="1">
      <c r="G229" s="182"/>
    </row>
    <row r="230" spans="7:7" ht="15.75" customHeight="1">
      <c r="G230" s="182"/>
    </row>
    <row r="231" spans="7:7" ht="15.75" customHeight="1">
      <c r="G231" s="182"/>
    </row>
    <row r="232" spans="7:7" ht="15.75" customHeight="1">
      <c r="G232" s="182"/>
    </row>
    <row r="233" spans="7:7" ht="15.75" customHeight="1">
      <c r="G233" s="182"/>
    </row>
    <row r="234" spans="7:7" ht="15.75" customHeight="1">
      <c r="G234" s="182"/>
    </row>
    <row r="235" spans="7:7" ht="15.75" customHeight="1">
      <c r="G235" s="182"/>
    </row>
    <row r="236" spans="7:7" ht="15.75" customHeight="1">
      <c r="G236" s="182"/>
    </row>
    <row r="237" spans="7:7" ht="15.75" customHeight="1">
      <c r="G237" s="182"/>
    </row>
    <row r="238" spans="7:7" ht="15.75" customHeight="1">
      <c r="G238" s="182"/>
    </row>
    <row r="239" spans="7:7" ht="15.75" customHeight="1">
      <c r="G239" s="182"/>
    </row>
    <row r="240" spans="7:7" ht="15.75" customHeight="1">
      <c r="G240" s="182"/>
    </row>
    <row r="241" spans="7:7" ht="15.75" customHeight="1">
      <c r="G241" s="182"/>
    </row>
    <row r="242" spans="7:7" ht="15.75" customHeight="1">
      <c r="G242" s="182"/>
    </row>
    <row r="243" spans="7:7" ht="15.75" customHeight="1">
      <c r="G243" s="182"/>
    </row>
    <row r="244" spans="7:7" ht="15.75" customHeight="1">
      <c r="G244" s="182"/>
    </row>
    <row r="245" spans="7:7" ht="15.75" customHeight="1">
      <c r="G245" s="182"/>
    </row>
    <row r="246" spans="7:7" ht="15.75" customHeight="1">
      <c r="G246" s="182"/>
    </row>
    <row r="247" spans="7:7" ht="15.75" customHeight="1">
      <c r="G247" s="182"/>
    </row>
    <row r="248" spans="7:7" ht="15.75" customHeight="1">
      <c r="G248" s="182"/>
    </row>
    <row r="249" spans="7:7" ht="15.75" customHeight="1">
      <c r="G249" s="182"/>
    </row>
    <row r="250" spans="7:7" ht="15.75" customHeight="1">
      <c r="G250" s="182"/>
    </row>
    <row r="251" spans="7:7" ht="15.75" customHeight="1">
      <c r="G251" s="182"/>
    </row>
    <row r="252" spans="7:7" ht="15.75" customHeight="1">
      <c r="G252" s="182"/>
    </row>
    <row r="253" spans="7:7" ht="15.75" customHeight="1">
      <c r="G253" s="182"/>
    </row>
    <row r="254" spans="7:7" ht="15.75" customHeight="1">
      <c r="G254" s="182"/>
    </row>
    <row r="255" spans="7:7" ht="15.75" customHeight="1">
      <c r="G255" s="182"/>
    </row>
    <row r="256" spans="7:7" ht="15.75" customHeight="1">
      <c r="G256" s="182"/>
    </row>
    <row r="257" spans="7:7" ht="15.75" customHeight="1">
      <c r="G257" s="182"/>
    </row>
    <row r="258" spans="7:7" ht="15.75" customHeight="1">
      <c r="G258" s="182"/>
    </row>
    <row r="259" spans="7:7" ht="15.75" customHeight="1">
      <c r="G259" s="182"/>
    </row>
    <row r="260" spans="7:7" ht="15.75" customHeight="1">
      <c r="G260" s="182"/>
    </row>
    <row r="261" spans="7:7" ht="15.75" customHeight="1">
      <c r="G261" s="182"/>
    </row>
    <row r="262" spans="7:7" ht="15.75" customHeight="1">
      <c r="G262" s="182"/>
    </row>
    <row r="263" spans="7:7" ht="15.75" customHeight="1">
      <c r="G263" s="182"/>
    </row>
    <row r="264" spans="7:7" ht="15.75" customHeight="1">
      <c r="G264" s="182"/>
    </row>
    <row r="265" spans="7:7" ht="15.75" customHeight="1">
      <c r="G265" s="182"/>
    </row>
    <row r="266" spans="7:7" ht="15.75" customHeight="1">
      <c r="G266" s="182"/>
    </row>
    <row r="267" spans="7:7" ht="15.75" customHeight="1">
      <c r="G267" s="182"/>
    </row>
    <row r="268" spans="7:7" ht="15.75" customHeight="1">
      <c r="G268" s="182"/>
    </row>
    <row r="269" spans="7:7" ht="15.75" customHeight="1">
      <c r="G269" s="182"/>
    </row>
    <row r="270" spans="7:7" ht="15.75" customHeight="1">
      <c r="G270" s="182"/>
    </row>
    <row r="271" spans="7:7" ht="15.75" customHeight="1">
      <c r="G271" s="182"/>
    </row>
    <row r="272" spans="7:7" ht="15.75" customHeight="1">
      <c r="G272" s="182"/>
    </row>
    <row r="273" spans="7:7" ht="15.75" customHeight="1">
      <c r="G273" s="182"/>
    </row>
    <row r="274" spans="7:7" ht="15.75" customHeight="1">
      <c r="G274" s="182"/>
    </row>
    <row r="275" spans="7:7" ht="15.75" customHeight="1">
      <c r="G275" s="182"/>
    </row>
    <row r="276" spans="7:7" ht="15.75" customHeight="1">
      <c r="G276" s="182"/>
    </row>
    <row r="277" spans="7:7" ht="15.75" customHeight="1">
      <c r="G277" s="182"/>
    </row>
    <row r="278" spans="7:7" ht="15.75" customHeight="1">
      <c r="G278" s="182"/>
    </row>
    <row r="279" spans="7:7" ht="15.75" customHeight="1">
      <c r="G279" s="182"/>
    </row>
    <row r="280" spans="7:7" ht="15.75" customHeight="1">
      <c r="G280" s="182"/>
    </row>
    <row r="281" spans="7:7" ht="15.75" customHeight="1">
      <c r="G281" s="182"/>
    </row>
    <row r="282" spans="7:7" ht="15.75" customHeight="1">
      <c r="G282" s="182"/>
    </row>
    <row r="283" spans="7:7" ht="15.75" customHeight="1">
      <c r="G283" s="182"/>
    </row>
    <row r="284" spans="7:7" ht="15.75" customHeight="1">
      <c r="G284" s="182"/>
    </row>
    <row r="285" spans="7:7" ht="15.75" customHeight="1">
      <c r="G285" s="182"/>
    </row>
    <row r="286" spans="7:7" ht="15.75" customHeight="1">
      <c r="G286" s="182"/>
    </row>
    <row r="287" spans="7:7" ht="15.75" customHeight="1">
      <c r="G287" s="182"/>
    </row>
    <row r="288" spans="7:7" ht="15.75" customHeight="1">
      <c r="G288" s="182"/>
    </row>
    <row r="289" spans="7:7" ht="15.75" customHeight="1">
      <c r="G289" s="182"/>
    </row>
    <row r="290" spans="7:7" ht="15.75" customHeight="1">
      <c r="G290" s="182"/>
    </row>
    <row r="291" spans="7:7" ht="15.75" customHeight="1">
      <c r="G291" s="182"/>
    </row>
    <row r="292" spans="7:7" ht="15.75" customHeight="1">
      <c r="G292" s="182"/>
    </row>
    <row r="293" spans="7:7" ht="15.75" customHeight="1">
      <c r="G293" s="182"/>
    </row>
    <row r="294" spans="7:7" ht="15.75" customHeight="1">
      <c r="G294" s="182"/>
    </row>
    <row r="295" spans="7:7" ht="15.75" customHeight="1">
      <c r="G295" s="182"/>
    </row>
    <row r="296" spans="7:7" ht="15.75" customHeight="1">
      <c r="G296" s="182"/>
    </row>
    <row r="297" spans="7:7" ht="15.75" customHeight="1">
      <c r="G297" s="182"/>
    </row>
    <row r="298" spans="7:7" ht="15.75" customHeight="1">
      <c r="G298" s="182"/>
    </row>
    <row r="299" spans="7:7" ht="15.75" customHeight="1">
      <c r="G299" s="182"/>
    </row>
    <row r="300" spans="7:7" ht="15.75" customHeight="1">
      <c r="G300" s="182"/>
    </row>
    <row r="301" spans="7:7" ht="15.75" customHeight="1">
      <c r="G301" s="182"/>
    </row>
    <row r="302" spans="7:7" ht="15.75" customHeight="1">
      <c r="G302" s="182"/>
    </row>
    <row r="303" spans="7:7" ht="15.75" customHeight="1">
      <c r="G303" s="182"/>
    </row>
    <row r="304" spans="7:7" ht="15.75" customHeight="1">
      <c r="G304" s="182"/>
    </row>
    <row r="305" spans="7:7" ht="15.75" customHeight="1">
      <c r="G305" s="182"/>
    </row>
    <row r="306" spans="7:7" ht="15.75" customHeight="1">
      <c r="G306" s="182"/>
    </row>
    <row r="307" spans="7:7" ht="15.75" customHeight="1">
      <c r="G307" s="182"/>
    </row>
    <row r="308" spans="7:7" ht="15.75" customHeight="1">
      <c r="G308" s="182"/>
    </row>
    <row r="309" spans="7:7" ht="15.75" customHeight="1">
      <c r="G309" s="182"/>
    </row>
    <row r="310" spans="7:7" ht="15.75" customHeight="1">
      <c r="G310" s="182"/>
    </row>
    <row r="311" spans="7:7" ht="15.75" customHeight="1">
      <c r="G311" s="182"/>
    </row>
    <row r="312" spans="7:7" ht="15.75" customHeight="1">
      <c r="G312" s="182"/>
    </row>
    <row r="313" spans="7:7" ht="15.75" customHeight="1">
      <c r="G313" s="182"/>
    </row>
    <row r="314" spans="7:7" ht="15.75" customHeight="1">
      <c r="G314" s="182"/>
    </row>
    <row r="315" spans="7:7" ht="15.75" customHeight="1">
      <c r="G315" s="182"/>
    </row>
    <row r="316" spans="7:7" ht="15.75" customHeight="1">
      <c r="G316" s="182"/>
    </row>
    <row r="317" spans="7:7" ht="15.75" customHeight="1">
      <c r="G317" s="182"/>
    </row>
    <row r="318" spans="7:7" ht="15.75" customHeight="1">
      <c r="G318" s="182"/>
    </row>
    <row r="319" spans="7:7" ht="15.75" customHeight="1">
      <c r="G319" s="182"/>
    </row>
    <row r="320" spans="7:7" ht="15.75" customHeight="1">
      <c r="G320" s="182"/>
    </row>
    <row r="321" spans="7:7" ht="15.75" customHeight="1">
      <c r="G321" s="182"/>
    </row>
    <row r="322" spans="7:7" ht="15.75" customHeight="1">
      <c r="G322" s="182"/>
    </row>
    <row r="323" spans="7:7" ht="15.75" customHeight="1">
      <c r="G323" s="182"/>
    </row>
    <row r="324" spans="7:7" ht="15.75" customHeight="1">
      <c r="G324" s="182"/>
    </row>
    <row r="325" spans="7:7" ht="15.75" customHeight="1">
      <c r="G325" s="182"/>
    </row>
    <row r="326" spans="7:7" ht="15.75" customHeight="1">
      <c r="G326" s="182"/>
    </row>
    <row r="327" spans="7:7" ht="15.75" customHeight="1">
      <c r="G327" s="182"/>
    </row>
    <row r="328" spans="7:7" ht="15.75" customHeight="1">
      <c r="G328" s="182"/>
    </row>
    <row r="329" spans="7:7" ht="15.75" customHeight="1">
      <c r="G329" s="182"/>
    </row>
    <row r="330" spans="7:7" ht="15.75" customHeight="1">
      <c r="G330" s="182"/>
    </row>
    <row r="331" spans="7:7" ht="15.75" customHeight="1">
      <c r="G331" s="182"/>
    </row>
    <row r="332" spans="7:7" ht="15.75" customHeight="1">
      <c r="G332" s="182"/>
    </row>
    <row r="333" spans="7:7" ht="15.75" customHeight="1">
      <c r="G333" s="182"/>
    </row>
    <row r="334" spans="7:7" ht="15.75" customHeight="1">
      <c r="G334" s="182"/>
    </row>
    <row r="335" spans="7:7" ht="15.75" customHeight="1">
      <c r="G335" s="182"/>
    </row>
    <row r="336" spans="7:7" ht="15.75" customHeight="1">
      <c r="G336" s="182"/>
    </row>
    <row r="337" spans="7:7" ht="15.75" customHeight="1">
      <c r="G337" s="182"/>
    </row>
    <row r="338" spans="7:7" ht="15.75" customHeight="1">
      <c r="G338" s="182"/>
    </row>
    <row r="339" spans="7:7" ht="15.75" customHeight="1">
      <c r="G339" s="182"/>
    </row>
    <row r="340" spans="7:7" ht="15.75" customHeight="1">
      <c r="G340" s="182"/>
    </row>
    <row r="341" spans="7:7" ht="15.75" customHeight="1">
      <c r="G341" s="182"/>
    </row>
    <row r="342" spans="7:7" ht="15.75" customHeight="1">
      <c r="G342" s="182"/>
    </row>
    <row r="343" spans="7:7" ht="15.75" customHeight="1">
      <c r="G343" s="182"/>
    </row>
    <row r="344" spans="7:7" ht="15.75" customHeight="1">
      <c r="G344" s="182"/>
    </row>
    <row r="345" spans="7:7" ht="15.75" customHeight="1">
      <c r="G345" s="182"/>
    </row>
    <row r="346" spans="7:7" ht="15.75" customHeight="1">
      <c r="G346" s="182"/>
    </row>
    <row r="347" spans="7:7" ht="15.75" customHeight="1">
      <c r="G347" s="182"/>
    </row>
    <row r="348" spans="7:7" ht="15.75" customHeight="1">
      <c r="G348" s="182"/>
    </row>
    <row r="349" spans="7:7" ht="15.75" customHeight="1">
      <c r="G349" s="182"/>
    </row>
    <row r="350" spans="7:7" ht="15.75" customHeight="1">
      <c r="G350" s="182"/>
    </row>
    <row r="351" spans="7:7" ht="15.75" customHeight="1">
      <c r="G351" s="182"/>
    </row>
    <row r="352" spans="7:7" ht="15.75" customHeight="1">
      <c r="G352" s="182"/>
    </row>
    <row r="353" spans="7:7" ht="15.75" customHeight="1">
      <c r="G353" s="182"/>
    </row>
    <row r="354" spans="7:7" ht="15.75" customHeight="1">
      <c r="G354" s="182"/>
    </row>
    <row r="355" spans="7:7" ht="15.75" customHeight="1">
      <c r="G355" s="182"/>
    </row>
    <row r="356" spans="7:7" ht="15.75" customHeight="1">
      <c r="G356" s="182"/>
    </row>
    <row r="357" spans="7:7" ht="15.75" customHeight="1">
      <c r="G357" s="182"/>
    </row>
    <row r="358" spans="7:7" ht="15.75" customHeight="1">
      <c r="G358" s="182"/>
    </row>
    <row r="359" spans="7:7" ht="15.75" customHeight="1">
      <c r="G359" s="182"/>
    </row>
    <row r="360" spans="7:7" ht="15.75" customHeight="1">
      <c r="G360" s="182"/>
    </row>
    <row r="361" spans="7:7" ht="15.75" customHeight="1">
      <c r="G361" s="182"/>
    </row>
    <row r="362" spans="7:7" ht="15.75" customHeight="1">
      <c r="G362" s="182"/>
    </row>
    <row r="363" spans="7:7" ht="15.75" customHeight="1">
      <c r="G363" s="182"/>
    </row>
    <row r="364" spans="7:7" ht="15.75" customHeight="1">
      <c r="G364" s="182"/>
    </row>
    <row r="365" spans="7:7" ht="15.75" customHeight="1">
      <c r="G365" s="182"/>
    </row>
    <row r="366" spans="7:7" ht="15.75" customHeight="1">
      <c r="G366" s="182"/>
    </row>
    <row r="367" spans="7:7" ht="15.75" customHeight="1">
      <c r="G367" s="182"/>
    </row>
    <row r="368" spans="7:7" ht="15.75" customHeight="1">
      <c r="G368" s="182"/>
    </row>
    <row r="369" spans="7:7" ht="15.75" customHeight="1">
      <c r="G369" s="182"/>
    </row>
    <row r="370" spans="7:7" ht="15.75" customHeight="1">
      <c r="G370" s="182"/>
    </row>
    <row r="371" spans="7:7" ht="15.75" customHeight="1">
      <c r="G371" s="182"/>
    </row>
    <row r="372" spans="7:7" ht="15.75" customHeight="1">
      <c r="G372" s="182"/>
    </row>
    <row r="373" spans="7:7" ht="15.75" customHeight="1">
      <c r="G373" s="182"/>
    </row>
    <row r="374" spans="7:7" ht="15.75" customHeight="1">
      <c r="G374" s="182"/>
    </row>
    <row r="375" spans="7:7" ht="15.75" customHeight="1">
      <c r="G375" s="182"/>
    </row>
    <row r="376" spans="7:7" ht="15.75" customHeight="1">
      <c r="G376" s="182"/>
    </row>
    <row r="377" spans="7:7" ht="15.75" customHeight="1">
      <c r="G377" s="182"/>
    </row>
    <row r="378" spans="7:7" ht="15.75" customHeight="1">
      <c r="G378" s="182"/>
    </row>
    <row r="379" spans="7:7" ht="15.75" customHeight="1">
      <c r="G379" s="182"/>
    </row>
    <row r="380" spans="7:7" ht="15.75" customHeight="1">
      <c r="G380" s="182"/>
    </row>
    <row r="381" spans="7:7" ht="15.75" customHeight="1">
      <c r="G381" s="182"/>
    </row>
    <row r="382" spans="7:7" ht="15.75" customHeight="1">
      <c r="G382" s="182"/>
    </row>
    <row r="383" spans="7:7" ht="15.75" customHeight="1">
      <c r="G383" s="182"/>
    </row>
    <row r="384" spans="7:7" ht="15.75" customHeight="1">
      <c r="G384" s="182"/>
    </row>
    <row r="385" spans="7:7" ht="15.75" customHeight="1">
      <c r="G385" s="182"/>
    </row>
    <row r="386" spans="7:7" ht="15.75" customHeight="1">
      <c r="G386" s="182"/>
    </row>
    <row r="387" spans="7:7" ht="15.75" customHeight="1">
      <c r="G387" s="182"/>
    </row>
    <row r="388" spans="7:7" ht="15.75" customHeight="1">
      <c r="G388" s="182"/>
    </row>
    <row r="389" spans="7:7" ht="15.75" customHeight="1">
      <c r="G389" s="182"/>
    </row>
    <row r="390" spans="7:7" ht="15.75" customHeight="1">
      <c r="G390" s="182"/>
    </row>
    <row r="391" spans="7:7" ht="15.75" customHeight="1">
      <c r="G391" s="182"/>
    </row>
    <row r="392" spans="7:7" ht="15.75" customHeight="1">
      <c r="G392" s="182"/>
    </row>
    <row r="393" spans="7:7" ht="15.75" customHeight="1">
      <c r="G393" s="182"/>
    </row>
    <row r="394" spans="7:7" ht="15.75" customHeight="1">
      <c r="G394" s="182"/>
    </row>
    <row r="395" spans="7:7" ht="15.75" customHeight="1">
      <c r="G395" s="182"/>
    </row>
    <row r="396" spans="7:7" ht="15.75" customHeight="1">
      <c r="G396" s="182"/>
    </row>
    <row r="397" spans="7:7" ht="15.75" customHeight="1">
      <c r="G397" s="182"/>
    </row>
    <row r="398" spans="7:7" ht="15.75" customHeight="1">
      <c r="G398" s="182"/>
    </row>
    <row r="399" spans="7:7" ht="15.75" customHeight="1">
      <c r="G399" s="182"/>
    </row>
    <row r="400" spans="7:7" ht="15.75" customHeight="1">
      <c r="G400" s="182"/>
    </row>
    <row r="401" spans="7:7" ht="15.75" customHeight="1">
      <c r="G401" s="182"/>
    </row>
    <row r="402" spans="7:7" ht="15.75" customHeight="1">
      <c r="G402" s="182"/>
    </row>
    <row r="403" spans="7:7" ht="15.75" customHeight="1">
      <c r="G403" s="182"/>
    </row>
    <row r="404" spans="7:7" ht="15.75" customHeight="1">
      <c r="G404" s="182"/>
    </row>
    <row r="405" spans="7:7" ht="15.75" customHeight="1">
      <c r="G405" s="182"/>
    </row>
    <row r="406" spans="7:7" ht="15.75" customHeight="1">
      <c r="G406" s="182"/>
    </row>
    <row r="407" spans="7:7" ht="15.75" customHeight="1">
      <c r="G407" s="182"/>
    </row>
    <row r="408" spans="7:7" ht="15.75" customHeight="1">
      <c r="G408" s="182"/>
    </row>
    <row r="409" spans="7:7" ht="15.75" customHeight="1">
      <c r="G409" s="182"/>
    </row>
    <row r="410" spans="7:7" ht="15.75" customHeight="1">
      <c r="G410" s="182"/>
    </row>
    <row r="411" spans="7:7" ht="15.75" customHeight="1">
      <c r="G411" s="182"/>
    </row>
    <row r="412" spans="7:7" ht="15.75" customHeight="1">
      <c r="G412" s="182"/>
    </row>
    <row r="413" spans="7:7" ht="15.75" customHeight="1">
      <c r="G413" s="182"/>
    </row>
    <row r="414" spans="7:7" ht="15.75" customHeight="1">
      <c r="G414" s="182"/>
    </row>
    <row r="415" spans="7:7" ht="15.75" customHeight="1">
      <c r="G415" s="182"/>
    </row>
    <row r="416" spans="7:7" ht="15.75" customHeight="1">
      <c r="G416" s="182"/>
    </row>
    <row r="417" spans="7:7" ht="15.75" customHeight="1">
      <c r="G417" s="182"/>
    </row>
    <row r="418" spans="7:7" ht="15.75" customHeight="1">
      <c r="G418" s="182"/>
    </row>
    <row r="419" spans="7:7" ht="15.75" customHeight="1">
      <c r="G419" s="182"/>
    </row>
    <row r="420" spans="7:7" ht="15.75" customHeight="1">
      <c r="G420" s="182"/>
    </row>
    <row r="421" spans="7:7" ht="15.75" customHeight="1">
      <c r="G421" s="182"/>
    </row>
    <row r="422" spans="7:7" ht="15.75" customHeight="1">
      <c r="G422" s="182"/>
    </row>
    <row r="423" spans="7:7" ht="15.75" customHeight="1">
      <c r="G423" s="182"/>
    </row>
    <row r="424" spans="7:7" ht="15.75" customHeight="1">
      <c r="G424" s="182"/>
    </row>
    <row r="425" spans="7:7" ht="15.75" customHeight="1">
      <c r="G425" s="182"/>
    </row>
    <row r="426" spans="7:7" ht="15.75" customHeight="1">
      <c r="G426" s="182"/>
    </row>
    <row r="427" spans="7:7" ht="15.75" customHeight="1">
      <c r="G427" s="182"/>
    </row>
    <row r="428" spans="7:7" ht="15.75" customHeight="1">
      <c r="G428" s="182"/>
    </row>
    <row r="429" spans="7:7" ht="15.75" customHeight="1">
      <c r="G429" s="182"/>
    </row>
    <row r="430" spans="7:7" ht="15.75" customHeight="1">
      <c r="G430" s="182"/>
    </row>
    <row r="431" spans="7:7" ht="15.75" customHeight="1">
      <c r="G431" s="182"/>
    </row>
    <row r="432" spans="7:7" ht="15.75" customHeight="1">
      <c r="G432" s="182"/>
    </row>
    <row r="433" spans="7:7" ht="15.75" customHeight="1">
      <c r="G433" s="182"/>
    </row>
    <row r="434" spans="7:7" ht="15.75" customHeight="1">
      <c r="G434" s="182"/>
    </row>
    <row r="435" spans="7:7" ht="15.75" customHeight="1">
      <c r="G435" s="182"/>
    </row>
    <row r="436" spans="7:7" ht="15.75" customHeight="1">
      <c r="G436" s="182"/>
    </row>
    <row r="437" spans="7:7" ht="15.75" customHeight="1">
      <c r="G437" s="182"/>
    </row>
    <row r="438" spans="7:7" ht="15.75" customHeight="1">
      <c r="G438" s="182"/>
    </row>
    <row r="439" spans="7:7" ht="15.75" customHeight="1">
      <c r="G439" s="182"/>
    </row>
    <row r="440" spans="7:7" ht="15.75" customHeight="1">
      <c r="G440" s="182"/>
    </row>
    <row r="441" spans="7:7" ht="15.75" customHeight="1">
      <c r="G441" s="182"/>
    </row>
    <row r="442" spans="7:7" ht="15.75" customHeight="1">
      <c r="G442" s="182"/>
    </row>
    <row r="443" spans="7:7" ht="15.75" customHeight="1">
      <c r="G443" s="182"/>
    </row>
    <row r="444" spans="7:7" ht="15.75" customHeight="1">
      <c r="G444" s="182"/>
    </row>
    <row r="445" spans="7:7" ht="15.75" customHeight="1">
      <c r="G445" s="182"/>
    </row>
    <row r="446" spans="7:7" ht="15.75" customHeight="1">
      <c r="G446" s="182"/>
    </row>
    <row r="447" spans="7:7" ht="15.75" customHeight="1">
      <c r="G447" s="182"/>
    </row>
    <row r="448" spans="7:7" ht="15.75" customHeight="1">
      <c r="G448" s="182"/>
    </row>
    <row r="449" spans="7:7" ht="15.75" customHeight="1">
      <c r="G449" s="182"/>
    </row>
    <row r="450" spans="7:7" ht="15.75" customHeight="1">
      <c r="G450" s="182"/>
    </row>
    <row r="451" spans="7:7" ht="15.75" customHeight="1">
      <c r="G451" s="182"/>
    </row>
    <row r="452" spans="7:7" ht="15.75" customHeight="1">
      <c r="G452" s="182"/>
    </row>
    <row r="453" spans="7:7" ht="15.75" customHeight="1">
      <c r="G453" s="182"/>
    </row>
    <row r="454" spans="7:7" ht="15.75" customHeight="1">
      <c r="G454" s="182"/>
    </row>
    <row r="455" spans="7:7" ht="15.75" customHeight="1">
      <c r="G455" s="182"/>
    </row>
    <row r="456" spans="7:7" ht="15.75" customHeight="1">
      <c r="G456" s="182"/>
    </row>
    <row r="457" spans="7:7" ht="15.75" customHeight="1">
      <c r="G457" s="182"/>
    </row>
    <row r="458" spans="7:7" ht="15.75" customHeight="1">
      <c r="G458" s="182"/>
    </row>
    <row r="459" spans="7:7" ht="15.75" customHeight="1">
      <c r="G459" s="182"/>
    </row>
    <row r="460" spans="7:7" ht="15.75" customHeight="1">
      <c r="G460" s="182"/>
    </row>
    <row r="461" spans="7:7" ht="15.75" customHeight="1">
      <c r="G461" s="182"/>
    </row>
    <row r="462" spans="7:7" ht="15.75" customHeight="1">
      <c r="G462" s="182"/>
    </row>
    <row r="463" spans="7:7" ht="15.75" customHeight="1">
      <c r="G463" s="182"/>
    </row>
    <row r="464" spans="7:7" ht="15.75" customHeight="1">
      <c r="G464" s="182"/>
    </row>
    <row r="465" spans="7:7" ht="15.75" customHeight="1">
      <c r="G465" s="182"/>
    </row>
    <row r="466" spans="7:7" ht="15.75" customHeight="1">
      <c r="G466" s="182"/>
    </row>
    <row r="467" spans="7:7" ht="15.75" customHeight="1">
      <c r="G467" s="182"/>
    </row>
    <row r="468" spans="7:7" ht="15.75" customHeight="1">
      <c r="G468" s="182"/>
    </row>
    <row r="469" spans="7:7" ht="15.75" customHeight="1">
      <c r="G469" s="182"/>
    </row>
    <row r="470" spans="7:7" ht="15.75" customHeight="1">
      <c r="G470" s="182"/>
    </row>
    <row r="471" spans="7:7" ht="15.75" customHeight="1">
      <c r="G471" s="182"/>
    </row>
    <row r="472" spans="7:7" ht="15.75" customHeight="1">
      <c r="G472" s="182"/>
    </row>
    <row r="473" spans="7:7" ht="15.75" customHeight="1">
      <c r="G473" s="182"/>
    </row>
    <row r="474" spans="7:7" ht="15.75" customHeight="1">
      <c r="G474" s="182"/>
    </row>
    <row r="475" spans="7:7" ht="15.75" customHeight="1">
      <c r="G475" s="182"/>
    </row>
    <row r="476" spans="7:7" ht="15.75" customHeight="1">
      <c r="G476" s="182"/>
    </row>
    <row r="477" spans="7:7" ht="15.75" customHeight="1">
      <c r="G477" s="182"/>
    </row>
    <row r="478" spans="7:7" ht="15.75" customHeight="1">
      <c r="G478" s="182"/>
    </row>
    <row r="479" spans="7:7" ht="15.75" customHeight="1">
      <c r="G479" s="182"/>
    </row>
    <row r="480" spans="7:7" ht="15.75" customHeight="1">
      <c r="G480" s="182"/>
    </row>
    <row r="481" spans="7:7" ht="15.75" customHeight="1">
      <c r="G481" s="182"/>
    </row>
    <row r="482" spans="7:7" ht="15.75" customHeight="1">
      <c r="G482" s="182"/>
    </row>
    <row r="483" spans="7:7" ht="15.75" customHeight="1">
      <c r="G483" s="182"/>
    </row>
    <row r="484" spans="7:7" ht="15.75" customHeight="1">
      <c r="G484" s="182"/>
    </row>
    <row r="485" spans="7:7" ht="15.75" customHeight="1">
      <c r="G485" s="182"/>
    </row>
    <row r="486" spans="7:7" ht="15.75" customHeight="1">
      <c r="G486" s="182"/>
    </row>
    <row r="487" spans="7:7" ht="15.75" customHeight="1">
      <c r="G487" s="182"/>
    </row>
    <row r="488" spans="7:7" ht="15.75" customHeight="1">
      <c r="G488" s="182"/>
    </row>
    <row r="489" spans="7:7" ht="15.75" customHeight="1">
      <c r="G489" s="182"/>
    </row>
    <row r="490" spans="7:7" ht="15.75" customHeight="1">
      <c r="G490" s="182"/>
    </row>
    <row r="491" spans="7:7" ht="15.75" customHeight="1">
      <c r="G491" s="182"/>
    </row>
    <row r="492" spans="7:7" ht="15.75" customHeight="1">
      <c r="G492" s="182"/>
    </row>
    <row r="493" spans="7:7" ht="15.75" customHeight="1">
      <c r="G493" s="182"/>
    </row>
    <row r="494" spans="7:7" ht="15.75" customHeight="1">
      <c r="G494" s="182"/>
    </row>
    <row r="495" spans="7:7" ht="15.75" customHeight="1">
      <c r="G495" s="182"/>
    </row>
    <row r="496" spans="7:7" ht="15.75" customHeight="1">
      <c r="G496" s="182"/>
    </row>
    <row r="497" spans="7:7" ht="15.75" customHeight="1">
      <c r="G497" s="182"/>
    </row>
    <row r="498" spans="7:7" ht="15.75" customHeight="1">
      <c r="G498" s="182"/>
    </row>
    <row r="499" spans="7:7" ht="15.75" customHeight="1">
      <c r="G499" s="182"/>
    </row>
    <row r="500" spans="7:7" ht="15.75" customHeight="1">
      <c r="G500" s="182"/>
    </row>
    <row r="501" spans="7:7" ht="15.75" customHeight="1">
      <c r="G501" s="182"/>
    </row>
    <row r="502" spans="7:7" ht="15.75" customHeight="1">
      <c r="G502" s="182"/>
    </row>
    <row r="503" spans="7:7" ht="15.75" customHeight="1">
      <c r="G503" s="182"/>
    </row>
    <row r="504" spans="7:7" ht="15.75" customHeight="1">
      <c r="G504" s="182"/>
    </row>
    <row r="505" spans="7:7" ht="15.75" customHeight="1">
      <c r="G505" s="182"/>
    </row>
    <row r="506" spans="7:7" ht="15.75" customHeight="1">
      <c r="G506" s="182"/>
    </row>
    <row r="507" spans="7:7" ht="15.75" customHeight="1">
      <c r="G507" s="182"/>
    </row>
    <row r="508" spans="7:7" ht="15.75" customHeight="1">
      <c r="G508" s="182"/>
    </row>
    <row r="509" spans="7:7" ht="15.75" customHeight="1">
      <c r="G509" s="182"/>
    </row>
    <row r="510" spans="7:7" ht="15.75" customHeight="1">
      <c r="G510" s="182"/>
    </row>
    <row r="511" spans="7:7" ht="15.75" customHeight="1">
      <c r="G511" s="182"/>
    </row>
    <row r="512" spans="7:7" ht="15.75" customHeight="1">
      <c r="G512" s="182"/>
    </row>
    <row r="513" spans="7:7" ht="15.75" customHeight="1">
      <c r="G513" s="182"/>
    </row>
    <row r="514" spans="7:7" ht="15.75" customHeight="1">
      <c r="G514" s="182"/>
    </row>
    <row r="515" spans="7:7" ht="15.75" customHeight="1">
      <c r="G515" s="182"/>
    </row>
    <row r="516" spans="7:7" ht="15.75" customHeight="1">
      <c r="G516" s="182"/>
    </row>
    <row r="517" spans="7:7" ht="15.75" customHeight="1">
      <c r="G517" s="182"/>
    </row>
    <row r="518" spans="7:7" ht="15.75" customHeight="1">
      <c r="G518" s="182"/>
    </row>
    <row r="519" spans="7:7" ht="15.75" customHeight="1">
      <c r="G519" s="182"/>
    </row>
    <row r="520" spans="7:7" ht="15.75" customHeight="1">
      <c r="G520" s="182"/>
    </row>
    <row r="521" spans="7:7" ht="15.75" customHeight="1">
      <c r="G521" s="182"/>
    </row>
    <row r="522" spans="7:7" ht="15.75" customHeight="1">
      <c r="G522" s="182"/>
    </row>
    <row r="523" spans="7:7" ht="15.75" customHeight="1">
      <c r="G523" s="182"/>
    </row>
    <row r="524" spans="7:7" ht="15.75" customHeight="1">
      <c r="G524" s="182"/>
    </row>
    <row r="525" spans="7:7" ht="15.75" customHeight="1">
      <c r="G525" s="182"/>
    </row>
    <row r="526" spans="7:7" ht="15.75" customHeight="1">
      <c r="G526" s="182"/>
    </row>
    <row r="527" spans="7:7" ht="15.75" customHeight="1">
      <c r="G527" s="182"/>
    </row>
    <row r="528" spans="7:7" ht="15.75" customHeight="1">
      <c r="G528" s="182"/>
    </row>
    <row r="529" spans="7:7" ht="15.75" customHeight="1">
      <c r="G529" s="182"/>
    </row>
    <row r="530" spans="7:7" ht="15.75" customHeight="1">
      <c r="G530" s="182"/>
    </row>
    <row r="531" spans="7:7" ht="15.75" customHeight="1">
      <c r="G531" s="182"/>
    </row>
    <row r="532" spans="7:7" ht="15.75" customHeight="1">
      <c r="G532" s="182"/>
    </row>
    <row r="533" spans="7:7" ht="15.75" customHeight="1">
      <c r="G533" s="182"/>
    </row>
    <row r="534" spans="7:7" ht="15.75" customHeight="1">
      <c r="G534" s="182"/>
    </row>
    <row r="535" spans="7:7" ht="15.75" customHeight="1">
      <c r="G535" s="182"/>
    </row>
    <row r="536" spans="7:7" ht="15.75" customHeight="1">
      <c r="G536" s="182"/>
    </row>
    <row r="537" spans="7:7" ht="15.75" customHeight="1">
      <c r="G537" s="182"/>
    </row>
    <row r="538" spans="7:7" ht="15.75" customHeight="1">
      <c r="G538" s="182"/>
    </row>
    <row r="539" spans="7:7" ht="15.75" customHeight="1">
      <c r="G539" s="182"/>
    </row>
    <row r="540" spans="7:7" ht="15.75" customHeight="1">
      <c r="G540" s="182"/>
    </row>
    <row r="541" spans="7:7" ht="15.75" customHeight="1">
      <c r="G541" s="182"/>
    </row>
    <row r="542" spans="7:7" ht="15.75" customHeight="1">
      <c r="G542" s="182"/>
    </row>
    <row r="543" spans="7:7" ht="15.75" customHeight="1">
      <c r="G543" s="182"/>
    </row>
    <row r="544" spans="7:7" ht="15.75" customHeight="1">
      <c r="G544" s="182"/>
    </row>
    <row r="545" spans="7:7" ht="15.75" customHeight="1">
      <c r="G545" s="182"/>
    </row>
    <row r="546" spans="7:7" ht="15.75" customHeight="1">
      <c r="G546" s="182"/>
    </row>
    <row r="547" spans="7:7" ht="15.75" customHeight="1">
      <c r="G547" s="182"/>
    </row>
    <row r="548" spans="7:7" ht="15.75" customHeight="1">
      <c r="G548" s="182"/>
    </row>
    <row r="549" spans="7:7" ht="15.75" customHeight="1">
      <c r="G549" s="182"/>
    </row>
    <row r="550" spans="7:7" ht="15.75" customHeight="1">
      <c r="G550" s="182"/>
    </row>
    <row r="551" spans="7:7" ht="15.75" customHeight="1">
      <c r="G551" s="182"/>
    </row>
    <row r="552" spans="7:7" ht="15.75" customHeight="1">
      <c r="G552" s="182"/>
    </row>
    <row r="553" spans="7:7" ht="15.75" customHeight="1">
      <c r="G553" s="182"/>
    </row>
    <row r="554" spans="7:7" ht="15.75" customHeight="1">
      <c r="G554" s="182"/>
    </row>
    <row r="555" spans="7:7" ht="15.75" customHeight="1">
      <c r="G555" s="182"/>
    </row>
    <row r="556" spans="7:7" ht="15.75" customHeight="1">
      <c r="G556" s="182"/>
    </row>
    <row r="557" spans="7:7" ht="15.75" customHeight="1">
      <c r="G557" s="182"/>
    </row>
    <row r="558" spans="7:7" ht="15.75" customHeight="1">
      <c r="G558" s="182"/>
    </row>
    <row r="559" spans="7:7" ht="15.75" customHeight="1">
      <c r="G559" s="182"/>
    </row>
    <row r="560" spans="7:7" ht="15.75" customHeight="1">
      <c r="G560" s="182"/>
    </row>
    <row r="561" spans="7:7" ht="15.75" customHeight="1">
      <c r="G561" s="182"/>
    </row>
    <row r="562" spans="7:7" ht="15.75" customHeight="1">
      <c r="G562" s="182"/>
    </row>
    <row r="563" spans="7:7" ht="15.75" customHeight="1">
      <c r="G563" s="182"/>
    </row>
    <row r="564" spans="7:7" ht="15.75" customHeight="1">
      <c r="G564" s="182"/>
    </row>
    <row r="565" spans="7:7" ht="15.75" customHeight="1">
      <c r="G565" s="182"/>
    </row>
    <row r="566" spans="7:7" ht="15.75" customHeight="1">
      <c r="G566" s="182"/>
    </row>
    <row r="567" spans="7:7" ht="15.75" customHeight="1">
      <c r="G567" s="182"/>
    </row>
    <row r="568" spans="7:7" ht="15.75" customHeight="1">
      <c r="G568" s="182"/>
    </row>
    <row r="569" spans="7:7" ht="15.75" customHeight="1">
      <c r="G569" s="182"/>
    </row>
    <row r="570" spans="7:7" ht="15.75" customHeight="1">
      <c r="G570" s="182"/>
    </row>
    <row r="571" spans="7:7" ht="15.75" customHeight="1">
      <c r="G571" s="182"/>
    </row>
    <row r="572" spans="7:7" ht="15.75" customHeight="1">
      <c r="G572" s="182"/>
    </row>
    <row r="573" spans="7:7" ht="15.75" customHeight="1">
      <c r="G573" s="182"/>
    </row>
    <row r="574" spans="7:7" ht="15.75" customHeight="1">
      <c r="G574" s="182"/>
    </row>
    <row r="575" spans="7:7" ht="15.75" customHeight="1">
      <c r="G575" s="182"/>
    </row>
    <row r="576" spans="7:7" ht="15.75" customHeight="1">
      <c r="G576" s="182"/>
    </row>
    <row r="577" spans="7:7" ht="15.75" customHeight="1">
      <c r="G577" s="182"/>
    </row>
    <row r="578" spans="7:7" ht="15.75" customHeight="1">
      <c r="G578" s="182"/>
    </row>
    <row r="579" spans="7:7" ht="15.75" customHeight="1">
      <c r="G579" s="182"/>
    </row>
    <row r="580" spans="7:7" ht="15.75" customHeight="1">
      <c r="G580" s="182"/>
    </row>
    <row r="581" spans="7:7" ht="15.75" customHeight="1">
      <c r="G581" s="182"/>
    </row>
    <row r="582" spans="7:7" ht="15.75" customHeight="1">
      <c r="G582" s="182"/>
    </row>
    <row r="583" spans="7:7" ht="15.75" customHeight="1">
      <c r="G583" s="182"/>
    </row>
    <row r="584" spans="7:7" ht="15.75" customHeight="1">
      <c r="G584" s="182"/>
    </row>
    <row r="585" spans="7:7" ht="15.75" customHeight="1">
      <c r="G585" s="182"/>
    </row>
    <row r="586" spans="7:7" ht="15.75" customHeight="1">
      <c r="G586" s="182"/>
    </row>
    <row r="587" spans="7:7" ht="15.75" customHeight="1">
      <c r="G587" s="182"/>
    </row>
    <row r="588" spans="7:7" ht="15.75" customHeight="1">
      <c r="G588" s="182"/>
    </row>
    <row r="589" spans="7:7" ht="15.75" customHeight="1">
      <c r="G589" s="182"/>
    </row>
    <row r="590" spans="7:7" ht="15.75" customHeight="1">
      <c r="G590" s="182"/>
    </row>
    <row r="591" spans="7:7" ht="15.75" customHeight="1">
      <c r="G591" s="182"/>
    </row>
    <row r="592" spans="7:7" ht="15.75" customHeight="1">
      <c r="G592" s="182"/>
    </row>
    <row r="593" spans="7:7" ht="15.75" customHeight="1">
      <c r="G593" s="182"/>
    </row>
    <row r="594" spans="7:7" ht="15.75" customHeight="1">
      <c r="G594" s="182"/>
    </row>
    <row r="595" spans="7:7" ht="15.75" customHeight="1">
      <c r="G595" s="182"/>
    </row>
    <row r="596" spans="7:7" ht="15.75" customHeight="1">
      <c r="G596" s="182"/>
    </row>
    <row r="597" spans="7:7" ht="15.75" customHeight="1">
      <c r="G597" s="182"/>
    </row>
    <row r="598" spans="7:7" ht="15.75" customHeight="1">
      <c r="G598" s="182"/>
    </row>
    <row r="599" spans="7:7" ht="15.75" customHeight="1">
      <c r="G599" s="182"/>
    </row>
    <row r="600" spans="7:7" ht="15.75" customHeight="1">
      <c r="G600" s="182"/>
    </row>
    <row r="601" spans="7:7" ht="15.75" customHeight="1">
      <c r="G601" s="182"/>
    </row>
    <row r="602" spans="7:7" ht="15.75" customHeight="1">
      <c r="G602" s="182"/>
    </row>
    <row r="603" spans="7:7" ht="15.75" customHeight="1">
      <c r="G603" s="182"/>
    </row>
    <row r="604" spans="7:7" ht="15.75" customHeight="1">
      <c r="G604" s="182"/>
    </row>
    <row r="605" spans="7:7" ht="15.75" customHeight="1">
      <c r="G605" s="182"/>
    </row>
    <row r="606" spans="7:7" ht="15.75" customHeight="1">
      <c r="G606" s="182"/>
    </row>
    <row r="607" spans="7:7" ht="15.75" customHeight="1">
      <c r="G607" s="182"/>
    </row>
    <row r="608" spans="7:7" ht="15.75" customHeight="1">
      <c r="G608" s="182"/>
    </row>
    <row r="609" spans="7:7" ht="15.75" customHeight="1">
      <c r="G609" s="182"/>
    </row>
    <row r="610" spans="7:7" ht="15.75" customHeight="1">
      <c r="G610" s="182"/>
    </row>
    <row r="611" spans="7:7" ht="15.75" customHeight="1">
      <c r="G611" s="182"/>
    </row>
    <row r="612" spans="7:7" ht="15.75" customHeight="1">
      <c r="G612" s="182"/>
    </row>
    <row r="613" spans="7:7" ht="15.75" customHeight="1">
      <c r="G613" s="182"/>
    </row>
    <row r="614" spans="7:7" ht="15.75" customHeight="1">
      <c r="G614" s="182"/>
    </row>
    <row r="615" spans="7:7" ht="15.75" customHeight="1">
      <c r="G615" s="182"/>
    </row>
    <row r="616" spans="7:7" ht="15.75" customHeight="1">
      <c r="G616" s="182"/>
    </row>
    <row r="617" spans="7:7" ht="15.75" customHeight="1">
      <c r="G617" s="182"/>
    </row>
    <row r="618" spans="7:7" ht="15.75" customHeight="1">
      <c r="G618" s="182"/>
    </row>
    <row r="619" spans="7:7" ht="15.75" customHeight="1">
      <c r="G619" s="182"/>
    </row>
    <row r="620" spans="7:7" ht="15.75" customHeight="1">
      <c r="G620" s="182"/>
    </row>
    <row r="621" spans="7:7" ht="15.75" customHeight="1">
      <c r="G621" s="182"/>
    </row>
    <row r="622" spans="7:7" ht="15.75" customHeight="1">
      <c r="G622" s="182"/>
    </row>
    <row r="623" spans="7:7" ht="15.75" customHeight="1">
      <c r="G623" s="182"/>
    </row>
    <row r="624" spans="7:7" ht="15.75" customHeight="1">
      <c r="G624" s="182"/>
    </row>
    <row r="625" spans="7:7" ht="15.75" customHeight="1">
      <c r="G625" s="182"/>
    </row>
    <row r="626" spans="7:7" ht="15.75" customHeight="1">
      <c r="G626" s="182"/>
    </row>
    <row r="627" spans="7:7" ht="15.75" customHeight="1">
      <c r="G627" s="182"/>
    </row>
    <row r="628" spans="7:7" ht="15.75" customHeight="1">
      <c r="G628" s="182"/>
    </row>
    <row r="629" spans="7:7" ht="15.75" customHeight="1">
      <c r="G629" s="182"/>
    </row>
    <row r="630" spans="7:7" ht="15.75" customHeight="1">
      <c r="G630" s="182"/>
    </row>
    <row r="631" spans="7:7" ht="15.75" customHeight="1">
      <c r="G631" s="182"/>
    </row>
    <row r="632" spans="7:7" ht="15.75" customHeight="1">
      <c r="G632" s="182"/>
    </row>
    <row r="633" spans="7:7" ht="15.75" customHeight="1">
      <c r="G633" s="182"/>
    </row>
    <row r="634" spans="7:7" ht="15.75" customHeight="1">
      <c r="G634" s="182"/>
    </row>
    <row r="635" spans="7:7" ht="15.75" customHeight="1">
      <c r="G635" s="182"/>
    </row>
    <row r="636" spans="7:7" ht="15.75" customHeight="1">
      <c r="G636" s="182"/>
    </row>
    <row r="637" spans="7:7" ht="15.75" customHeight="1">
      <c r="G637" s="182"/>
    </row>
    <row r="638" spans="7:7" ht="15.75" customHeight="1">
      <c r="G638" s="182"/>
    </row>
    <row r="639" spans="7:7" ht="15.75" customHeight="1">
      <c r="G639" s="182"/>
    </row>
    <row r="640" spans="7:7" ht="15.75" customHeight="1">
      <c r="G640" s="182"/>
    </row>
    <row r="641" spans="7:7" ht="15.75" customHeight="1">
      <c r="G641" s="182"/>
    </row>
    <row r="642" spans="7:7" ht="15.75" customHeight="1">
      <c r="G642" s="182"/>
    </row>
    <row r="643" spans="7:7" ht="15.75" customHeight="1">
      <c r="G643" s="182"/>
    </row>
    <row r="644" spans="7:7" ht="15.75" customHeight="1">
      <c r="G644" s="182"/>
    </row>
    <row r="645" spans="7:7" ht="15.75" customHeight="1">
      <c r="G645" s="182"/>
    </row>
    <row r="646" spans="7:7" ht="15.75" customHeight="1">
      <c r="G646" s="182"/>
    </row>
    <row r="647" spans="7:7" ht="15.75" customHeight="1">
      <c r="G647" s="182"/>
    </row>
    <row r="648" spans="7:7" ht="15.75" customHeight="1">
      <c r="G648" s="182"/>
    </row>
    <row r="649" spans="7:7" ht="15.75" customHeight="1">
      <c r="G649" s="182"/>
    </row>
    <row r="650" spans="7:7" ht="15.75" customHeight="1">
      <c r="G650" s="182"/>
    </row>
    <row r="651" spans="7:7" ht="15.75" customHeight="1">
      <c r="G651" s="182"/>
    </row>
    <row r="652" spans="7:7" ht="15.75" customHeight="1">
      <c r="G652" s="182"/>
    </row>
    <row r="653" spans="7:7" ht="15.75" customHeight="1">
      <c r="G653" s="182"/>
    </row>
    <row r="654" spans="7:7" ht="15.75" customHeight="1">
      <c r="G654" s="182"/>
    </row>
    <row r="655" spans="7:7" ht="15.75" customHeight="1">
      <c r="G655" s="182"/>
    </row>
    <row r="656" spans="7:7" ht="15.75" customHeight="1">
      <c r="G656" s="182"/>
    </row>
    <row r="657" spans="7:7" ht="15.75" customHeight="1">
      <c r="G657" s="182"/>
    </row>
    <row r="658" spans="7:7" ht="15.75" customHeight="1">
      <c r="G658" s="182"/>
    </row>
    <row r="659" spans="7:7" ht="15.75" customHeight="1">
      <c r="G659" s="182"/>
    </row>
    <row r="660" spans="7:7" ht="15.75" customHeight="1">
      <c r="G660" s="182"/>
    </row>
    <row r="661" spans="7:7" ht="15.75" customHeight="1">
      <c r="G661" s="182"/>
    </row>
    <row r="662" spans="7:7" ht="15.75" customHeight="1">
      <c r="G662" s="182"/>
    </row>
    <row r="663" spans="7:7" ht="15.75" customHeight="1">
      <c r="G663" s="182"/>
    </row>
    <row r="664" spans="7:7" ht="15.75" customHeight="1">
      <c r="G664" s="182"/>
    </row>
    <row r="665" spans="7:7" ht="15.75" customHeight="1">
      <c r="G665" s="182"/>
    </row>
    <row r="666" spans="7:7" ht="15.75" customHeight="1">
      <c r="G666" s="182"/>
    </row>
    <row r="667" spans="7:7" ht="15.75" customHeight="1">
      <c r="G667" s="182"/>
    </row>
    <row r="668" spans="7:7" ht="15.75" customHeight="1">
      <c r="G668" s="182"/>
    </row>
    <row r="669" spans="7:7" ht="15.75" customHeight="1">
      <c r="G669" s="182"/>
    </row>
    <row r="670" spans="7:7" ht="15.75" customHeight="1">
      <c r="G670" s="182"/>
    </row>
    <row r="671" spans="7:7" ht="15.75" customHeight="1">
      <c r="G671" s="182"/>
    </row>
    <row r="672" spans="7:7" ht="15.75" customHeight="1">
      <c r="G672" s="182"/>
    </row>
    <row r="673" spans="7:7" ht="15.75" customHeight="1">
      <c r="G673" s="182"/>
    </row>
    <row r="674" spans="7:7" ht="15.75" customHeight="1">
      <c r="G674" s="182"/>
    </row>
    <row r="675" spans="7:7" ht="15.75" customHeight="1">
      <c r="G675" s="182"/>
    </row>
    <row r="676" spans="7:7" ht="15.75" customHeight="1">
      <c r="G676" s="182"/>
    </row>
    <row r="677" spans="7:7" ht="15.75" customHeight="1">
      <c r="G677" s="182"/>
    </row>
    <row r="678" spans="7:7" ht="15.75" customHeight="1">
      <c r="G678" s="182"/>
    </row>
    <row r="679" spans="7:7" ht="15.75" customHeight="1">
      <c r="G679" s="182"/>
    </row>
    <row r="680" spans="7:7" ht="15.75" customHeight="1">
      <c r="G680" s="182"/>
    </row>
    <row r="681" spans="7:7" ht="15.75" customHeight="1">
      <c r="G681" s="182"/>
    </row>
    <row r="682" spans="7:7" ht="15.75" customHeight="1">
      <c r="G682" s="182"/>
    </row>
    <row r="683" spans="7:7" ht="15.75" customHeight="1">
      <c r="G683" s="182"/>
    </row>
    <row r="684" spans="7:7" ht="15.75" customHeight="1">
      <c r="G684" s="182"/>
    </row>
    <row r="685" spans="7:7" ht="15.75" customHeight="1">
      <c r="G685" s="182"/>
    </row>
    <row r="686" spans="7:7" ht="15.75" customHeight="1">
      <c r="G686" s="182"/>
    </row>
    <row r="687" spans="7:7" ht="15.75" customHeight="1">
      <c r="G687" s="182"/>
    </row>
    <row r="688" spans="7:7" ht="15.75" customHeight="1">
      <c r="G688" s="182"/>
    </row>
    <row r="689" spans="7:7" ht="15.75" customHeight="1">
      <c r="G689" s="182"/>
    </row>
    <row r="690" spans="7:7" ht="15.75" customHeight="1">
      <c r="G690" s="182"/>
    </row>
    <row r="691" spans="7:7" ht="15.75" customHeight="1">
      <c r="G691" s="182"/>
    </row>
    <row r="692" spans="7:7" ht="15.75" customHeight="1">
      <c r="G692" s="182"/>
    </row>
    <row r="693" spans="7:7" ht="15.75" customHeight="1">
      <c r="G693" s="182"/>
    </row>
    <row r="694" spans="7:7" ht="15.75" customHeight="1">
      <c r="G694" s="182"/>
    </row>
    <row r="695" spans="7:7" ht="15.75" customHeight="1">
      <c r="G695" s="182"/>
    </row>
    <row r="696" spans="7:7" ht="15.75" customHeight="1">
      <c r="G696" s="182"/>
    </row>
    <row r="697" spans="7:7" ht="15.75" customHeight="1">
      <c r="G697" s="182"/>
    </row>
    <row r="698" spans="7:7" ht="15.75" customHeight="1">
      <c r="G698" s="182"/>
    </row>
    <row r="699" spans="7:7" ht="15.75" customHeight="1">
      <c r="G699" s="182"/>
    </row>
    <row r="700" spans="7:7" ht="15.75" customHeight="1">
      <c r="G700" s="182"/>
    </row>
    <row r="701" spans="7:7" ht="15.75" customHeight="1">
      <c r="G701" s="182"/>
    </row>
    <row r="702" spans="7:7" ht="15.75" customHeight="1">
      <c r="G702" s="182"/>
    </row>
    <row r="703" spans="7:7" ht="15.75" customHeight="1">
      <c r="G703" s="182"/>
    </row>
    <row r="704" spans="7:7" ht="15.75" customHeight="1">
      <c r="G704" s="182"/>
    </row>
    <row r="705" spans="7:7" ht="15.75" customHeight="1">
      <c r="G705" s="182"/>
    </row>
    <row r="706" spans="7:7" ht="15.75" customHeight="1">
      <c r="G706" s="182"/>
    </row>
    <row r="707" spans="7:7" ht="15.75" customHeight="1">
      <c r="G707" s="182"/>
    </row>
    <row r="708" spans="7:7" ht="15.75" customHeight="1">
      <c r="G708" s="182"/>
    </row>
    <row r="709" spans="7:7" ht="15.75" customHeight="1">
      <c r="G709" s="182"/>
    </row>
    <row r="710" spans="7:7" ht="15.75" customHeight="1">
      <c r="G710" s="182"/>
    </row>
    <row r="711" spans="7:7" ht="15.75" customHeight="1">
      <c r="G711" s="182"/>
    </row>
    <row r="712" spans="7:7" ht="15.75" customHeight="1">
      <c r="G712" s="182"/>
    </row>
    <row r="713" spans="7:7" ht="15.75" customHeight="1">
      <c r="G713" s="182"/>
    </row>
    <row r="714" spans="7:7" ht="15.75" customHeight="1">
      <c r="G714" s="182"/>
    </row>
    <row r="715" spans="7:7" ht="15.75" customHeight="1">
      <c r="G715" s="182"/>
    </row>
    <row r="716" spans="7:7" ht="15.75" customHeight="1">
      <c r="G716" s="182"/>
    </row>
    <row r="717" spans="7:7" ht="15.75" customHeight="1">
      <c r="G717" s="182"/>
    </row>
    <row r="718" spans="7:7" ht="15.75" customHeight="1">
      <c r="G718" s="182"/>
    </row>
    <row r="719" spans="7:7" ht="15.75" customHeight="1">
      <c r="G719" s="182"/>
    </row>
    <row r="720" spans="7:7" ht="15.75" customHeight="1">
      <c r="G720" s="182"/>
    </row>
    <row r="721" spans="7:7" ht="15.75" customHeight="1">
      <c r="G721" s="182"/>
    </row>
    <row r="722" spans="7:7" ht="15.75" customHeight="1">
      <c r="G722" s="182"/>
    </row>
    <row r="723" spans="7:7" ht="15.75" customHeight="1">
      <c r="G723" s="182"/>
    </row>
    <row r="724" spans="7:7" ht="15.75" customHeight="1">
      <c r="G724" s="182"/>
    </row>
    <row r="725" spans="7:7" ht="15.75" customHeight="1">
      <c r="G725" s="182"/>
    </row>
    <row r="726" spans="7:7" ht="15.75" customHeight="1">
      <c r="G726" s="182"/>
    </row>
    <row r="727" spans="7:7" ht="15.75" customHeight="1">
      <c r="G727" s="182"/>
    </row>
    <row r="728" spans="7:7" ht="15.75" customHeight="1">
      <c r="G728" s="182"/>
    </row>
    <row r="729" spans="7:7" ht="15.75" customHeight="1">
      <c r="G729" s="182"/>
    </row>
    <row r="730" spans="7:7" ht="15.75" customHeight="1">
      <c r="G730" s="182"/>
    </row>
    <row r="731" spans="7:7" ht="15.75" customHeight="1">
      <c r="G731" s="182"/>
    </row>
    <row r="732" spans="7:7" ht="15.75" customHeight="1">
      <c r="G732" s="182"/>
    </row>
    <row r="733" spans="7:7" ht="15.75" customHeight="1">
      <c r="G733" s="182"/>
    </row>
    <row r="734" spans="7:7" ht="15.75" customHeight="1">
      <c r="G734" s="182"/>
    </row>
    <row r="735" spans="7:7" ht="15.75" customHeight="1">
      <c r="G735" s="182"/>
    </row>
    <row r="736" spans="7:7" ht="15.75" customHeight="1">
      <c r="G736" s="182"/>
    </row>
    <row r="737" spans="7:7" ht="15.75" customHeight="1">
      <c r="G737" s="182"/>
    </row>
    <row r="738" spans="7:7" ht="15.75" customHeight="1">
      <c r="G738" s="182"/>
    </row>
    <row r="739" spans="7:7" ht="15.75" customHeight="1">
      <c r="G739" s="182"/>
    </row>
    <row r="740" spans="7:7" ht="15.75" customHeight="1">
      <c r="G740" s="182"/>
    </row>
    <row r="741" spans="7:7" ht="15.75" customHeight="1">
      <c r="G741" s="182"/>
    </row>
    <row r="742" spans="7:7" ht="15.75" customHeight="1">
      <c r="G742" s="182"/>
    </row>
    <row r="743" spans="7:7" ht="15.75" customHeight="1">
      <c r="G743" s="182"/>
    </row>
    <row r="744" spans="7:7" ht="15.75" customHeight="1">
      <c r="G744" s="182"/>
    </row>
    <row r="745" spans="7:7" ht="15.75" customHeight="1">
      <c r="G745" s="182"/>
    </row>
    <row r="746" spans="7:7" ht="15.75" customHeight="1">
      <c r="G746" s="182"/>
    </row>
    <row r="747" spans="7:7" ht="15.75" customHeight="1">
      <c r="G747" s="182"/>
    </row>
    <row r="748" spans="7:7" ht="15.75" customHeight="1">
      <c r="G748" s="182"/>
    </row>
    <row r="749" spans="7:7" ht="15.75" customHeight="1">
      <c r="G749" s="182"/>
    </row>
    <row r="750" spans="7:7" ht="15.75" customHeight="1">
      <c r="G750" s="182"/>
    </row>
    <row r="751" spans="7:7" ht="15.75" customHeight="1">
      <c r="G751" s="182"/>
    </row>
    <row r="752" spans="7:7" ht="15.75" customHeight="1">
      <c r="G752" s="182"/>
    </row>
    <row r="753" spans="7:7" ht="15.75" customHeight="1">
      <c r="G753" s="182"/>
    </row>
    <row r="754" spans="7:7" ht="15.75" customHeight="1">
      <c r="G754" s="182"/>
    </row>
    <row r="755" spans="7:7" ht="15.75" customHeight="1">
      <c r="G755" s="182"/>
    </row>
    <row r="756" spans="7:7" ht="15.75" customHeight="1">
      <c r="G756" s="182"/>
    </row>
    <row r="757" spans="7:7" ht="15.75" customHeight="1">
      <c r="G757" s="182"/>
    </row>
    <row r="758" spans="7:7" ht="15.75" customHeight="1">
      <c r="G758" s="182"/>
    </row>
    <row r="759" spans="7:7" ht="15.75" customHeight="1">
      <c r="G759" s="182"/>
    </row>
    <row r="760" spans="7:7" ht="15.75" customHeight="1">
      <c r="G760" s="182"/>
    </row>
    <row r="761" spans="7:7" ht="15.75" customHeight="1">
      <c r="G761" s="182"/>
    </row>
    <row r="762" spans="7:7" ht="15.75" customHeight="1">
      <c r="G762" s="182"/>
    </row>
    <row r="763" spans="7:7" ht="15.75" customHeight="1">
      <c r="G763" s="182"/>
    </row>
    <row r="764" spans="7:7" ht="15.75" customHeight="1">
      <c r="G764" s="182"/>
    </row>
    <row r="765" spans="7:7" ht="15.75" customHeight="1">
      <c r="G765" s="182"/>
    </row>
    <row r="766" spans="7:7" ht="15.75" customHeight="1">
      <c r="G766" s="182"/>
    </row>
    <row r="767" spans="7:7" ht="15.75" customHeight="1">
      <c r="G767" s="182"/>
    </row>
    <row r="768" spans="7:7" ht="15.75" customHeight="1">
      <c r="G768" s="182"/>
    </row>
    <row r="769" spans="7:7" ht="15.75" customHeight="1">
      <c r="G769" s="182"/>
    </row>
    <row r="770" spans="7:7" ht="15.75" customHeight="1">
      <c r="G770" s="182"/>
    </row>
    <row r="771" spans="7:7" ht="15.75" customHeight="1">
      <c r="G771" s="182"/>
    </row>
    <row r="772" spans="7:7" ht="15.75" customHeight="1">
      <c r="G772" s="182"/>
    </row>
    <row r="773" spans="7:7" ht="15.75" customHeight="1">
      <c r="G773" s="182"/>
    </row>
    <row r="774" spans="7:7" ht="15.75" customHeight="1">
      <c r="G774" s="182"/>
    </row>
    <row r="775" spans="7:7" ht="15.75" customHeight="1">
      <c r="G775" s="182"/>
    </row>
    <row r="776" spans="7:7" ht="15.75" customHeight="1">
      <c r="G776" s="182"/>
    </row>
    <row r="777" spans="7:7" ht="15.75" customHeight="1">
      <c r="G777" s="182"/>
    </row>
    <row r="778" spans="7:7" ht="15.75" customHeight="1">
      <c r="G778" s="182"/>
    </row>
    <row r="779" spans="7:7" ht="15.75" customHeight="1">
      <c r="G779" s="182"/>
    </row>
    <row r="780" spans="7:7" ht="15.75" customHeight="1">
      <c r="G780" s="182"/>
    </row>
    <row r="781" spans="7:7" ht="15.75" customHeight="1">
      <c r="G781" s="182"/>
    </row>
    <row r="782" spans="7:7" ht="15.75" customHeight="1">
      <c r="G782" s="182"/>
    </row>
    <row r="783" spans="7:7" ht="15.75" customHeight="1">
      <c r="G783" s="182"/>
    </row>
    <row r="784" spans="7:7" ht="15.75" customHeight="1">
      <c r="G784" s="182"/>
    </row>
    <row r="785" spans="7:7" ht="15.75" customHeight="1">
      <c r="G785" s="182"/>
    </row>
    <row r="786" spans="7:7" ht="15.75" customHeight="1">
      <c r="G786" s="182"/>
    </row>
    <row r="787" spans="7:7" ht="15.75" customHeight="1">
      <c r="G787" s="182"/>
    </row>
    <row r="788" spans="7:7" ht="15.75" customHeight="1">
      <c r="G788" s="182"/>
    </row>
    <row r="789" spans="7:7" ht="15.75" customHeight="1">
      <c r="G789" s="182"/>
    </row>
    <row r="790" spans="7:7" ht="15.75" customHeight="1">
      <c r="G790" s="182"/>
    </row>
    <row r="791" spans="7:7" ht="15.75" customHeight="1">
      <c r="G791" s="182"/>
    </row>
    <row r="792" spans="7:7" ht="15.75" customHeight="1">
      <c r="G792" s="182"/>
    </row>
    <row r="793" spans="7:7" ht="15.75" customHeight="1">
      <c r="G793" s="182"/>
    </row>
    <row r="794" spans="7:7" ht="15.75" customHeight="1">
      <c r="G794" s="182"/>
    </row>
    <row r="795" spans="7:7" ht="15.75" customHeight="1">
      <c r="G795" s="182"/>
    </row>
    <row r="796" spans="7:7" ht="15.75" customHeight="1">
      <c r="G796" s="182"/>
    </row>
    <row r="797" spans="7:7" ht="15.75" customHeight="1">
      <c r="G797" s="182"/>
    </row>
    <row r="798" spans="7:7" ht="15.75" customHeight="1">
      <c r="G798" s="182"/>
    </row>
    <row r="799" spans="7:7" ht="15.75" customHeight="1">
      <c r="G799" s="182"/>
    </row>
    <row r="800" spans="7:7" ht="15.75" customHeight="1">
      <c r="G800" s="182"/>
    </row>
    <row r="801" spans="7:7" ht="15.75" customHeight="1">
      <c r="G801" s="182"/>
    </row>
    <row r="802" spans="7:7" ht="15.75" customHeight="1">
      <c r="G802" s="182"/>
    </row>
    <row r="803" spans="7:7" ht="15.75" customHeight="1">
      <c r="G803" s="182"/>
    </row>
    <row r="804" spans="7:7" ht="15.75" customHeight="1">
      <c r="G804" s="182"/>
    </row>
    <row r="805" spans="7:7" ht="15.75" customHeight="1">
      <c r="G805" s="182"/>
    </row>
    <row r="806" spans="7:7" ht="15.75" customHeight="1">
      <c r="G806" s="182"/>
    </row>
    <row r="807" spans="7:7" ht="15.75" customHeight="1">
      <c r="G807" s="182"/>
    </row>
    <row r="808" spans="7:7" ht="15.75" customHeight="1">
      <c r="G808" s="182"/>
    </row>
    <row r="809" spans="7:7" ht="15.75" customHeight="1">
      <c r="G809" s="182"/>
    </row>
    <row r="810" spans="7:7" ht="15.75" customHeight="1">
      <c r="G810" s="182"/>
    </row>
    <row r="811" spans="7:7" ht="15.75" customHeight="1">
      <c r="G811" s="182"/>
    </row>
    <row r="812" spans="7:7" ht="15.75" customHeight="1">
      <c r="G812" s="182"/>
    </row>
    <row r="813" spans="7:7" ht="15.75" customHeight="1">
      <c r="G813" s="182"/>
    </row>
    <row r="814" spans="7:7" ht="15.75" customHeight="1">
      <c r="G814" s="182"/>
    </row>
    <row r="815" spans="7:7" ht="15.75" customHeight="1">
      <c r="G815" s="182"/>
    </row>
    <row r="816" spans="7:7" ht="15.75" customHeight="1">
      <c r="G816" s="182"/>
    </row>
    <row r="817" spans="7:7" ht="15.75" customHeight="1">
      <c r="G817" s="182"/>
    </row>
    <row r="818" spans="7:7" ht="15.75" customHeight="1">
      <c r="G818" s="182"/>
    </row>
    <row r="819" spans="7:7" ht="15.75" customHeight="1">
      <c r="G819" s="182"/>
    </row>
    <row r="820" spans="7:7" ht="15.75" customHeight="1">
      <c r="G820" s="182"/>
    </row>
    <row r="821" spans="7:7" ht="15.75" customHeight="1">
      <c r="G821" s="182"/>
    </row>
    <row r="822" spans="7:7" ht="15.75" customHeight="1">
      <c r="G822" s="182"/>
    </row>
    <row r="823" spans="7:7" ht="15.75" customHeight="1">
      <c r="G823" s="182"/>
    </row>
    <row r="824" spans="7:7" ht="15.75" customHeight="1">
      <c r="G824" s="182"/>
    </row>
    <row r="825" spans="7:7" ht="15.75" customHeight="1">
      <c r="G825" s="182"/>
    </row>
    <row r="826" spans="7:7" ht="15.75" customHeight="1">
      <c r="G826" s="182"/>
    </row>
    <row r="827" spans="7:7" ht="15.75" customHeight="1">
      <c r="G827" s="182"/>
    </row>
    <row r="828" spans="7:7" ht="15.75" customHeight="1">
      <c r="G828" s="182"/>
    </row>
    <row r="829" spans="7:7" ht="15.75" customHeight="1">
      <c r="G829" s="182"/>
    </row>
    <row r="830" spans="7:7" ht="15.75" customHeight="1">
      <c r="G830" s="182"/>
    </row>
    <row r="831" spans="7:7" ht="15.75" customHeight="1">
      <c r="G831" s="182"/>
    </row>
    <row r="832" spans="7:7" ht="15.75" customHeight="1">
      <c r="G832" s="182"/>
    </row>
    <row r="833" spans="7:7" ht="15.75" customHeight="1">
      <c r="G833" s="182"/>
    </row>
    <row r="834" spans="7:7" ht="15.75" customHeight="1">
      <c r="G834" s="182"/>
    </row>
    <row r="835" spans="7:7" ht="15.75" customHeight="1">
      <c r="G835" s="182"/>
    </row>
    <row r="836" spans="7:7" ht="15.75" customHeight="1">
      <c r="G836" s="182"/>
    </row>
    <row r="837" spans="7:7" ht="15.75" customHeight="1">
      <c r="G837" s="182"/>
    </row>
    <row r="838" spans="7:7" ht="15.75" customHeight="1">
      <c r="G838" s="182"/>
    </row>
    <row r="839" spans="7:7" ht="15.75" customHeight="1">
      <c r="G839" s="182"/>
    </row>
    <row r="840" spans="7:7" ht="15.75" customHeight="1">
      <c r="G840" s="182"/>
    </row>
    <row r="841" spans="7:7" ht="15.75" customHeight="1">
      <c r="G841" s="182"/>
    </row>
    <row r="842" spans="7:7" ht="15.75" customHeight="1">
      <c r="G842" s="182"/>
    </row>
    <row r="843" spans="7:7" ht="15.75" customHeight="1">
      <c r="G843" s="182"/>
    </row>
    <row r="844" spans="7:7" ht="15.75" customHeight="1">
      <c r="G844" s="182"/>
    </row>
    <row r="845" spans="7:7" ht="15.75" customHeight="1">
      <c r="G845" s="182"/>
    </row>
    <row r="846" spans="7:7" ht="15.75" customHeight="1">
      <c r="G846" s="182"/>
    </row>
    <row r="847" spans="7:7" ht="15.75" customHeight="1">
      <c r="G847" s="182"/>
    </row>
    <row r="848" spans="7:7" ht="15.75" customHeight="1">
      <c r="G848" s="182"/>
    </row>
    <row r="849" spans="7:7" ht="15.75" customHeight="1">
      <c r="G849" s="182"/>
    </row>
    <row r="850" spans="7:7" ht="15.75" customHeight="1">
      <c r="G850" s="182"/>
    </row>
    <row r="851" spans="7:7" ht="15.75" customHeight="1">
      <c r="G851" s="182"/>
    </row>
    <row r="852" spans="7:7" ht="15.75" customHeight="1">
      <c r="G852" s="182"/>
    </row>
    <row r="853" spans="7:7" ht="15.75" customHeight="1">
      <c r="G853" s="182"/>
    </row>
    <row r="854" spans="7:7" ht="15.75" customHeight="1">
      <c r="G854" s="182"/>
    </row>
    <row r="855" spans="7:7" ht="15.75" customHeight="1">
      <c r="G855" s="182"/>
    </row>
    <row r="856" spans="7:7" ht="15.75" customHeight="1">
      <c r="G856" s="182"/>
    </row>
    <row r="857" spans="7:7" ht="15.75" customHeight="1">
      <c r="G857" s="182"/>
    </row>
    <row r="858" spans="7:7" ht="15.75" customHeight="1">
      <c r="G858" s="182"/>
    </row>
    <row r="859" spans="7:7" ht="15.75" customHeight="1">
      <c r="G859" s="182"/>
    </row>
    <row r="860" spans="7:7" ht="15.75" customHeight="1">
      <c r="G860" s="182"/>
    </row>
    <row r="861" spans="7:7" ht="15.75" customHeight="1">
      <c r="G861" s="182"/>
    </row>
    <row r="862" spans="7:7" ht="15.75" customHeight="1">
      <c r="G862" s="182"/>
    </row>
    <row r="863" spans="7:7" ht="15.75" customHeight="1">
      <c r="G863" s="182"/>
    </row>
    <row r="864" spans="7:7" ht="15.75" customHeight="1">
      <c r="G864" s="182"/>
    </row>
    <row r="865" spans="7:7" ht="15.75" customHeight="1">
      <c r="G865" s="182"/>
    </row>
    <row r="866" spans="7:7" ht="15.75" customHeight="1">
      <c r="G866" s="182"/>
    </row>
    <row r="867" spans="7:7" ht="15.75" customHeight="1">
      <c r="G867" s="182"/>
    </row>
    <row r="868" spans="7:7" ht="15.75" customHeight="1">
      <c r="G868" s="182"/>
    </row>
    <row r="869" spans="7:7" ht="15.75" customHeight="1">
      <c r="G869" s="182"/>
    </row>
    <row r="870" spans="7:7" ht="15.75" customHeight="1">
      <c r="G870" s="182"/>
    </row>
    <row r="871" spans="7:7" ht="15.75" customHeight="1">
      <c r="G871" s="182"/>
    </row>
    <row r="872" spans="7:7" ht="15.75" customHeight="1">
      <c r="G872" s="182"/>
    </row>
    <row r="873" spans="7:7" ht="15.75" customHeight="1">
      <c r="G873" s="182"/>
    </row>
    <row r="874" spans="7:7" ht="15.75" customHeight="1">
      <c r="G874" s="182"/>
    </row>
    <row r="875" spans="7:7" ht="15.75" customHeight="1">
      <c r="G875" s="182"/>
    </row>
    <row r="876" spans="7:7" ht="15.75" customHeight="1">
      <c r="G876" s="182"/>
    </row>
    <row r="877" spans="7:7" ht="15.75" customHeight="1">
      <c r="G877" s="182"/>
    </row>
    <row r="878" spans="7:7" ht="15.75" customHeight="1">
      <c r="G878" s="182"/>
    </row>
    <row r="879" spans="7:7" ht="15.75" customHeight="1">
      <c r="G879" s="182"/>
    </row>
    <row r="880" spans="7:7" ht="15.75" customHeight="1">
      <c r="G880" s="182"/>
    </row>
    <row r="881" spans="7:7" ht="15.75" customHeight="1">
      <c r="G881" s="182"/>
    </row>
    <row r="882" spans="7:7" ht="15.75" customHeight="1">
      <c r="G882" s="182"/>
    </row>
    <row r="883" spans="7:7" ht="15.75" customHeight="1">
      <c r="G883" s="182"/>
    </row>
    <row r="884" spans="7:7" ht="15.75" customHeight="1">
      <c r="G884" s="182"/>
    </row>
    <row r="885" spans="7:7" ht="15.75" customHeight="1">
      <c r="G885" s="182"/>
    </row>
    <row r="886" spans="7:7" ht="15.75" customHeight="1">
      <c r="G886" s="182"/>
    </row>
    <row r="887" spans="7:7" ht="15.75" customHeight="1">
      <c r="G887" s="182"/>
    </row>
    <row r="888" spans="7:7" ht="15.75" customHeight="1">
      <c r="G888" s="182"/>
    </row>
    <row r="889" spans="7:7" ht="15.75" customHeight="1">
      <c r="G889" s="182"/>
    </row>
    <row r="890" spans="7:7" ht="15.75" customHeight="1">
      <c r="G890" s="182"/>
    </row>
    <row r="891" spans="7:7" ht="15.75" customHeight="1">
      <c r="G891" s="182"/>
    </row>
    <row r="892" spans="7:7" ht="15.75" customHeight="1">
      <c r="G892" s="182"/>
    </row>
    <row r="893" spans="7:7" ht="15.75" customHeight="1">
      <c r="G893" s="182"/>
    </row>
    <row r="894" spans="7:7" ht="15.75" customHeight="1">
      <c r="G894" s="182"/>
    </row>
    <row r="895" spans="7:7" ht="15.75" customHeight="1">
      <c r="G895" s="182"/>
    </row>
    <row r="896" spans="7:7" ht="15.75" customHeight="1">
      <c r="G896" s="182"/>
    </row>
    <row r="897" spans="7:7" ht="15.75" customHeight="1">
      <c r="G897" s="182"/>
    </row>
    <row r="898" spans="7:7" ht="15.75" customHeight="1">
      <c r="G898" s="182"/>
    </row>
    <row r="899" spans="7:7" ht="15.75" customHeight="1">
      <c r="G899" s="182"/>
    </row>
    <row r="900" spans="7:7" ht="15.75" customHeight="1">
      <c r="G900" s="182"/>
    </row>
    <row r="901" spans="7:7" ht="15.75" customHeight="1">
      <c r="G901" s="182"/>
    </row>
    <row r="902" spans="7:7" ht="15.75" customHeight="1">
      <c r="G902" s="182"/>
    </row>
    <row r="903" spans="7:7" ht="15.75" customHeight="1">
      <c r="G903" s="182"/>
    </row>
    <row r="904" spans="7:7" ht="15.75" customHeight="1">
      <c r="G904" s="182"/>
    </row>
    <row r="905" spans="7:7" ht="15.75" customHeight="1">
      <c r="G905" s="182"/>
    </row>
    <row r="906" spans="7:7" ht="15.75" customHeight="1">
      <c r="G906" s="182"/>
    </row>
    <row r="907" spans="7:7" ht="15.75" customHeight="1">
      <c r="G907" s="182"/>
    </row>
    <row r="908" spans="7:7" ht="15.75" customHeight="1">
      <c r="G908" s="182"/>
    </row>
    <row r="909" spans="7:7" ht="15.75" customHeight="1">
      <c r="G909" s="182"/>
    </row>
    <row r="910" spans="7:7" ht="15.75" customHeight="1">
      <c r="G910" s="182"/>
    </row>
    <row r="911" spans="7:7" ht="15.75" customHeight="1">
      <c r="G911" s="182"/>
    </row>
    <row r="912" spans="7:7" ht="15.75" customHeight="1">
      <c r="G912" s="182"/>
    </row>
    <row r="913" spans="7:7" ht="15.75" customHeight="1">
      <c r="G913" s="182"/>
    </row>
    <row r="914" spans="7:7" ht="15.75" customHeight="1">
      <c r="G914" s="182"/>
    </row>
    <row r="915" spans="7:7" ht="15.75" customHeight="1">
      <c r="G915" s="182"/>
    </row>
    <row r="916" spans="7:7" ht="15.75" customHeight="1">
      <c r="G916" s="182"/>
    </row>
    <row r="917" spans="7:7" ht="15.75" customHeight="1">
      <c r="G917" s="182"/>
    </row>
    <row r="918" spans="7:7" ht="15.75" customHeight="1">
      <c r="G918" s="182"/>
    </row>
    <row r="919" spans="7:7" ht="15.75" customHeight="1">
      <c r="G919" s="182"/>
    </row>
    <row r="920" spans="7:7" ht="15.75" customHeight="1">
      <c r="G920" s="182"/>
    </row>
    <row r="921" spans="7:7" ht="15.75" customHeight="1">
      <c r="G921" s="182"/>
    </row>
    <row r="922" spans="7:7" ht="15.75" customHeight="1">
      <c r="G922" s="182"/>
    </row>
    <row r="923" spans="7:7" ht="15.75" customHeight="1">
      <c r="G923" s="182"/>
    </row>
    <row r="924" spans="7:7" ht="15.75" customHeight="1">
      <c r="G924" s="182"/>
    </row>
    <row r="925" spans="7:7" ht="15.75" customHeight="1">
      <c r="G925" s="182"/>
    </row>
    <row r="926" spans="7:7" ht="15.75" customHeight="1">
      <c r="G926" s="182"/>
    </row>
    <row r="927" spans="7:7" ht="15.75" customHeight="1">
      <c r="G927" s="182"/>
    </row>
    <row r="928" spans="7:7" ht="15.75" customHeight="1">
      <c r="G928" s="182"/>
    </row>
    <row r="929" spans="7:7" ht="15.75" customHeight="1">
      <c r="G929" s="182"/>
    </row>
    <row r="930" spans="7:7" ht="15.75" customHeight="1">
      <c r="G930" s="182"/>
    </row>
    <row r="931" spans="7:7" ht="15.75" customHeight="1">
      <c r="G931" s="182"/>
    </row>
    <row r="932" spans="7:7" ht="15.75" customHeight="1">
      <c r="G932" s="182"/>
    </row>
    <row r="933" spans="7:7" ht="15.75" customHeight="1">
      <c r="G933" s="182"/>
    </row>
    <row r="934" spans="7:7" ht="15.75" customHeight="1">
      <c r="G934" s="182"/>
    </row>
    <row r="935" spans="7:7" ht="15.75" customHeight="1">
      <c r="G935" s="182"/>
    </row>
    <row r="936" spans="7:7" ht="15.75" customHeight="1">
      <c r="G936" s="182"/>
    </row>
    <row r="937" spans="7:7" ht="15.75" customHeight="1">
      <c r="G937" s="182"/>
    </row>
    <row r="938" spans="7:7" ht="15.75" customHeight="1">
      <c r="G938" s="182"/>
    </row>
    <row r="939" spans="7:7" ht="15.75" customHeight="1">
      <c r="G939" s="182"/>
    </row>
    <row r="940" spans="7:7" ht="15.75" customHeight="1">
      <c r="G940" s="182"/>
    </row>
    <row r="941" spans="7:7" ht="15.75" customHeight="1">
      <c r="G941" s="182"/>
    </row>
    <row r="942" spans="7:7" ht="15.75" customHeight="1">
      <c r="G942" s="182"/>
    </row>
    <row r="943" spans="7:7" ht="15.75" customHeight="1">
      <c r="G943" s="182"/>
    </row>
    <row r="944" spans="7:7" ht="15.75" customHeight="1">
      <c r="G944" s="182"/>
    </row>
    <row r="945" spans="7:7" ht="15.75" customHeight="1">
      <c r="G945" s="182"/>
    </row>
    <row r="946" spans="7:7" ht="15.75" customHeight="1">
      <c r="G946" s="182"/>
    </row>
    <row r="947" spans="7:7" ht="15.75" customHeight="1">
      <c r="G947" s="182"/>
    </row>
    <row r="948" spans="7:7" ht="15.75" customHeight="1">
      <c r="G948" s="182"/>
    </row>
    <row r="949" spans="7:7" ht="15.75" customHeight="1">
      <c r="G949" s="182"/>
    </row>
    <row r="950" spans="7:7" ht="15.75" customHeight="1">
      <c r="G950" s="182"/>
    </row>
    <row r="951" spans="7:7" ht="15.75" customHeight="1">
      <c r="G951" s="182"/>
    </row>
    <row r="952" spans="7:7" ht="15.75" customHeight="1">
      <c r="G952" s="182"/>
    </row>
    <row r="953" spans="7:7" ht="15.75" customHeight="1">
      <c r="G953" s="182"/>
    </row>
    <row r="954" spans="7:7" ht="15.75" customHeight="1">
      <c r="G954" s="182"/>
    </row>
    <row r="955" spans="7:7" ht="15.75" customHeight="1">
      <c r="G955" s="182"/>
    </row>
    <row r="956" spans="7:7" ht="15.75" customHeight="1">
      <c r="G956" s="182"/>
    </row>
    <row r="957" spans="7:7" ht="15.75" customHeight="1">
      <c r="G957" s="182"/>
    </row>
    <row r="958" spans="7:7" ht="15.75" customHeight="1">
      <c r="G958" s="182"/>
    </row>
    <row r="959" spans="7:7" ht="15.75" customHeight="1">
      <c r="G959" s="182"/>
    </row>
    <row r="960" spans="7:7" ht="15.75" customHeight="1">
      <c r="G960" s="182"/>
    </row>
    <row r="961" spans="7:7" ht="15.75" customHeight="1">
      <c r="G961" s="182"/>
    </row>
    <row r="962" spans="7:7" ht="15.75" customHeight="1">
      <c r="G962" s="182"/>
    </row>
    <row r="963" spans="7:7" ht="15.75" customHeight="1">
      <c r="G963" s="182"/>
    </row>
    <row r="964" spans="7:7" ht="15.75" customHeight="1">
      <c r="G964" s="182"/>
    </row>
    <row r="965" spans="7:7" ht="15.75" customHeight="1">
      <c r="G965" s="182"/>
    </row>
    <row r="966" spans="7:7" ht="15.75" customHeight="1">
      <c r="G966" s="182"/>
    </row>
    <row r="967" spans="7:7" ht="15.75" customHeight="1">
      <c r="G967" s="182"/>
    </row>
    <row r="968" spans="7:7" ht="15.75" customHeight="1">
      <c r="G968" s="182"/>
    </row>
    <row r="969" spans="7:7" ht="15.75" customHeight="1">
      <c r="G969" s="182"/>
    </row>
    <row r="970" spans="7:7" ht="15.75" customHeight="1">
      <c r="G970" s="182"/>
    </row>
    <row r="971" spans="7:7" ht="15.75" customHeight="1">
      <c r="G971" s="182"/>
    </row>
    <row r="972" spans="7:7" ht="15.75" customHeight="1">
      <c r="G972" s="182"/>
    </row>
    <row r="973" spans="7:7" ht="15.75" customHeight="1">
      <c r="G973" s="182"/>
    </row>
    <row r="974" spans="7:7" ht="15.75" customHeight="1">
      <c r="G974" s="182"/>
    </row>
    <row r="975" spans="7:7" ht="15.75" customHeight="1">
      <c r="G975" s="182"/>
    </row>
    <row r="976" spans="7:7" ht="15.75" customHeight="1">
      <c r="G976" s="182"/>
    </row>
    <row r="977" spans="7:7" ht="15.75" customHeight="1">
      <c r="G977" s="182"/>
    </row>
    <row r="978" spans="7:7" ht="15.75" customHeight="1">
      <c r="G978" s="182"/>
    </row>
    <row r="979" spans="7:7" ht="15.75" customHeight="1">
      <c r="G979" s="182"/>
    </row>
    <row r="980" spans="7:7" ht="15.75" customHeight="1">
      <c r="G980" s="182"/>
    </row>
    <row r="981" spans="7:7" ht="15.75" customHeight="1">
      <c r="G981" s="182"/>
    </row>
    <row r="982" spans="7:7" ht="15.75" customHeight="1">
      <c r="G982" s="182"/>
    </row>
    <row r="983" spans="7:7" ht="15.75" customHeight="1">
      <c r="G983" s="182"/>
    </row>
    <row r="984" spans="7:7" ht="15.75" customHeight="1">
      <c r="G984" s="182"/>
    </row>
    <row r="985" spans="7:7" ht="15.75" customHeight="1">
      <c r="G985" s="182"/>
    </row>
    <row r="986" spans="7:7" ht="15.75" customHeight="1">
      <c r="G986" s="182"/>
    </row>
    <row r="987" spans="7:7" ht="15.75" customHeight="1">
      <c r="G987" s="182"/>
    </row>
    <row r="988" spans="7:7" ht="15.75" customHeight="1">
      <c r="G988" s="182"/>
    </row>
    <row r="989" spans="7:7" ht="15.75" customHeight="1">
      <c r="G989" s="182"/>
    </row>
    <row r="990" spans="7:7" ht="15.75" customHeight="1">
      <c r="G990" s="182"/>
    </row>
    <row r="991" spans="7:7" ht="15.75" customHeight="1">
      <c r="G991" s="182"/>
    </row>
    <row r="992" spans="7:7" ht="15.75" customHeight="1">
      <c r="G992" s="182"/>
    </row>
    <row r="993" spans="7:7" ht="15.75" customHeight="1">
      <c r="G993" s="182"/>
    </row>
    <row r="994" spans="7:7" ht="15.75" customHeight="1">
      <c r="G994" s="182"/>
    </row>
    <row r="995" spans="7:7" ht="15.75" customHeight="1">
      <c r="G995" s="182"/>
    </row>
    <row r="996" spans="7:7" ht="15.75" customHeight="1">
      <c r="G996" s="182"/>
    </row>
    <row r="997" spans="7:7" ht="15.75" customHeight="1">
      <c r="G997" s="182"/>
    </row>
    <row r="998" spans="7:7" ht="15.75" customHeight="1">
      <c r="G998" s="182"/>
    </row>
    <row r="999" spans="7:7" ht="15.75" customHeight="1">
      <c r="G999" s="182"/>
    </row>
    <row r="1000" spans="7:7" ht="15.75" customHeight="1">
      <c r="G1000" s="182"/>
    </row>
  </sheetData>
  <dataValidations count="2">
    <dataValidation type="list" allowBlank="1" showErrorMessage="1" sqref="D4:D27" xr:uid="{00000000-0002-0000-0600-000000000000}">
      <formula1>"Propane,Fuel Oil"</formula1>
    </dataValidation>
    <dataValidation type="list" allowBlank="1" showErrorMessage="1" sqref="D28:D60" xr:uid="{00000000-0002-0000-0600-000001000000}">
      <formula1>"Propane (Gallons),Fuel Oil (Gallons)"</formula1>
    </dataValidation>
  </dataValidations>
  <pageMargins left="0.7" right="0.7" top="0.75" bottom="0.75" header="0" footer="0"/>
  <pageSetup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E75B5"/>
  </sheetPr>
  <dimension ref="A1:Z1000"/>
  <sheetViews>
    <sheetView workbookViewId="0">
      <pane ySplit="3" topLeftCell="A4" activePane="bottomLeft" state="frozen"/>
      <selection pane="bottomLeft" activeCell="B5" sqref="B5"/>
    </sheetView>
  </sheetViews>
  <sheetFormatPr defaultColWidth="14.44140625" defaultRowHeight="15" customHeight="1"/>
  <cols>
    <col min="1" max="1" width="2.33203125" customWidth="1"/>
    <col min="2" max="2" width="21.88671875" customWidth="1"/>
    <col min="3" max="3" width="25" customWidth="1"/>
    <col min="4" max="4" width="7.109375" customWidth="1"/>
    <col min="5" max="5" width="9.109375" customWidth="1"/>
    <col min="6" max="6" width="14" customWidth="1"/>
    <col min="7" max="7" width="18.109375" customWidth="1"/>
    <col min="8" max="8" width="12.88671875" customWidth="1"/>
    <col min="9" max="9" width="13.5546875" customWidth="1"/>
    <col min="10" max="10" width="11.109375" customWidth="1"/>
    <col min="11" max="11" width="18" customWidth="1"/>
    <col min="12" max="12" width="14.88671875" customWidth="1"/>
    <col min="13" max="26" width="8.88671875" customWidth="1"/>
  </cols>
  <sheetData>
    <row r="1" spans="1:26" ht="15" customHeight="1">
      <c r="A1" s="111"/>
      <c r="B1" s="78"/>
      <c r="C1" s="78"/>
      <c r="D1" s="111"/>
      <c r="E1" s="78"/>
      <c r="F1" s="111"/>
      <c r="G1" s="111"/>
      <c r="H1" s="111"/>
      <c r="I1" s="182"/>
      <c r="J1" s="182"/>
      <c r="K1" s="111"/>
      <c r="L1" s="111"/>
      <c r="M1" s="111"/>
      <c r="N1" s="111"/>
      <c r="O1" s="111"/>
      <c r="P1" s="111"/>
      <c r="Q1" s="111"/>
      <c r="R1" s="111"/>
      <c r="S1" s="111"/>
      <c r="T1" s="111"/>
      <c r="U1" s="111"/>
      <c r="V1" s="111"/>
      <c r="W1" s="111"/>
      <c r="X1" s="111"/>
      <c r="Y1" s="111"/>
      <c r="Z1" s="111"/>
    </row>
    <row r="2" spans="1:26" ht="15" customHeight="1">
      <c r="A2" s="111"/>
      <c r="B2" s="78"/>
      <c r="C2" s="78"/>
      <c r="D2" s="111"/>
      <c r="E2" s="78"/>
      <c r="F2" s="111"/>
      <c r="G2" s="111"/>
      <c r="H2" s="111"/>
      <c r="I2" s="182"/>
      <c r="J2" s="182"/>
      <c r="K2" s="187"/>
      <c r="L2" s="187"/>
      <c r="M2" s="111"/>
      <c r="N2" s="111"/>
      <c r="O2" s="111"/>
      <c r="P2" s="111"/>
      <c r="Q2" s="111"/>
      <c r="R2" s="111"/>
      <c r="S2" s="111"/>
      <c r="T2" s="111"/>
      <c r="U2" s="111"/>
      <c r="V2" s="111"/>
      <c r="W2" s="111"/>
      <c r="X2" s="111"/>
      <c r="Y2" s="111"/>
      <c r="Z2" s="111"/>
    </row>
    <row r="3" spans="1:26" ht="15" customHeight="1">
      <c r="A3" s="111"/>
      <c r="B3" s="188" t="s">
        <v>27</v>
      </c>
      <c r="C3" s="189" t="s">
        <v>70</v>
      </c>
      <c r="D3" s="189" t="s">
        <v>54</v>
      </c>
      <c r="E3" s="190" t="s">
        <v>53</v>
      </c>
      <c r="F3" s="189" t="s">
        <v>128</v>
      </c>
      <c r="G3" s="189" t="s">
        <v>129</v>
      </c>
      <c r="H3" s="189" t="s">
        <v>130</v>
      </c>
      <c r="I3" s="189" t="s">
        <v>131</v>
      </c>
      <c r="J3" s="191" t="s">
        <v>132</v>
      </c>
      <c r="K3" s="192" t="s">
        <v>5</v>
      </c>
      <c r="L3" s="193" t="s">
        <v>133</v>
      </c>
      <c r="M3" s="111"/>
      <c r="N3" s="111"/>
      <c r="O3" s="111"/>
      <c r="P3" s="111"/>
      <c r="Q3" s="111"/>
      <c r="R3" s="111"/>
      <c r="S3" s="111"/>
      <c r="T3" s="111"/>
      <c r="U3" s="111"/>
      <c r="V3" s="111"/>
      <c r="W3" s="111"/>
      <c r="X3" s="111"/>
      <c r="Y3" s="111"/>
      <c r="Z3" s="111"/>
    </row>
    <row r="4" spans="1:26" ht="15" customHeight="1">
      <c r="A4" s="111"/>
      <c r="B4" s="194" t="s">
        <v>16</v>
      </c>
      <c r="C4" s="195" t="s">
        <v>16</v>
      </c>
      <c r="D4" s="144">
        <v>2021</v>
      </c>
      <c r="E4" s="196">
        <v>1</v>
      </c>
      <c r="F4" s="103"/>
      <c r="G4" s="144">
        <v>291.10000000000002</v>
      </c>
      <c r="H4" s="145">
        <v>465.76</v>
      </c>
      <c r="I4" s="144">
        <v>60.1</v>
      </c>
      <c r="J4" s="145">
        <v>114.79</v>
      </c>
      <c r="K4" s="40"/>
      <c r="L4" s="23"/>
      <c r="M4" s="111"/>
      <c r="N4" s="111"/>
      <c r="O4" s="111"/>
      <c r="P4" s="111"/>
      <c r="Q4" s="111"/>
      <c r="R4" s="111"/>
      <c r="S4" s="111"/>
      <c r="T4" s="111"/>
      <c r="U4" s="111"/>
      <c r="V4" s="111"/>
      <c r="W4" s="111"/>
      <c r="X4" s="111"/>
      <c r="Y4" s="111"/>
      <c r="Z4" s="111"/>
    </row>
    <row r="5" spans="1:26" ht="15" customHeight="1">
      <c r="A5" s="111"/>
      <c r="B5" s="197" t="s">
        <v>16</v>
      </c>
      <c r="C5" s="198" t="s">
        <v>16</v>
      </c>
      <c r="D5" s="151">
        <v>2021</v>
      </c>
      <c r="E5" s="199">
        <v>1</v>
      </c>
      <c r="F5" s="106"/>
      <c r="G5" s="151">
        <v>208.3</v>
      </c>
      <c r="H5" s="152">
        <v>362.44</v>
      </c>
      <c r="I5" s="151">
        <v>375.35</v>
      </c>
      <c r="J5" s="152">
        <v>716.92</v>
      </c>
      <c r="K5" s="40"/>
      <c r="L5" s="23"/>
      <c r="M5" s="111"/>
      <c r="N5" s="111"/>
      <c r="O5" s="111"/>
      <c r="P5" s="111"/>
      <c r="Q5" s="111"/>
      <c r="R5" s="111"/>
      <c r="S5" s="111"/>
      <c r="T5" s="111"/>
      <c r="U5" s="111"/>
      <c r="V5" s="111"/>
      <c r="W5" s="111"/>
      <c r="X5" s="111"/>
      <c r="Y5" s="111"/>
      <c r="Z5" s="111"/>
    </row>
    <row r="6" spans="1:26" ht="15" customHeight="1">
      <c r="A6" s="111"/>
      <c r="B6" s="197" t="s">
        <v>16</v>
      </c>
      <c r="C6" s="198" t="s">
        <v>16</v>
      </c>
      <c r="D6" s="151">
        <v>2021</v>
      </c>
      <c r="E6" s="199">
        <v>1</v>
      </c>
      <c r="F6" s="106"/>
      <c r="G6" s="151">
        <v>186.5</v>
      </c>
      <c r="H6" s="152">
        <v>328.24</v>
      </c>
      <c r="I6" s="106"/>
      <c r="J6" s="152"/>
      <c r="K6" s="40"/>
      <c r="L6" s="23"/>
      <c r="M6" s="111"/>
      <c r="N6" s="111"/>
      <c r="O6" s="111"/>
      <c r="P6" s="111"/>
      <c r="Q6" s="111"/>
      <c r="R6" s="111"/>
      <c r="S6" s="111"/>
      <c r="T6" s="111"/>
      <c r="U6" s="111"/>
      <c r="V6" s="111"/>
      <c r="W6" s="111"/>
      <c r="X6" s="111"/>
      <c r="Y6" s="111"/>
      <c r="Z6" s="111"/>
    </row>
    <row r="7" spans="1:26" ht="15" customHeight="1">
      <c r="A7" s="111"/>
      <c r="B7" s="197" t="s">
        <v>16</v>
      </c>
      <c r="C7" s="198" t="s">
        <v>16</v>
      </c>
      <c r="D7" s="151">
        <v>2021</v>
      </c>
      <c r="E7" s="199"/>
      <c r="F7" s="106"/>
      <c r="G7" s="151">
        <v>378.1</v>
      </c>
      <c r="H7" s="152">
        <v>685.68</v>
      </c>
      <c r="I7" s="151">
        <v>932.1</v>
      </c>
      <c r="J7" s="152">
        <v>1935.13</v>
      </c>
      <c r="K7" s="40"/>
      <c r="L7" s="23"/>
      <c r="M7" s="111"/>
      <c r="N7" s="111"/>
      <c r="O7" s="111"/>
      <c r="P7" s="111"/>
      <c r="Q7" s="111"/>
      <c r="R7" s="111"/>
      <c r="S7" s="111"/>
      <c r="T7" s="111"/>
      <c r="U7" s="111"/>
      <c r="V7" s="111"/>
      <c r="W7" s="111"/>
      <c r="X7" s="111"/>
      <c r="Y7" s="111"/>
      <c r="Z7" s="111"/>
    </row>
    <row r="8" spans="1:26" ht="15" customHeight="1">
      <c r="A8" s="111"/>
      <c r="B8" s="197" t="s">
        <v>16</v>
      </c>
      <c r="C8" s="198" t="s">
        <v>16</v>
      </c>
      <c r="D8" s="151">
        <v>2021</v>
      </c>
      <c r="E8" s="199"/>
      <c r="F8" s="106"/>
      <c r="G8" s="151">
        <v>257.10000000000002</v>
      </c>
      <c r="H8" s="152">
        <v>517.54</v>
      </c>
      <c r="I8" s="106"/>
      <c r="J8" s="152"/>
      <c r="K8" s="40"/>
      <c r="L8" s="23"/>
      <c r="M8" s="111"/>
      <c r="N8" s="111"/>
      <c r="O8" s="111"/>
      <c r="P8" s="111"/>
      <c r="Q8" s="111"/>
      <c r="R8" s="111"/>
      <c r="S8" s="111"/>
      <c r="T8" s="111"/>
      <c r="U8" s="111"/>
      <c r="V8" s="111"/>
      <c r="W8" s="111"/>
      <c r="X8" s="111"/>
      <c r="Y8" s="111"/>
      <c r="Z8" s="111"/>
    </row>
    <row r="9" spans="1:26" ht="15" customHeight="1">
      <c r="A9" s="111"/>
      <c r="B9" s="197" t="s">
        <v>16</v>
      </c>
      <c r="C9" s="198" t="s">
        <v>16</v>
      </c>
      <c r="D9" s="151">
        <v>2021</v>
      </c>
      <c r="E9" s="199"/>
      <c r="F9" s="106"/>
      <c r="G9" s="151">
        <v>173.2</v>
      </c>
      <c r="H9" s="152">
        <v>362.68</v>
      </c>
      <c r="I9" s="151">
        <v>443.6</v>
      </c>
      <c r="J9" s="152">
        <v>964.83</v>
      </c>
      <c r="K9" s="40"/>
      <c r="L9" s="23"/>
      <c r="M9" s="111"/>
      <c r="N9" s="111"/>
      <c r="O9" s="111"/>
      <c r="P9" s="111"/>
      <c r="Q9" s="111"/>
      <c r="R9" s="111"/>
      <c r="S9" s="111"/>
      <c r="T9" s="111"/>
      <c r="U9" s="111"/>
      <c r="V9" s="111"/>
      <c r="W9" s="111"/>
      <c r="X9" s="111"/>
      <c r="Y9" s="111"/>
      <c r="Z9" s="111"/>
    </row>
    <row r="10" spans="1:26" ht="15" customHeight="1">
      <c r="A10" s="111"/>
      <c r="B10" s="197" t="s">
        <v>16</v>
      </c>
      <c r="C10" s="198" t="s">
        <v>16</v>
      </c>
      <c r="D10" s="151">
        <v>2021</v>
      </c>
      <c r="E10" s="199"/>
      <c r="F10" s="106"/>
      <c r="G10" s="151">
        <v>232.7</v>
      </c>
      <c r="H10" s="152">
        <v>449.11</v>
      </c>
      <c r="I10" s="106"/>
      <c r="J10" s="152"/>
      <c r="K10" s="40"/>
      <c r="L10" s="23"/>
      <c r="M10" s="111"/>
      <c r="N10" s="111"/>
      <c r="O10" s="111"/>
      <c r="P10" s="111"/>
      <c r="Q10" s="111"/>
      <c r="R10" s="111"/>
      <c r="S10" s="111"/>
      <c r="T10" s="111"/>
      <c r="U10" s="111"/>
      <c r="V10" s="111"/>
      <c r="W10" s="111"/>
      <c r="X10" s="111"/>
      <c r="Y10" s="111"/>
      <c r="Z10" s="111"/>
    </row>
    <row r="11" spans="1:26" ht="15" customHeight="1">
      <c r="A11" s="111"/>
      <c r="B11" s="197" t="s">
        <v>16</v>
      </c>
      <c r="C11" s="198" t="s">
        <v>16</v>
      </c>
      <c r="D11" s="151">
        <v>2021</v>
      </c>
      <c r="E11" s="199"/>
      <c r="F11" s="106"/>
      <c r="G11" s="151">
        <v>206.1</v>
      </c>
      <c r="H11" s="152">
        <v>408.08</v>
      </c>
      <c r="I11" s="151">
        <v>666</v>
      </c>
      <c r="J11" s="152">
        <v>1361.97</v>
      </c>
      <c r="K11" s="40"/>
      <c r="L11" s="23"/>
      <c r="M11" s="111"/>
      <c r="N11" s="111"/>
      <c r="O11" s="111"/>
      <c r="P11" s="111"/>
      <c r="Q11" s="111"/>
      <c r="R11" s="111"/>
      <c r="S11" s="111"/>
      <c r="T11" s="111"/>
      <c r="U11" s="111"/>
      <c r="V11" s="111"/>
      <c r="W11" s="111"/>
      <c r="X11" s="111"/>
      <c r="Y11" s="111"/>
      <c r="Z11" s="111"/>
    </row>
    <row r="12" spans="1:26" ht="15" customHeight="1">
      <c r="A12" s="111"/>
      <c r="B12" s="197" t="s">
        <v>16</v>
      </c>
      <c r="C12" s="198" t="s">
        <v>16</v>
      </c>
      <c r="D12" s="151">
        <v>2021</v>
      </c>
      <c r="E12" s="199"/>
      <c r="F12" s="106"/>
      <c r="G12" s="151">
        <v>227.1</v>
      </c>
      <c r="H12" s="152">
        <v>467.83</v>
      </c>
      <c r="I12" s="151">
        <v>272</v>
      </c>
      <c r="J12" s="152">
        <v>573.91999999999996</v>
      </c>
      <c r="K12" s="40"/>
      <c r="L12" s="23"/>
      <c r="M12" s="111"/>
      <c r="N12" s="111"/>
      <c r="O12" s="111"/>
      <c r="P12" s="111"/>
      <c r="Q12" s="111"/>
      <c r="R12" s="111"/>
      <c r="S12" s="111"/>
      <c r="T12" s="111"/>
      <c r="U12" s="111"/>
      <c r="V12" s="111"/>
      <c r="W12" s="111"/>
      <c r="X12" s="111"/>
      <c r="Y12" s="111"/>
      <c r="Z12" s="111"/>
    </row>
    <row r="13" spans="1:26" ht="15" customHeight="1">
      <c r="A13" s="111"/>
      <c r="B13" s="197" t="s">
        <v>16</v>
      </c>
      <c r="C13" s="198" t="s">
        <v>16</v>
      </c>
      <c r="D13" s="151">
        <v>2021</v>
      </c>
      <c r="E13" s="199"/>
      <c r="F13" s="106"/>
      <c r="G13" s="151">
        <v>328</v>
      </c>
      <c r="H13" s="152">
        <v>734.72</v>
      </c>
      <c r="I13" s="151">
        <v>278.8</v>
      </c>
      <c r="J13" s="152">
        <v>632.88</v>
      </c>
      <c r="K13" s="40"/>
      <c r="L13" s="23"/>
      <c r="M13" s="111"/>
      <c r="N13" s="111"/>
      <c r="O13" s="111"/>
      <c r="P13" s="111"/>
      <c r="Q13" s="111"/>
      <c r="R13" s="111"/>
      <c r="S13" s="111"/>
      <c r="T13" s="111"/>
      <c r="U13" s="111"/>
      <c r="V13" s="111"/>
      <c r="W13" s="111"/>
      <c r="X13" s="111"/>
      <c r="Y13" s="111"/>
      <c r="Z13" s="111"/>
    </row>
    <row r="14" spans="1:26" ht="15" customHeight="1">
      <c r="A14" s="111"/>
      <c r="B14" s="197" t="s">
        <v>16</v>
      </c>
      <c r="C14" s="198" t="s">
        <v>16</v>
      </c>
      <c r="D14" s="151">
        <v>2021</v>
      </c>
      <c r="E14" s="199"/>
      <c r="F14" s="106"/>
      <c r="G14" s="151">
        <v>67</v>
      </c>
      <c r="H14" s="152">
        <v>153.43</v>
      </c>
      <c r="I14" s="106"/>
      <c r="J14" s="152"/>
      <c r="K14" s="40"/>
      <c r="L14" s="23"/>
      <c r="M14" s="111"/>
      <c r="N14" s="111"/>
      <c r="O14" s="111"/>
      <c r="P14" s="111"/>
      <c r="Q14" s="111"/>
      <c r="R14" s="111"/>
      <c r="S14" s="111"/>
      <c r="T14" s="111"/>
      <c r="U14" s="111"/>
      <c r="V14" s="111"/>
      <c r="W14" s="111"/>
      <c r="X14" s="111"/>
      <c r="Y14" s="111"/>
      <c r="Z14" s="111"/>
    </row>
    <row r="15" spans="1:26" ht="15" customHeight="1">
      <c r="A15" s="111"/>
      <c r="B15" s="197" t="s">
        <v>16</v>
      </c>
      <c r="C15" s="198" t="s">
        <v>16</v>
      </c>
      <c r="D15" s="151">
        <v>2021</v>
      </c>
      <c r="E15" s="199"/>
      <c r="F15" s="106"/>
      <c r="G15" s="151">
        <v>204.5</v>
      </c>
      <c r="H15" s="152">
        <v>449.9</v>
      </c>
      <c r="I15" s="151">
        <v>160.19999999999999</v>
      </c>
      <c r="J15" s="152">
        <v>374.87</v>
      </c>
      <c r="K15" s="40"/>
      <c r="L15" s="23"/>
      <c r="M15" s="111"/>
      <c r="N15" s="111"/>
      <c r="O15" s="111"/>
      <c r="P15" s="111"/>
      <c r="Q15" s="111"/>
      <c r="R15" s="111"/>
      <c r="S15" s="111"/>
      <c r="T15" s="111"/>
      <c r="U15" s="111"/>
      <c r="V15" s="111"/>
      <c r="W15" s="111"/>
      <c r="X15" s="111"/>
      <c r="Y15" s="111"/>
      <c r="Z15" s="111"/>
    </row>
    <row r="16" spans="1:26" ht="15" customHeight="1">
      <c r="A16" s="111"/>
      <c r="B16" s="197" t="s">
        <v>16</v>
      </c>
      <c r="C16" s="198" t="s">
        <v>16</v>
      </c>
      <c r="D16" s="151">
        <v>2021</v>
      </c>
      <c r="E16" s="199"/>
      <c r="F16" s="106"/>
      <c r="G16" s="151">
        <v>132.1</v>
      </c>
      <c r="H16" s="152">
        <v>289.3</v>
      </c>
      <c r="I16" s="106"/>
      <c r="J16" s="152"/>
      <c r="K16" s="40"/>
      <c r="L16" s="23"/>
      <c r="M16" s="111"/>
      <c r="N16" s="111"/>
      <c r="O16" s="111"/>
      <c r="P16" s="111"/>
      <c r="Q16" s="111"/>
      <c r="R16" s="111"/>
      <c r="S16" s="111"/>
      <c r="T16" s="111"/>
      <c r="U16" s="111"/>
      <c r="V16" s="111"/>
      <c r="W16" s="111"/>
      <c r="X16" s="111"/>
      <c r="Y16" s="111"/>
      <c r="Z16" s="111"/>
    </row>
    <row r="17" spans="1:26" ht="15" customHeight="1">
      <c r="A17" s="111"/>
      <c r="B17" s="197" t="s">
        <v>16</v>
      </c>
      <c r="C17" s="198" t="s">
        <v>16</v>
      </c>
      <c r="D17" s="151">
        <v>2021</v>
      </c>
      <c r="E17" s="199"/>
      <c r="F17" s="106"/>
      <c r="G17" s="151">
        <v>175.9</v>
      </c>
      <c r="H17" s="152">
        <v>406.33</v>
      </c>
      <c r="I17" s="106"/>
      <c r="J17" s="152"/>
      <c r="K17" s="40"/>
      <c r="L17" s="23"/>
      <c r="M17" s="111"/>
      <c r="N17" s="111"/>
      <c r="O17" s="111"/>
      <c r="P17" s="111"/>
      <c r="Q17" s="111"/>
      <c r="R17" s="111"/>
      <c r="S17" s="111"/>
      <c r="T17" s="111"/>
      <c r="U17" s="111"/>
      <c r="V17" s="111"/>
      <c r="W17" s="111"/>
      <c r="X17" s="111"/>
      <c r="Y17" s="111"/>
      <c r="Z17" s="111"/>
    </row>
    <row r="18" spans="1:26" ht="15" customHeight="1">
      <c r="A18" s="111"/>
      <c r="B18" s="197" t="s">
        <v>16</v>
      </c>
      <c r="C18" s="198" t="s">
        <v>16</v>
      </c>
      <c r="D18" s="151">
        <v>2021</v>
      </c>
      <c r="E18" s="199"/>
      <c r="F18" s="106"/>
      <c r="G18" s="151">
        <v>382.1</v>
      </c>
      <c r="H18" s="152">
        <v>836.8</v>
      </c>
      <c r="I18" s="151">
        <v>377.8</v>
      </c>
      <c r="J18" s="152">
        <v>870.83</v>
      </c>
      <c r="K18" s="40"/>
      <c r="L18" s="23"/>
      <c r="M18" s="111"/>
      <c r="N18" s="111"/>
      <c r="O18" s="111"/>
      <c r="P18" s="111"/>
      <c r="Q18" s="111"/>
      <c r="R18" s="111"/>
      <c r="S18" s="111"/>
      <c r="T18" s="111"/>
      <c r="U18" s="111"/>
      <c r="V18" s="111"/>
      <c r="W18" s="111"/>
      <c r="X18" s="111"/>
      <c r="Y18" s="111"/>
      <c r="Z18" s="111"/>
    </row>
    <row r="19" spans="1:26" ht="15" customHeight="1">
      <c r="A19" s="111"/>
      <c r="B19" s="197" t="s">
        <v>16</v>
      </c>
      <c r="C19" s="198" t="s">
        <v>16</v>
      </c>
      <c r="D19" s="151">
        <v>2021</v>
      </c>
      <c r="E19" s="199"/>
      <c r="F19" s="106"/>
      <c r="G19" s="151">
        <v>45.2</v>
      </c>
      <c r="H19" s="152">
        <v>108.48</v>
      </c>
      <c r="I19" s="151">
        <v>833</v>
      </c>
      <c r="J19" s="152">
        <v>1982.54</v>
      </c>
      <c r="K19" s="40"/>
      <c r="L19" s="23"/>
      <c r="M19" s="111"/>
      <c r="N19" s="111"/>
      <c r="O19" s="111"/>
      <c r="P19" s="111"/>
      <c r="Q19" s="111"/>
      <c r="R19" s="111"/>
      <c r="S19" s="111"/>
      <c r="T19" s="111"/>
      <c r="U19" s="111"/>
      <c r="V19" s="111"/>
      <c r="W19" s="111"/>
      <c r="X19" s="111"/>
      <c r="Y19" s="111"/>
      <c r="Z19" s="111"/>
    </row>
    <row r="20" spans="1:26" ht="15" customHeight="1">
      <c r="A20" s="111"/>
      <c r="B20" s="197" t="s">
        <v>16</v>
      </c>
      <c r="C20" s="198" t="s">
        <v>16</v>
      </c>
      <c r="D20" s="151">
        <v>2021</v>
      </c>
      <c r="E20" s="199"/>
      <c r="F20" s="106"/>
      <c r="G20" s="151">
        <v>218.3</v>
      </c>
      <c r="H20" s="152">
        <v>493.36</v>
      </c>
      <c r="I20" s="151">
        <v>380.8</v>
      </c>
      <c r="J20" s="152">
        <v>879.65</v>
      </c>
      <c r="K20" s="40"/>
      <c r="L20" s="23"/>
      <c r="M20" s="111"/>
      <c r="N20" s="111"/>
      <c r="O20" s="111"/>
      <c r="P20" s="111"/>
      <c r="Q20" s="111"/>
      <c r="R20" s="111"/>
      <c r="S20" s="111"/>
      <c r="T20" s="111"/>
      <c r="U20" s="111"/>
      <c r="V20" s="111"/>
      <c r="W20" s="111"/>
      <c r="X20" s="111"/>
      <c r="Y20" s="111"/>
      <c r="Z20" s="111"/>
    </row>
    <row r="21" spans="1:26" ht="15" customHeight="1">
      <c r="A21" s="111"/>
      <c r="B21" s="197" t="s">
        <v>16</v>
      </c>
      <c r="C21" s="198" t="s">
        <v>16</v>
      </c>
      <c r="D21" s="151">
        <v>2021</v>
      </c>
      <c r="E21" s="199"/>
      <c r="F21" s="106"/>
      <c r="G21" s="151">
        <v>152.80000000000001</v>
      </c>
      <c r="H21" s="152">
        <v>371.3</v>
      </c>
      <c r="I21" s="151">
        <v>556.70000000000005</v>
      </c>
      <c r="J21" s="152">
        <v>1336.08</v>
      </c>
      <c r="K21" s="40"/>
      <c r="L21" s="23"/>
      <c r="M21" s="111"/>
      <c r="N21" s="111"/>
      <c r="O21" s="111"/>
      <c r="P21" s="111"/>
      <c r="Q21" s="111"/>
      <c r="R21" s="111"/>
      <c r="S21" s="111"/>
      <c r="T21" s="111"/>
      <c r="U21" s="111"/>
      <c r="V21" s="111"/>
      <c r="W21" s="111"/>
      <c r="X21" s="111"/>
      <c r="Y21" s="111"/>
      <c r="Z21" s="111"/>
    </row>
    <row r="22" spans="1:26" ht="15" customHeight="1">
      <c r="A22" s="111"/>
      <c r="B22" s="197" t="s">
        <v>16</v>
      </c>
      <c r="C22" s="198" t="s">
        <v>16</v>
      </c>
      <c r="D22" s="151">
        <v>2021</v>
      </c>
      <c r="E22" s="199"/>
      <c r="F22" s="106"/>
      <c r="G22" s="151">
        <v>193.1</v>
      </c>
      <c r="H22" s="152">
        <v>482.56</v>
      </c>
      <c r="I22" s="106"/>
      <c r="J22" s="152"/>
      <c r="K22" s="40"/>
      <c r="L22" s="23"/>
      <c r="M22" s="111"/>
      <c r="N22" s="111"/>
      <c r="O22" s="111"/>
      <c r="P22" s="111"/>
      <c r="Q22" s="111"/>
      <c r="R22" s="111"/>
      <c r="S22" s="111"/>
      <c r="T22" s="111"/>
      <c r="U22" s="111"/>
      <c r="V22" s="111"/>
      <c r="W22" s="111"/>
      <c r="X22" s="111"/>
      <c r="Y22" s="111"/>
      <c r="Z22" s="111"/>
    </row>
    <row r="23" spans="1:26" ht="15" customHeight="1">
      <c r="A23" s="111"/>
      <c r="B23" s="197" t="s">
        <v>16</v>
      </c>
      <c r="C23" s="198" t="s">
        <v>16</v>
      </c>
      <c r="D23" s="151">
        <v>2021</v>
      </c>
      <c r="E23" s="199"/>
      <c r="F23" s="106"/>
      <c r="G23" s="151">
        <v>297</v>
      </c>
      <c r="H23" s="152">
        <v>810.51</v>
      </c>
      <c r="I23" s="151">
        <v>799.1</v>
      </c>
      <c r="J23" s="152">
        <v>2173.5500000000002</v>
      </c>
      <c r="K23" s="40"/>
      <c r="L23" s="23"/>
      <c r="M23" s="111"/>
      <c r="N23" s="111"/>
      <c r="O23" s="111"/>
      <c r="P23" s="111"/>
      <c r="Q23" s="111"/>
      <c r="R23" s="111"/>
      <c r="S23" s="111"/>
      <c r="T23" s="111"/>
      <c r="U23" s="111"/>
      <c r="V23" s="111"/>
      <c r="W23" s="111"/>
      <c r="X23" s="111"/>
      <c r="Y23" s="111"/>
      <c r="Z23" s="111"/>
    </row>
    <row r="24" spans="1:26" ht="15" customHeight="1">
      <c r="A24" s="111"/>
      <c r="B24" s="197" t="s">
        <v>16</v>
      </c>
      <c r="C24" s="198" t="s">
        <v>16</v>
      </c>
      <c r="D24" s="151">
        <v>2021</v>
      </c>
      <c r="E24" s="199"/>
      <c r="F24" s="106"/>
      <c r="G24" s="151">
        <v>170.6</v>
      </c>
      <c r="H24" s="152">
        <v>417.8</v>
      </c>
      <c r="I24" s="106"/>
      <c r="J24" s="152"/>
      <c r="K24" s="40"/>
      <c r="L24" s="23"/>
      <c r="M24" s="111"/>
      <c r="N24" s="111"/>
      <c r="O24" s="111"/>
      <c r="P24" s="111"/>
      <c r="Q24" s="111"/>
      <c r="R24" s="111"/>
      <c r="S24" s="111"/>
      <c r="T24" s="111"/>
      <c r="U24" s="111"/>
      <c r="V24" s="111"/>
      <c r="W24" s="111"/>
      <c r="X24" s="111"/>
      <c r="Y24" s="111"/>
      <c r="Z24" s="111"/>
    </row>
    <row r="25" spans="1:26" ht="15" customHeight="1">
      <c r="A25" s="111"/>
      <c r="B25" s="197" t="s">
        <v>16</v>
      </c>
      <c r="C25" s="198" t="s">
        <v>16</v>
      </c>
      <c r="D25" s="151">
        <v>2021</v>
      </c>
      <c r="E25" s="199"/>
      <c r="F25" s="106"/>
      <c r="G25" s="151">
        <v>297</v>
      </c>
      <c r="H25" s="152">
        <v>810.51</v>
      </c>
      <c r="I25" s="106"/>
      <c r="J25" s="152"/>
      <c r="K25" s="40"/>
      <c r="L25" s="23"/>
      <c r="M25" s="111"/>
      <c r="N25" s="111"/>
      <c r="O25" s="111"/>
      <c r="P25" s="111"/>
      <c r="Q25" s="111"/>
      <c r="R25" s="111"/>
      <c r="S25" s="111"/>
      <c r="T25" s="111"/>
      <c r="U25" s="111"/>
      <c r="V25" s="111"/>
      <c r="W25" s="111"/>
      <c r="X25" s="111"/>
      <c r="Y25" s="111"/>
      <c r="Z25" s="111"/>
    </row>
    <row r="26" spans="1:26" ht="15" customHeight="1">
      <c r="A26" s="111"/>
      <c r="B26" s="197" t="s">
        <v>16</v>
      </c>
      <c r="C26" s="198" t="s">
        <v>16</v>
      </c>
      <c r="D26" s="151">
        <v>2021</v>
      </c>
      <c r="E26" s="199"/>
      <c r="F26" s="106"/>
      <c r="G26" s="151">
        <v>113</v>
      </c>
      <c r="H26" s="152">
        <v>313.01</v>
      </c>
      <c r="I26" s="151">
        <v>384.1</v>
      </c>
      <c r="J26" s="152">
        <v>1075.48</v>
      </c>
      <c r="K26" s="40"/>
      <c r="L26" s="23"/>
      <c r="M26" s="111"/>
      <c r="N26" s="111"/>
      <c r="O26" s="111"/>
      <c r="P26" s="111"/>
      <c r="Q26" s="111"/>
      <c r="R26" s="111"/>
      <c r="S26" s="111"/>
      <c r="T26" s="111"/>
      <c r="U26" s="111"/>
      <c r="V26" s="111"/>
      <c r="W26" s="111"/>
      <c r="X26" s="111"/>
      <c r="Y26" s="111"/>
      <c r="Z26" s="111"/>
    </row>
    <row r="27" spans="1:26" ht="15" customHeight="1">
      <c r="A27" s="111"/>
      <c r="B27" s="197" t="s">
        <v>16</v>
      </c>
      <c r="C27" s="198" t="s">
        <v>16</v>
      </c>
      <c r="D27" s="151">
        <v>2021</v>
      </c>
      <c r="E27" s="199"/>
      <c r="F27" s="106"/>
      <c r="G27" s="151">
        <v>437.8</v>
      </c>
      <c r="H27" s="152">
        <v>1190.82</v>
      </c>
      <c r="I27" s="151">
        <v>232.2</v>
      </c>
      <c r="J27" s="152">
        <v>640.87</v>
      </c>
      <c r="K27" s="40"/>
      <c r="L27" s="23"/>
      <c r="M27" s="111"/>
      <c r="N27" s="111"/>
      <c r="O27" s="111"/>
      <c r="P27" s="111"/>
      <c r="Q27" s="111"/>
      <c r="R27" s="111"/>
      <c r="S27" s="111"/>
      <c r="T27" s="111"/>
      <c r="U27" s="111"/>
      <c r="V27" s="111"/>
      <c r="W27" s="111"/>
      <c r="X27" s="111"/>
      <c r="Y27" s="111"/>
      <c r="Z27" s="111"/>
    </row>
    <row r="28" spans="1:26" ht="15" customHeight="1">
      <c r="A28" s="111"/>
      <c r="B28" s="197" t="s">
        <v>16</v>
      </c>
      <c r="C28" s="198" t="s">
        <v>16</v>
      </c>
      <c r="D28" s="151">
        <v>2021</v>
      </c>
      <c r="E28" s="199"/>
      <c r="F28" s="106"/>
      <c r="G28" s="106"/>
      <c r="H28" s="152"/>
      <c r="I28" s="151">
        <v>433.9</v>
      </c>
      <c r="J28" s="152">
        <v>1175.8699999999999</v>
      </c>
      <c r="K28" s="40"/>
      <c r="L28" s="23"/>
      <c r="M28" s="111"/>
      <c r="N28" s="111"/>
      <c r="O28" s="111"/>
      <c r="P28" s="111"/>
      <c r="Q28" s="111"/>
      <c r="R28" s="111"/>
      <c r="S28" s="111"/>
      <c r="T28" s="111"/>
      <c r="U28" s="111"/>
      <c r="V28" s="111"/>
      <c r="W28" s="111"/>
      <c r="X28" s="111"/>
      <c r="Y28" s="111"/>
      <c r="Z28" s="111"/>
    </row>
    <row r="29" spans="1:26" ht="15" customHeight="1">
      <c r="A29" s="111"/>
      <c r="B29" s="197" t="s">
        <v>16</v>
      </c>
      <c r="C29" s="198" t="s">
        <v>16</v>
      </c>
      <c r="D29" s="151">
        <v>2021</v>
      </c>
      <c r="E29" s="199"/>
      <c r="F29" s="106"/>
      <c r="G29" s="151">
        <v>134.6</v>
      </c>
      <c r="H29" s="152">
        <v>362.07</v>
      </c>
      <c r="I29" s="151">
        <v>428.4</v>
      </c>
      <c r="J29" s="152">
        <v>1135.26</v>
      </c>
      <c r="K29" s="40"/>
      <c r="L29" s="23"/>
      <c r="M29" s="111"/>
      <c r="N29" s="111"/>
      <c r="O29" s="111"/>
      <c r="P29" s="111"/>
      <c r="Q29" s="111"/>
      <c r="R29" s="111"/>
      <c r="S29" s="111"/>
      <c r="T29" s="111"/>
      <c r="U29" s="111"/>
      <c r="V29" s="111"/>
      <c r="W29" s="111"/>
      <c r="X29" s="111"/>
      <c r="Y29" s="111"/>
      <c r="Z29" s="111"/>
    </row>
    <row r="30" spans="1:26" ht="15" customHeight="1">
      <c r="A30" s="111"/>
      <c r="B30" s="197" t="s">
        <v>16</v>
      </c>
      <c r="C30" s="198" t="s">
        <v>16</v>
      </c>
      <c r="D30" s="151">
        <v>2021</v>
      </c>
      <c r="E30" s="199"/>
      <c r="F30" s="106"/>
      <c r="G30" s="151">
        <v>286.89999999999998</v>
      </c>
      <c r="H30" s="152">
        <v>771.76</v>
      </c>
      <c r="I30" s="151">
        <v>167.8</v>
      </c>
      <c r="J30" s="152">
        <v>459.77</v>
      </c>
      <c r="K30" s="40"/>
      <c r="L30" s="23"/>
      <c r="M30" s="111"/>
      <c r="N30" s="111"/>
      <c r="O30" s="111"/>
      <c r="P30" s="111"/>
      <c r="Q30" s="111"/>
      <c r="R30" s="111"/>
      <c r="S30" s="111"/>
      <c r="T30" s="111"/>
      <c r="U30" s="111"/>
      <c r="V30" s="111"/>
      <c r="W30" s="111"/>
      <c r="X30" s="111"/>
      <c r="Y30" s="111"/>
      <c r="Z30" s="111"/>
    </row>
    <row r="31" spans="1:26" ht="15" customHeight="1">
      <c r="A31" s="111"/>
      <c r="B31" s="200"/>
      <c r="C31" s="200"/>
      <c r="D31" s="40"/>
      <c r="E31" s="72"/>
      <c r="F31" s="40"/>
      <c r="G31" s="40"/>
      <c r="H31" s="23"/>
      <c r="I31" s="40"/>
      <c r="J31" s="23"/>
      <c r="K31" s="40"/>
      <c r="L31" s="23"/>
      <c r="M31" s="111"/>
      <c r="N31" s="111"/>
      <c r="O31" s="111"/>
      <c r="P31" s="111"/>
      <c r="Q31" s="111"/>
      <c r="R31" s="111"/>
      <c r="S31" s="111"/>
      <c r="T31" s="111"/>
      <c r="U31" s="111"/>
      <c r="V31" s="111"/>
      <c r="W31" s="111"/>
      <c r="X31" s="111"/>
      <c r="Y31" s="111"/>
      <c r="Z31" s="111"/>
    </row>
    <row r="32" spans="1:26" ht="15" customHeight="1">
      <c r="A32" s="111"/>
      <c r="B32" s="200"/>
      <c r="C32" s="200"/>
      <c r="D32" s="40"/>
      <c r="E32" s="72"/>
      <c r="F32" s="40"/>
      <c r="G32" s="40"/>
      <c r="H32" s="23"/>
      <c r="I32" s="40"/>
      <c r="J32" s="23"/>
      <c r="K32" s="40"/>
      <c r="L32" s="23"/>
      <c r="M32" s="111"/>
      <c r="N32" s="111"/>
      <c r="O32" s="111"/>
      <c r="P32" s="111"/>
      <c r="Q32" s="111"/>
      <c r="R32" s="111"/>
      <c r="S32" s="111"/>
      <c r="T32" s="111"/>
      <c r="U32" s="111"/>
      <c r="V32" s="111"/>
      <c r="W32" s="111"/>
      <c r="X32" s="111"/>
      <c r="Y32" s="111"/>
      <c r="Z32" s="111"/>
    </row>
    <row r="33" spans="1:26" ht="15" customHeight="1">
      <c r="A33" s="111"/>
      <c r="B33" s="200"/>
      <c r="C33" s="200"/>
      <c r="D33" s="40"/>
      <c r="E33" s="72"/>
      <c r="F33" s="40"/>
      <c r="G33" s="40"/>
      <c r="H33" s="23"/>
      <c r="I33" s="40"/>
      <c r="J33" s="23"/>
      <c r="K33" s="40"/>
      <c r="L33" s="23"/>
      <c r="M33" s="111"/>
      <c r="N33" s="111"/>
      <c r="O33" s="111"/>
      <c r="P33" s="111"/>
      <c r="Q33" s="111"/>
      <c r="R33" s="111"/>
      <c r="S33" s="111"/>
      <c r="T33" s="111"/>
      <c r="U33" s="111"/>
      <c r="V33" s="111"/>
      <c r="W33" s="111"/>
      <c r="X33" s="111"/>
      <c r="Y33" s="111"/>
      <c r="Z33" s="111"/>
    </row>
    <row r="34" spans="1:26" ht="15" customHeight="1">
      <c r="A34" s="111"/>
      <c r="B34" s="200"/>
      <c r="C34" s="200"/>
      <c r="D34" s="40"/>
      <c r="E34" s="72"/>
      <c r="F34" s="40"/>
      <c r="G34" s="40"/>
      <c r="H34" s="23"/>
      <c r="I34" s="40"/>
      <c r="J34" s="23"/>
      <c r="K34" s="40"/>
      <c r="L34" s="23"/>
      <c r="M34" s="111"/>
      <c r="N34" s="111"/>
      <c r="O34" s="111"/>
      <c r="P34" s="111"/>
      <c r="Q34" s="111"/>
      <c r="R34" s="111"/>
      <c r="S34" s="111"/>
      <c r="T34" s="111"/>
      <c r="U34" s="111"/>
      <c r="V34" s="111"/>
      <c r="W34" s="111"/>
      <c r="X34" s="111"/>
      <c r="Y34" s="111"/>
      <c r="Z34" s="111"/>
    </row>
    <row r="35" spans="1:26" ht="15" customHeight="1">
      <c r="A35" s="111"/>
      <c r="B35" s="200"/>
      <c r="C35" s="200"/>
      <c r="D35" s="40"/>
      <c r="E35" s="72"/>
      <c r="F35" s="40"/>
      <c r="G35" s="40"/>
      <c r="H35" s="23"/>
      <c r="I35" s="40"/>
      <c r="J35" s="23"/>
      <c r="K35" s="40"/>
      <c r="L35" s="23"/>
      <c r="M35" s="111"/>
      <c r="N35" s="111"/>
      <c r="O35" s="111"/>
      <c r="P35" s="111"/>
      <c r="Q35" s="111"/>
      <c r="R35" s="111"/>
      <c r="S35" s="111"/>
      <c r="T35" s="111"/>
      <c r="U35" s="111"/>
      <c r="V35" s="111"/>
      <c r="W35" s="111"/>
      <c r="X35" s="111"/>
      <c r="Y35" s="111"/>
      <c r="Z35" s="111"/>
    </row>
    <row r="36" spans="1:26" ht="15" customHeight="1">
      <c r="A36" s="111"/>
      <c r="B36" s="200"/>
      <c r="C36" s="200"/>
      <c r="D36" s="40"/>
      <c r="E36" s="72"/>
      <c r="F36" s="40"/>
      <c r="G36" s="40"/>
      <c r="H36" s="23"/>
      <c r="I36" s="40"/>
      <c r="J36" s="23"/>
      <c r="K36" s="40"/>
      <c r="L36" s="23"/>
      <c r="M36" s="111"/>
      <c r="N36" s="111"/>
      <c r="O36" s="111"/>
      <c r="P36" s="111"/>
      <c r="Q36" s="111"/>
      <c r="R36" s="111"/>
      <c r="S36" s="111"/>
      <c r="T36" s="111"/>
      <c r="U36" s="111"/>
      <c r="V36" s="111"/>
      <c r="W36" s="111"/>
      <c r="X36" s="111"/>
      <c r="Y36" s="111"/>
      <c r="Z36" s="111"/>
    </row>
    <row r="37" spans="1:26" ht="15" customHeight="1">
      <c r="A37" s="111"/>
      <c r="B37" s="200"/>
      <c r="C37" s="200"/>
      <c r="D37" s="40"/>
      <c r="E37" s="72"/>
      <c r="F37" s="40"/>
      <c r="G37" s="40"/>
      <c r="H37" s="23"/>
      <c r="I37" s="40"/>
      <c r="J37" s="23"/>
      <c r="K37" s="40"/>
      <c r="L37" s="23"/>
      <c r="M37" s="111"/>
      <c r="N37" s="111"/>
      <c r="O37" s="111"/>
      <c r="P37" s="111"/>
      <c r="Q37" s="111"/>
      <c r="R37" s="111"/>
      <c r="S37" s="111"/>
      <c r="T37" s="111"/>
      <c r="U37" s="111"/>
      <c r="V37" s="111"/>
      <c r="W37" s="111"/>
      <c r="X37" s="111"/>
      <c r="Y37" s="111"/>
      <c r="Z37" s="111"/>
    </row>
    <row r="38" spans="1:26" ht="15" customHeight="1">
      <c r="A38" s="111"/>
      <c r="B38" s="200"/>
      <c r="C38" s="200"/>
      <c r="D38" s="40"/>
      <c r="E38" s="72"/>
      <c r="F38" s="40"/>
      <c r="G38" s="40"/>
      <c r="H38" s="23"/>
      <c r="I38" s="40"/>
      <c r="J38" s="23"/>
      <c r="K38" s="40"/>
      <c r="L38" s="23"/>
      <c r="M38" s="111"/>
      <c r="N38" s="111"/>
      <c r="O38" s="111"/>
      <c r="P38" s="111"/>
      <c r="Q38" s="111"/>
      <c r="R38" s="111"/>
      <c r="S38" s="111"/>
      <c r="T38" s="111"/>
      <c r="U38" s="111"/>
      <c r="V38" s="111"/>
      <c r="W38" s="111"/>
      <c r="X38" s="111"/>
      <c r="Y38" s="111"/>
      <c r="Z38" s="111"/>
    </row>
    <row r="39" spans="1:26" ht="15" customHeight="1">
      <c r="A39" s="111"/>
      <c r="B39" s="200"/>
      <c r="C39" s="200"/>
      <c r="D39" s="40"/>
      <c r="E39" s="72"/>
      <c r="F39" s="40"/>
      <c r="G39" s="40"/>
      <c r="H39" s="23"/>
      <c r="I39" s="40"/>
      <c r="J39" s="23"/>
      <c r="K39" s="40"/>
      <c r="L39" s="23"/>
      <c r="M39" s="111"/>
      <c r="N39" s="111"/>
      <c r="O39" s="111"/>
      <c r="P39" s="111"/>
      <c r="Q39" s="111"/>
      <c r="R39" s="111"/>
      <c r="S39" s="111"/>
      <c r="T39" s="111"/>
      <c r="U39" s="111"/>
      <c r="V39" s="111"/>
      <c r="W39" s="111"/>
      <c r="X39" s="111"/>
      <c r="Y39" s="111"/>
      <c r="Z39" s="111"/>
    </row>
    <row r="40" spans="1:26" ht="15" customHeight="1">
      <c r="A40" s="111"/>
      <c r="B40" s="200"/>
      <c r="C40" s="200"/>
      <c r="D40" s="40"/>
      <c r="E40" s="72"/>
      <c r="F40" s="40"/>
      <c r="G40" s="40"/>
      <c r="H40" s="23"/>
      <c r="I40" s="40"/>
      <c r="J40" s="23"/>
      <c r="K40" s="40"/>
      <c r="L40" s="23"/>
      <c r="M40" s="111"/>
      <c r="N40" s="111"/>
      <c r="O40" s="111"/>
      <c r="P40" s="111"/>
      <c r="Q40" s="111"/>
      <c r="R40" s="111"/>
      <c r="S40" s="111"/>
      <c r="T40" s="111"/>
      <c r="U40" s="111"/>
      <c r="V40" s="111"/>
      <c r="W40" s="111"/>
      <c r="X40" s="111"/>
      <c r="Y40" s="111"/>
      <c r="Z40" s="111"/>
    </row>
    <row r="41" spans="1:26" ht="15" customHeight="1">
      <c r="A41" s="111"/>
      <c r="B41" s="200"/>
      <c r="C41" s="200"/>
      <c r="D41" s="40"/>
      <c r="E41" s="72"/>
      <c r="F41" s="40"/>
      <c r="G41" s="40"/>
      <c r="H41" s="23"/>
      <c r="I41" s="40"/>
      <c r="J41" s="23"/>
      <c r="K41" s="40"/>
      <c r="L41" s="23"/>
      <c r="M41" s="111"/>
      <c r="N41" s="111"/>
      <c r="O41" s="111"/>
      <c r="P41" s="111"/>
      <c r="Q41" s="111"/>
      <c r="R41" s="111"/>
      <c r="S41" s="111"/>
      <c r="T41" s="111"/>
      <c r="U41" s="111"/>
      <c r="V41" s="111"/>
      <c r="W41" s="111"/>
      <c r="X41" s="111"/>
      <c r="Y41" s="111"/>
      <c r="Z41" s="111"/>
    </row>
    <row r="42" spans="1:26" ht="15" customHeight="1">
      <c r="A42" s="111"/>
      <c r="B42" s="200"/>
      <c r="C42" s="200"/>
      <c r="D42" s="40"/>
      <c r="E42" s="72"/>
      <c r="F42" s="40"/>
      <c r="G42" s="40"/>
      <c r="H42" s="23"/>
      <c r="I42" s="40"/>
      <c r="J42" s="23"/>
      <c r="K42" s="40"/>
      <c r="L42" s="23"/>
      <c r="M42" s="111"/>
      <c r="N42" s="111"/>
      <c r="O42" s="111"/>
      <c r="P42" s="111"/>
      <c r="Q42" s="111"/>
      <c r="R42" s="111"/>
      <c r="S42" s="111"/>
      <c r="T42" s="111"/>
      <c r="U42" s="111"/>
      <c r="V42" s="111"/>
      <c r="W42" s="111"/>
      <c r="X42" s="111"/>
      <c r="Y42" s="111"/>
      <c r="Z42" s="111"/>
    </row>
    <row r="43" spans="1:26" ht="15" customHeight="1">
      <c r="A43" s="111"/>
      <c r="B43" s="200"/>
      <c r="C43" s="200"/>
      <c r="D43" s="40"/>
      <c r="E43" s="72"/>
      <c r="F43" s="40"/>
      <c r="G43" s="40"/>
      <c r="H43" s="23"/>
      <c r="I43" s="40"/>
      <c r="J43" s="23"/>
      <c r="K43" s="40"/>
      <c r="L43" s="23"/>
      <c r="M43" s="111"/>
      <c r="N43" s="111"/>
      <c r="O43" s="111"/>
      <c r="P43" s="111"/>
      <c r="Q43" s="111"/>
      <c r="R43" s="111"/>
      <c r="S43" s="111"/>
      <c r="T43" s="111"/>
      <c r="U43" s="111"/>
      <c r="V43" s="111"/>
      <c r="W43" s="111"/>
      <c r="X43" s="111"/>
      <c r="Y43" s="111"/>
      <c r="Z43" s="111"/>
    </row>
    <row r="44" spans="1:26" ht="15" customHeight="1">
      <c r="A44" s="111"/>
      <c r="B44" s="200"/>
      <c r="C44" s="200"/>
      <c r="D44" s="40"/>
      <c r="E44" s="72"/>
      <c r="F44" s="40"/>
      <c r="G44" s="40"/>
      <c r="H44" s="23"/>
      <c r="I44" s="40"/>
      <c r="J44" s="23"/>
      <c r="K44" s="40"/>
      <c r="L44" s="23"/>
      <c r="M44" s="111"/>
      <c r="N44" s="111"/>
      <c r="O44" s="111"/>
      <c r="P44" s="111"/>
      <c r="Q44" s="111"/>
      <c r="R44" s="111"/>
      <c r="S44" s="111"/>
      <c r="T44" s="111"/>
      <c r="U44" s="111"/>
      <c r="V44" s="111"/>
      <c r="W44" s="111"/>
      <c r="X44" s="111"/>
      <c r="Y44" s="111"/>
      <c r="Z44" s="111"/>
    </row>
    <row r="45" spans="1:26" ht="15" customHeight="1">
      <c r="A45" s="111"/>
      <c r="B45" s="200"/>
      <c r="C45" s="200"/>
      <c r="D45" s="40"/>
      <c r="E45" s="72"/>
      <c r="F45" s="40"/>
      <c r="G45" s="40"/>
      <c r="H45" s="23"/>
      <c r="I45" s="40"/>
      <c r="J45" s="23"/>
      <c r="K45" s="40"/>
      <c r="L45" s="23"/>
      <c r="M45" s="111"/>
      <c r="N45" s="111"/>
      <c r="O45" s="111"/>
      <c r="P45" s="111"/>
      <c r="Q45" s="111"/>
      <c r="R45" s="111"/>
      <c r="S45" s="111"/>
      <c r="T45" s="111"/>
      <c r="U45" s="111"/>
      <c r="V45" s="111"/>
      <c r="W45" s="111"/>
      <c r="X45" s="111"/>
      <c r="Y45" s="111"/>
      <c r="Z45" s="111"/>
    </row>
    <row r="46" spans="1:26" ht="15" customHeight="1">
      <c r="A46" s="111"/>
      <c r="B46" s="200"/>
      <c r="C46" s="200"/>
      <c r="D46" s="40"/>
      <c r="E46" s="72"/>
      <c r="F46" s="40"/>
      <c r="G46" s="40"/>
      <c r="H46" s="23"/>
      <c r="I46" s="40"/>
      <c r="J46" s="23"/>
      <c r="K46" s="40"/>
      <c r="L46" s="23"/>
      <c r="M46" s="111"/>
      <c r="N46" s="111"/>
      <c r="O46" s="111"/>
      <c r="P46" s="111"/>
      <c r="Q46" s="111"/>
      <c r="R46" s="111"/>
      <c r="S46" s="111"/>
      <c r="T46" s="111"/>
      <c r="U46" s="111"/>
      <c r="V46" s="111"/>
      <c r="W46" s="111"/>
      <c r="X46" s="111"/>
      <c r="Y46" s="111"/>
      <c r="Z46" s="111"/>
    </row>
    <row r="47" spans="1:26" ht="15" customHeight="1">
      <c r="A47" s="111"/>
      <c r="B47" s="200"/>
      <c r="C47" s="200"/>
      <c r="D47" s="40"/>
      <c r="E47" s="72"/>
      <c r="F47" s="40"/>
      <c r="G47" s="40"/>
      <c r="H47" s="23"/>
      <c r="I47" s="40"/>
      <c r="J47" s="23"/>
      <c r="K47" s="40"/>
      <c r="L47" s="23"/>
      <c r="M47" s="111"/>
      <c r="N47" s="111"/>
      <c r="O47" s="111"/>
      <c r="P47" s="111"/>
      <c r="Q47" s="111"/>
      <c r="R47" s="111"/>
      <c r="S47" s="111"/>
      <c r="T47" s="111"/>
      <c r="U47" s="111"/>
      <c r="V47" s="111"/>
      <c r="W47" s="111"/>
      <c r="X47" s="111"/>
      <c r="Y47" s="111"/>
      <c r="Z47" s="111"/>
    </row>
    <row r="48" spans="1:26" ht="15" customHeight="1">
      <c r="A48" s="111"/>
      <c r="B48" s="200"/>
      <c r="C48" s="200"/>
      <c r="D48" s="40"/>
      <c r="E48" s="72"/>
      <c r="F48" s="40"/>
      <c r="G48" s="40"/>
      <c r="H48" s="23"/>
      <c r="I48" s="40"/>
      <c r="J48" s="23"/>
      <c r="K48" s="40"/>
      <c r="L48" s="23"/>
      <c r="M48" s="111"/>
      <c r="N48" s="111"/>
      <c r="O48" s="111"/>
      <c r="P48" s="111"/>
      <c r="Q48" s="111"/>
      <c r="R48" s="111"/>
      <c r="S48" s="111"/>
      <c r="T48" s="111"/>
      <c r="U48" s="111"/>
      <c r="V48" s="111"/>
      <c r="W48" s="111"/>
      <c r="X48" s="111"/>
      <c r="Y48" s="111"/>
      <c r="Z48" s="111"/>
    </row>
    <row r="49" spans="1:26" ht="15" customHeight="1">
      <c r="A49" s="111"/>
      <c r="B49" s="200"/>
      <c r="C49" s="200"/>
      <c r="D49" s="40"/>
      <c r="E49" s="72"/>
      <c r="F49" s="40"/>
      <c r="G49" s="40"/>
      <c r="H49" s="23"/>
      <c r="I49" s="40"/>
      <c r="J49" s="23"/>
      <c r="K49" s="40"/>
      <c r="L49" s="23"/>
      <c r="M49" s="111"/>
      <c r="N49" s="111"/>
      <c r="O49" s="111"/>
      <c r="P49" s="111"/>
      <c r="Q49" s="111"/>
      <c r="R49" s="111"/>
      <c r="S49" s="111"/>
      <c r="T49" s="111"/>
      <c r="U49" s="111"/>
      <c r="V49" s="111"/>
      <c r="W49" s="111"/>
      <c r="X49" s="111"/>
      <c r="Y49" s="111"/>
      <c r="Z49" s="111"/>
    </row>
    <row r="50" spans="1:26" ht="15" customHeight="1">
      <c r="A50" s="111"/>
      <c r="B50" s="200"/>
      <c r="C50" s="200"/>
      <c r="D50" s="40"/>
      <c r="E50" s="72"/>
      <c r="F50" s="40"/>
      <c r="G50" s="40"/>
      <c r="H50" s="23"/>
      <c r="I50" s="40"/>
      <c r="J50" s="23"/>
      <c r="K50" s="40"/>
      <c r="L50" s="23"/>
      <c r="M50" s="111"/>
      <c r="N50" s="111"/>
      <c r="O50" s="111"/>
      <c r="P50" s="111"/>
      <c r="Q50" s="111"/>
      <c r="R50" s="111"/>
      <c r="S50" s="111"/>
      <c r="T50" s="111"/>
      <c r="U50" s="111"/>
      <c r="V50" s="111"/>
      <c r="W50" s="111"/>
      <c r="X50" s="111"/>
      <c r="Y50" s="111"/>
      <c r="Z50" s="111"/>
    </row>
    <row r="51" spans="1:26" ht="15" customHeight="1">
      <c r="A51" s="111"/>
      <c r="B51" s="200"/>
      <c r="C51" s="200"/>
      <c r="D51" s="40"/>
      <c r="E51" s="72"/>
      <c r="F51" s="40"/>
      <c r="G51" s="40"/>
      <c r="H51" s="23"/>
      <c r="I51" s="40"/>
      <c r="J51" s="23"/>
      <c r="K51" s="40"/>
      <c r="L51" s="23"/>
      <c r="M51" s="111"/>
      <c r="N51" s="111"/>
      <c r="O51" s="111"/>
      <c r="P51" s="111"/>
      <c r="Q51" s="111"/>
      <c r="R51" s="111"/>
      <c r="S51" s="111"/>
      <c r="T51" s="111"/>
      <c r="U51" s="111"/>
      <c r="V51" s="111"/>
      <c r="W51" s="111"/>
      <c r="X51" s="111"/>
      <c r="Y51" s="111"/>
      <c r="Z51" s="111"/>
    </row>
    <row r="52" spans="1:26" ht="15" customHeight="1">
      <c r="A52" s="111"/>
      <c r="B52" s="200"/>
      <c r="C52" s="200"/>
      <c r="D52" s="40"/>
      <c r="E52" s="72"/>
      <c r="F52" s="40"/>
      <c r="G52" s="40"/>
      <c r="H52" s="23"/>
      <c r="I52" s="40"/>
      <c r="J52" s="23"/>
      <c r="K52" s="40"/>
      <c r="L52" s="23"/>
      <c r="M52" s="111"/>
      <c r="N52" s="111"/>
      <c r="O52" s="111"/>
      <c r="P52" s="111"/>
      <c r="Q52" s="111"/>
      <c r="R52" s="111"/>
      <c r="S52" s="111"/>
      <c r="T52" s="111"/>
      <c r="U52" s="111"/>
      <c r="V52" s="111"/>
      <c r="W52" s="111"/>
      <c r="X52" s="111"/>
      <c r="Y52" s="111"/>
      <c r="Z52" s="111"/>
    </row>
    <row r="53" spans="1:26" ht="15" customHeight="1">
      <c r="A53" s="111"/>
      <c r="B53" s="200"/>
      <c r="C53" s="200"/>
      <c r="D53" s="40"/>
      <c r="E53" s="72"/>
      <c r="F53" s="40"/>
      <c r="G53" s="40"/>
      <c r="H53" s="23"/>
      <c r="I53" s="40"/>
      <c r="J53" s="23"/>
      <c r="K53" s="40"/>
      <c r="L53" s="23"/>
      <c r="M53" s="111"/>
      <c r="N53" s="111"/>
      <c r="O53" s="111"/>
      <c r="P53" s="111"/>
      <c r="Q53" s="111"/>
      <c r="R53" s="111"/>
      <c r="S53" s="111"/>
      <c r="T53" s="111"/>
      <c r="U53" s="111"/>
      <c r="V53" s="111"/>
      <c r="W53" s="111"/>
      <c r="X53" s="111"/>
      <c r="Y53" s="111"/>
      <c r="Z53" s="111"/>
    </row>
    <row r="54" spans="1:26" ht="15" customHeight="1">
      <c r="A54" s="111"/>
      <c r="B54" s="200"/>
      <c r="C54" s="200"/>
      <c r="D54" s="40"/>
      <c r="E54" s="72"/>
      <c r="F54" s="40"/>
      <c r="G54" s="40"/>
      <c r="H54" s="23"/>
      <c r="I54" s="40"/>
      <c r="J54" s="23"/>
      <c r="K54" s="40"/>
      <c r="L54" s="23"/>
      <c r="M54" s="111"/>
      <c r="N54" s="111"/>
      <c r="O54" s="111"/>
      <c r="P54" s="111"/>
      <c r="Q54" s="111"/>
      <c r="R54" s="111"/>
      <c r="S54" s="111"/>
      <c r="T54" s="111"/>
      <c r="U54" s="111"/>
      <c r="V54" s="111"/>
      <c r="W54" s="111"/>
      <c r="X54" s="111"/>
      <c r="Y54" s="111"/>
      <c r="Z54" s="111"/>
    </row>
    <row r="55" spans="1:26" ht="15" customHeight="1">
      <c r="A55" s="111"/>
      <c r="B55" s="200"/>
      <c r="C55" s="200"/>
      <c r="D55" s="40"/>
      <c r="E55" s="72"/>
      <c r="F55" s="40"/>
      <c r="G55" s="40"/>
      <c r="H55" s="23"/>
      <c r="I55" s="40"/>
      <c r="J55" s="23"/>
      <c r="K55" s="40"/>
      <c r="L55" s="23"/>
      <c r="M55" s="111"/>
      <c r="N55" s="111"/>
      <c r="O55" s="111"/>
      <c r="P55" s="111"/>
      <c r="Q55" s="111"/>
      <c r="R55" s="111"/>
      <c r="S55" s="111"/>
      <c r="T55" s="111"/>
      <c r="U55" s="111"/>
      <c r="V55" s="111"/>
      <c r="W55" s="111"/>
      <c r="X55" s="111"/>
      <c r="Y55" s="111"/>
      <c r="Z55" s="111"/>
    </row>
    <row r="56" spans="1:26" ht="15" customHeight="1">
      <c r="A56" s="111"/>
      <c r="B56" s="200"/>
      <c r="C56" s="200"/>
      <c r="D56" s="40"/>
      <c r="E56" s="72"/>
      <c r="F56" s="201"/>
      <c r="G56" s="202"/>
      <c r="H56" s="203"/>
      <c r="I56" s="40"/>
      <c r="J56" s="23"/>
      <c r="K56" s="40"/>
      <c r="L56" s="23"/>
      <c r="M56" s="111"/>
      <c r="N56" s="111"/>
      <c r="O56" s="111"/>
      <c r="P56" s="111"/>
      <c r="Q56" s="111"/>
      <c r="R56" s="111"/>
      <c r="S56" s="111"/>
      <c r="T56" s="111"/>
      <c r="U56" s="111"/>
      <c r="V56" s="111"/>
      <c r="W56" s="111"/>
      <c r="X56" s="111"/>
      <c r="Y56" s="111"/>
      <c r="Z56" s="111"/>
    </row>
    <row r="57" spans="1:26" ht="15" customHeight="1">
      <c r="A57" s="111"/>
      <c r="B57" s="200"/>
      <c r="C57" s="200"/>
      <c r="D57" s="40"/>
      <c r="E57" s="72"/>
      <c r="F57" s="40"/>
      <c r="G57" s="40"/>
      <c r="H57" s="23"/>
      <c r="I57" s="40"/>
      <c r="J57" s="23"/>
      <c r="K57" s="40"/>
      <c r="L57" s="23"/>
      <c r="M57" s="111"/>
      <c r="N57" s="111"/>
      <c r="O57" s="111"/>
      <c r="P57" s="111"/>
      <c r="Q57" s="111"/>
      <c r="R57" s="111"/>
      <c r="S57" s="111"/>
      <c r="T57" s="111"/>
      <c r="U57" s="111"/>
      <c r="V57" s="111"/>
      <c r="W57" s="111"/>
      <c r="X57" s="111"/>
      <c r="Y57" s="111"/>
      <c r="Z57" s="111"/>
    </row>
    <row r="58" spans="1:26" ht="15" customHeight="1">
      <c r="A58" s="111"/>
      <c r="B58" s="200"/>
      <c r="C58" s="200"/>
      <c r="D58" s="40"/>
      <c r="E58" s="72"/>
      <c r="F58" s="201"/>
      <c r="G58" s="202"/>
      <c r="H58" s="203"/>
      <c r="I58" s="40"/>
      <c r="J58" s="23"/>
      <c r="K58" s="40"/>
      <c r="L58" s="23"/>
      <c r="M58" s="111"/>
      <c r="N58" s="111"/>
      <c r="O58" s="111"/>
      <c r="P58" s="111"/>
      <c r="Q58" s="111"/>
      <c r="R58" s="111"/>
      <c r="S58" s="111"/>
      <c r="T58" s="111"/>
      <c r="U58" s="111"/>
      <c r="V58" s="111"/>
      <c r="W58" s="111"/>
      <c r="X58" s="111"/>
      <c r="Y58" s="111"/>
      <c r="Z58" s="111"/>
    </row>
    <row r="59" spans="1:26" ht="15" customHeight="1">
      <c r="A59" s="111"/>
      <c r="B59" s="200"/>
      <c r="C59" s="200"/>
      <c r="D59" s="40"/>
      <c r="E59" s="72"/>
      <c r="F59" s="201"/>
      <c r="G59" s="202"/>
      <c r="H59" s="203"/>
      <c r="I59" s="40"/>
      <c r="J59" s="23"/>
      <c r="K59" s="40"/>
      <c r="L59" s="23"/>
      <c r="M59" s="111"/>
      <c r="N59" s="111"/>
      <c r="O59" s="111"/>
      <c r="P59" s="111"/>
      <c r="Q59" s="111"/>
      <c r="R59" s="111"/>
      <c r="S59" s="111"/>
      <c r="T59" s="111"/>
      <c r="U59" s="111"/>
      <c r="V59" s="111"/>
      <c r="W59" s="111"/>
      <c r="X59" s="111"/>
      <c r="Y59" s="111"/>
      <c r="Z59" s="111"/>
    </row>
    <row r="60" spans="1:26" ht="15" customHeight="1">
      <c r="A60" s="111"/>
      <c r="B60" s="200"/>
      <c r="C60" s="200"/>
      <c r="D60" s="40"/>
      <c r="E60" s="72"/>
      <c r="F60" s="40"/>
      <c r="G60" s="40"/>
      <c r="H60" s="23"/>
      <c r="I60" s="40"/>
      <c r="J60" s="23"/>
      <c r="K60" s="40"/>
      <c r="L60" s="23"/>
      <c r="M60" s="111"/>
      <c r="N60" s="111"/>
      <c r="O60" s="111"/>
      <c r="P60" s="111"/>
      <c r="Q60" s="111"/>
      <c r="R60" s="111"/>
      <c r="S60" s="111"/>
      <c r="T60" s="111"/>
      <c r="U60" s="111"/>
      <c r="V60" s="111"/>
      <c r="W60" s="111"/>
      <c r="X60" s="111"/>
      <c r="Y60" s="111"/>
      <c r="Z60" s="111"/>
    </row>
    <row r="61" spans="1:26" ht="15" customHeight="1">
      <c r="A61" s="111"/>
      <c r="B61" s="200"/>
      <c r="C61" s="200"/>
      <c r="D61" s="40"/>
      <c r="E61" s="72"/>
      <c r="F61" s="40"/>
      <c r="G61" s="40"/>
      <c r="H61" s="23"/>
      <c r="I61" s="40"/>
      <c r="J61" s="23"/>
      <c r="K61" s="40"/>
      <c r="L61" s="23"/>
      <c r="M61" s="111"/>
      <c r="N61" s="111"/>
      <c r="O61" s="111"/>
      <c r="P61" s="111"/>
      <c r="Q61" s="111"/>
      <c r="R61" s="111"/>
      <c r="S61" s="111"/>
      <c r="T61" s="111"/>
      <c r="U61" s="111"/>
      <c r="V61" s="111"/>
      <c r="W61" s="111"/>
      <c r="X61" s="111"/>
      <c r="Y61" s="111"/>
      <c r="Z61" s="111"/>
    </row>
    <row r="62" spans="1:26" ht="15" customHeight="1">
      <c r="A62" s="111"/>
      <c r="B62" s="200"/>
      <c r="C62" s="200"/>
      <c r="D62" s="40"/>
      <c r="E62" s="72"/>
      <c r="F62" s="201"/>
      <c r="G62" s="202"/>
      <c r="H62" s="203"/>
      <c r="I62" s="40"/>
      <c r="J62" s="23"/>
      <c r="K62" s="40"/>
      <c r="L62" s="23"/>
      <c r="M62" s="111"/>
      <c r="N62" s="111"/>
      <c r="O62" s="111"/>
      <c r="P62" s="111"/>
      <c r="Q62" s="111"/>
      <c r="R62" s="111"/>
      <c r="S62" s="111"/>
      <c r="T62" s="111"/>
      <c r="U62" s="111"/>
      <c r="V62" s="111"/>
      <c r="W62" s="111"/>
      <c r="X62" s="111"/>
      <c r="Y62" s="111"/>
      <c r="Z62" s="111"/>
    </row>
    <row r="63" spans="1:26" ht="15" customHeight="1">
      <c r="A63" s="111"/>
      <c r="B63" s="200"/>
      <c r="C63" s="200"/>
      <c r="D63" s="40"/>
      <c r="E63" s="72"/>
      <c r="F63" s="40"/>
      <c r="G63" s="40"/>
      <c r="H63" s="23"/>
      <c r="I63" s="40"/>
      <c r="J63" s="23"/>
      <c r="K63" s="40"/>
      <c r="L63" s="23"/>
      <c r="M63" s="111"/>
      <c r="N63" s="111"/>
      <c r="O63" s="111"/>
      <c r="P63" s="111"/>
      <c r="Q63" s="111"/>
      <c r="R63" s="111"/>
      <c r="S63" s="111"/>
      <c r="T63" s="111"/>
      <c r="U63" s="111"/>
      <c r="V63" s="111"/>
      <c r="W63" s="111"/>
      <c r="X63" s="111"/>
      <c r="Y63" s="111"/>
      <c r="Z63" s="111"/>
    </row>
    <row r="64" spans="1:26" ht="15" customHeight="1">
      <c r="A64" s="111"/>
      <c r="B64" s="200"/>
      <c r="C64" s="200"/>
      <c r="D64" s="40"/>
      <c r="E64" s="72"/>
      <c r="F64" s="201"/>
      <c r="G64" s="202"/>
      <c r="H64" s="203"/>
      <c r="I64" s="40"/>
      <c r="J64" s="23"/>
      <c r="K64" s="40"/>
      <c r="L64" s="23"/>
      <c r="M64" s="111"/>
      <c r="N64" s="111"/>
      <c r="O64" s="111"/>
      <c r="P64" s="111"/>
      <c r="Q64" s="111"/>
      <c r="R64" s="111"/>
      <c r="S64" s="111"/>
      <c r="T64" s="111"/>
      <c r="U64" s="111"/>
      <c r="V64" s="111"/>
      <c r="W64" s="111"/>
      <c r="X64" s="111"/>
      <c r="Y64" s="111"/>
      <c r="Z64" s="111"/>
    </row>
    <row r="65" spans="1:26" ht="15" customHeight="1">
      <c r="A65" s="111"/>
      <c r="B65" s="200"/>
      <c r="C65" s="200"/>
      <c r="D65" s="40"/>
      <c r="E65" s="72"/>
      <c r="F65" s="40"/>
      <c r="G65" s="40"/>
      <c r="H65" s="23"/>
      <c r="I65" s="40"/>
      <c r="J65" s="23"/>
      <c r="K65" s="40"/>
      <c r="L65" s="23"/>
      <c r="M65" s="111"/>
      <c r="N65" s="111"/>
      <c r="O65" s="111"/>
      <c r="P65" s="111"/>
      <c r="Q65" s="111"/>
      <c r="R65" s="111"/>
      <c r="S65" s="111"/>
      <c r="T65" s="111"/>
      <c r="U65" s="111"/>
      <c r="V65" s="111"/>
      <c r="W65" s="111"/>
      <c r="X65" s="111"/>
      <c r="Y65" s="111"/>
      <c r="Z65" s="111"/>
    </row>
    <row r="66" spans="1:26" ht="15" customHeight="1">
      <c r="A66" s="111"/>
      <c r="B66" s="200"/>
      <c r="C66" s="200"/>
      <c r="D66" s="40"/>
      <c r="E66" s="72"/>
      <c r="F66" s="40"/>
      <c r="G66" s="40"/>
      <c r="H66" s="23"/>
      <c r="I66" s="40"/>
      <c r="J66" s="23"/>
      <c r="K66" s="40"/>
      <c r="L66" s="23"/>
      <c r="M66" s="111"/>
      <c r="N66" s="111"/>
      <c r="O66" s="111"/>
      <c r="P66" s="111"/>
      <c r="Q66" s="111"/>
      <c r="R66" s="111"/>
      <c r="S66" s="111"/>
      <c r="T66" s="111"/>
      <c r="U66" s="111"/>
      <c r="V66" s="111"/>
      <c r="W66" s="111"/>
      <c r="X66" s="111"/>
      <c r="Y66" s="111"/>
      <c r="Z66" s="111"/>
    </row>
    <row r="67" spans="1:26" ht="15" customHeight="1">
      <c r="A67" s="111"/>
      <c r="B67" s="200"/>
      <c r="C67" s="200"/>
      <c r="D67" s="40"/>
      <c r="E67" s="72"/>
      <c r="F67" s="201"/>
      <c r="G67" s="202"/>
      <c r="H67" s="203"/>
      <c r="I67" s="40"/>
      <c r="J67" s="23"/>
      <c r="K67" s="40"/>
      <c r="L67" s="23"/>
      <c r="M67" s="111"/>
      <c r="N67" s="111"/>
      <c r="O67" s="111"/>
      <c r="P67" s="111"/>
      <c r="Q67" s="111"/>
      <c r="R67" s="111"/>
      <c r="S67" s="111"/>
      <c r="T67" s="111"/>
      <c r="U67" s="111"/>
      <c r="V67" s="111"/>
      <c r="W67" s="111"/>
      <c r="X67" s="111"/>
      <c r="Y67" s="111"/>
      <c r="Z67" s="111"/>
    </row>
    <row r="68" spans="1:26" ht="15" customHeight="1">
      <c r="A68" s="111"/>
      <c r="B68" s="200"/>
      <c r="C68" s="200"/>
      <c r="D68" s="40"/>
      <c r="E68" s="72"/>
      <c r="F68" s="201"/>
      <c r="G68" s="202"/>
      <c r="H68" s="203"/>
      <c r="I68" s="40"/>
      <c r="J68" s="23"/>
      <c r="K68" s="40"/>
      <c r="L68" s="23"/>
      <c r="M68" s="111"/>
      <c r="N68" s="111"/>
      <c r="O68" s="111"/>
      <c r="P68" s="111"/>
      <c r="Q68" s="111"/>
      <c r="R68" s="111"/>
      <c r="S68" s="111"/>
      <c r="T68" s="111"/>
      <c r="U68" s="111"/>
      <c r="V68" s="111"/>
      <c r="W68" s="111"/>
      <c r="X68" s="111"/>
      <c r="Y68" s="111"/>
      <c r="Z68" s="111"/>
    </row>
    <row r="69" spans="1:26" ht="15" customHeight="1">
      <c r="A69" s="111"/>
      <c r="B69" s="200"/>
      <c r="C69" s="200"/>
      <c r="D69" s="40"/>
      <c r="E69" s="72"/>
      <c r="F69" s="40"/>
      <c r="G69" s="40"/>
      <c r="H69" s="23"/>
      <c r="I69" s="40"/>
      <c r="J69" s="23"/>
      <c r="K69" s="40"/>
      <c r="L69" s="23"/>
      <c r="M69" s="111"/>
      <c r="N69" s="111"/>
      <c r="O69" s="111"/>
      <c r="P69" s="111"/>
      <c r="Q69" s="111"/>
      <c r="R69" s="111"/>
      <c r="S69" s="111"/>
      <c r="T69" s="111"/>
      <c r="U69" s="111"/>
      <c r="V69" s="111"/>
      <c r="W69" s="111"/>
      <c r="X69" s="111"/>
      <c r="Y69" s="111"/>
      <c r="Z69" s="111"/>
    </row>
    <row r="70" spans="1:26" ht="15" customHeight="1">
      <c r="A70" s="111"/>
      <c r="B70" s="200"/>
      <c r="C70" s="200"/>
      <c r="D70" s="40"/>
      <c r="E70" s="72"/>
      <c r="F70" s="40"/>
      <c r="G70" s="40"/>
      <c r="H70" s="23"/>
      <c r="I70" s="40"/>
      <c r="J70" s="23"/>
      <c r="K70" s="40"/>
      <c r="L70" s="23"/>
      <c r="M70" s="111"/>
      <c r="N70" s="111"/>
      <c r="O70" s="111"/>
      <c r="P70" s="111"/>
      <c r="Q70" s="111"/>
      <c r="R70" s="111"/>
      <c r="S70" s="111"/>
      <c r="T70" s="111"/>
      <c r="U70" s="111"/>
      <c r="V70" s="111"/>
      <c r="W70" s="111"/>
      <c r="X70" s="111"/>
      <c r="Y70" s="111"/>
      <c r="Z70" s="111"/>
    </row>
    <row r="71" spans="1:26" ht="15" customHeight="1">
      <c r="A71" s="111"/>
      <c r="B71" s="200"/>
      <c r="C71" s="200"/>
      <c r="D71" s="40"/>
      <c r="E71" s="72"/>
      <c r="F71" s="201"/>
      <c r="G71" s="202"/>
      <c r="H71" s="203"/>
      <c r="I71" s="40"/>
      <c r="J71" s="23"/>
      <c r="K71" s="40"/>
      <c r="L71" s="23"/>
      <c r="M71" s="111"/>
      <c r="N71" s="111"/>
      <c r="O71" s="111"/>
      <c r="P71" s="111"/>
      <c r="Q71" s="111"/>
      <c r="R71" s="111"/>
      <c r="S71" s="111"/>
      <c r="T71" s="111"/>
      <c r="U71" s="111"/>
      <c r="V71" s="111"/>
      <c r="W71" s="111"/>
      <c r="X71" s="111"/>
      <c r="Y71" s="111"/>
      <c r="Z71" s="111"/>
    </row>
    <row r="72" spans="1:26" ht="15" customHeight="1">
      <c r="A72" s="111"/>
      <c r="B72" s="200"/>
      <c r="C72" s="200"/>
      <c r="D72" s="40"/>
      <c r="E72" s="72"/>
      <c r="F72" s="40"/>
      <c r="G72" s="40"/>
      <c r="H72" s="23"/>
      <c r="I72" s="40"/>
      <c r="J72" s="23"/>
      <c r="K72" s="40"/>
      <c r="L72" s="23"/>
      <c r="M72" s="111"/>
      <c r="N72" s="111"/>
      <c r="O72" s="111"/>
      <c r="P72" s="111"/>
      <c r="Q72" s="111"/>
      <c r="R72" s="111"/>
      <c r="S72" s="111"/>
      <c r="T72" s="111"/>
      <c r="U72" s="111"/>
      <c r="V72" s="111"/>
      <c r="W72" s="111"/>
      <c r="X72" s="111"/>
      <c r="Y72" s="111"/>
      <c r="Z72" s="111"/>
    </row>
    <row r="73" spans="1:26" ht="15" customHeight="1">
      <c r="A73" s="111"/>
      <c r="B73" s="200"/>
      <c r="C73" s="200"/>
      <c r="D73" s="40"/>
      <c r="E73" s="72"/>
      <c r="F73" s="40"/>
      <c r="G73" s="40"/>
      <c r="H73" s="23"/>
      <c r="I73" s="40"/>
      <c r="J73" s="23"/>
      <c r="K73" s="40"/>
      <c r="L73" s="23"/>
      <c r="M73" s="111"/>
      <c r="N73" s="111"/>
      <c r="O73" s="111"/>
      <c r="P73" s="111"/>
      <c r="Q73" s="111"/>
      <c r="R73" s="111"/>
      <c r="S73" s="111"/>
      <c r="T73" s="111"/>
      <c r="U73" s="111"/>
      <c r="V73" s="111"/>
      <c r="W73" s="111"/>
      <c r="X73" s="111"/>
      <c r="Y73" s="111"/>
      <c r="Z73" s="111"/>
    </row>
    <row r="74" spans="1:26" ht="15" customHeight="1">
      <c r="A74" s="111"/>
      <c r="B74" s="200"/>
      <c r="C74" s="200"/>
      <c r="D74" s="40"/>
      <c r="E74" s="72"/>
      <c r="F74" s="201"/>
      <c r="G74" s="202"/>
      <c r="H74" s="203"/>
      <c r="I74" s="40"/>
      <c r="J74" s="23"/>
      <c r="K74" s="40"/>
      <c r="L74" s="23"/>
      <c r="M74" s="111"/>
      <c r="N74" s="111"/>
      <c r="O74" s="111"/>
      <c r="P74" s="111"/>
      <c r="Q74" s="111"/>
      <c r="R74" s="111"/>
      <c r="S74" s="111"/>
      <c r="T74" s="111"/>
      <c r="U74" s="111"/>
      <c r="V74" s="111"/>
      <c r="W74" s="111"/>
      <c r="X74" s="111"/>
      <c r="Y74" s="111"/>
      <c r="Z74" s="111"/>
    </row>
    <row r="75" spans="1:26" ht="15" customHeight="1">
      <c r="A75" s="111"/>
      <c r="B75" s="200"/>
      <c r="C75" s="200"/>
      <c r="D75" s="40"/>
      <c r="E75" s="72"/>
      <c r="F75" s="201"/>
      <c r="G75" s="202"/>
      <c r="H75" s="203"/>
      <c r="I75" s="40"/>
      <c r="J75" s="23"/>
      <c r="K75" s="40"/>
      <c r="L75" s="23"/>
      <c r="M75" s="111"/>
      <c r="N75" s="111"/>
      <c r="O75" s="111"/>
      <c r="P75" s="111"/>
      <c r="Q75" s="111"/>
      <c r="R75" s="111"/>
      <c r="S75" s="111"/>
      <c r="T75" s="111"/>
      <c r="U75" s="111"/>
      <c r="V75" s="111"/>
      <c r="W75" s="111"/>
      <c r="X75" s="111"/>
      <c r="Y75" s="111"/>
      <c r="Z75" s="111"/>
    </row>
    <row r="76" spans="1:26" ht="15" customHeight="1">
      <c r="A76" s="111"/>
      <c r="B76" s="200"/>
      <c r="C76" s="200"/>
      <c r="D76" s="40"/>
      <c r="E76" s="72"/>
      <c r="F76" s="201"/>
      <c r="G76" s="202"/>
      <c r="H76" s="203"/>
      <c r="I76" s="40"/>
      <c r="J76" s="23"/>
      <c r="K76" s="40"/>
      <c r="L76" s="23"/>
      <c r="M76" s="111"/>
      <c r="N76" s="111"/>
      <c r="O76" s="111"/>
      <c r="P76" s="111"/>
      <c r="Q76" s="111"/>
      <c r="R76" s="111"/>
      <c r="S76" s="111"/>
      <c r="T76" s="111"/>
      <c r="U76" s="111"/>
      <c r="V76" s="111"/>
      <c r="W76" s="111"/>
      <c r="X76" s="111"/>
      <c r="Y76" s="111"/>
      <c r="Z76" s="111"/>
    </row>
    <row r="77" spans="1:26" ht="15" customHeight="1">
      <c r="A77" s="111"/>
      <c r="B77" s="200"/>
      <c r="C77" s="200"/>
      <c r="D77" s="40"/>
      <c r="E77" s="72"/>
      <c r="F77" s="201"/>
      <c r="G77" s="202"/>
      <c r="H77" s="203"/>
      <c r="I77" s="40"/>
      <c r="J77" s="23"/>
      <c r="K77" s="40"/>
      <c r="L77" s="23"/>
      <c r="M77" s="111"/>
      <c r="N77" s="111"/>
      <c r="O77" s="111"/>
      <c r="P77" s="111"/>
      <c r="Q77" s="111"/>
      <c r="R77" s="111"/>
      <c r="S77" s="111"/>
      <c r="T77" s="111"/>
      <c r="U77" s="111"/>
      <c r="V77" s="111"/>
      <c r="W77" s="111"/>
      <c r="X77" s="111"/>
      <c r="Y77" s="111"/>
      <c r="Z77" s="111"/>
    </row>
    <row r="78" spans="1:26" ht="15" customHeight="1">
      <c r="A78" s="111"/>
      <c r="B78" s="200"/>
      <c r="C78" s="200"/>
      <c r="D78" s="40"/>
      <c r="E78" s="72"/>
      <c r="F78" s="201"/>
      <c r="G78" s="202"/>
      <c r="H78" s="203"/>
      <c r="I78" s="40"/>
      <c r="J78" s="23"/>
      <c r="K78" s="40"/>
      <c r="L78" s="23"/>
      <c r="M78" s="111"/>
      <c r="N78" s="111"/>
      <c r="O78" s="111"/>
      <c r="P78" s="111"/>
      <c r="Q78" s="111"/>
      <c r="R78" s="111"/>
      <c r="S78" s="111"/>
      <c r="T78" s="111"/>
      <c r="U78" s="111"/>
      <c r="V78" s="111"/>
      <c r="W78" s="111"/>
      <c r="X78" s="111"/>
      <c r="Y78" s="111"/>
      <c r="Z78" s="111"/>
    </row>
    <row r="79" spans="1:26" ht="15" customHeight="1">
      <c r="A79" s="111"/>
      <c r="B79" s="200"/>
      <c r="C79" s="200"/>
      <c r="D79" s="40"/>
      <c r="E79" s="72"/>
      <c r="F79" s="40"/>
      <c r="G79" s="40"/>
      <c r="H79" s="23"/>
      <c r="I79" s="40"/>
      <c r="J79" s="23"/>
      <c r="K79" s="40"/>
      <c r="L79" s="23"/>
      <c r="M79" s="111"/>
      <c r="N79" s="111"/>
      <c r="O79" s="111"/>
      <c r="P79" s="111"/>
      <c r="Q79" s="111"/>
      <c r="R79" s="111"/>
      <c r="S79" s="111"/>
      <c r="T79" s="111"/>
      <c r="U79" s="111"/>
      <c r="V79" s="111"/>
      <c r="W79" s="111"/>
      <c r="X79" s="111"/>
      <c r="Y79" s="111"/>
      <c r="Z79" s="111"/>
    </row>
    <row r="80" spans="1:26" ht="15" customHeight="1">
      <c r="A80" s="111"/>
      <c r="B80" s="200"/>
      <c r="C80" s="200"/>
      <c r="D80" s="40"/>
      <c r="E80" s="72"/>
      <c r="F80" s="201"/>
      <c r="G80" s="202"/>
      <c r="H80" s="203"/>
      <c r="I80" s="40"/>
      <c r="J80" s="23"/>
      <c r="K80" s="40"/>
      <c r="L80" s="23"/>
      <c r="M80" s="111"/>
      <c r="N80" s="111"/>
      <c r="O80" s="111"/>
      <c r="P80" s="111"/>
      <c r="Q80" s="111"/>
      <c r="R80" s="111"/>
      <c r="S80" s="111"/>
      <c r="T80" s="111"/>
      <c r="U80" s="111"/>
      <c r="V80" s="111"/>
      <c r="W80" s="111"/>
      <c r="X80" s="111"/>
      <c r="Y80" s="111"/>
      <c r="Z80" s="111"/>
    </row>
    <row r="81" spans="1:26" ht="15" customHeight="1">
      <c r="A81" s="111"/>
      <c r="B81" s="200"/>
      <c r="C81" s="200"/>
      <c r="D81" s="40"/>
      <c r="E81" s="72"/>
      <c r="F81" s="201"/>
      <c r="G81" s="202"/>
      <c r="H81" s="203"/>
      <c r="I81" s="40"/>
      <c r="J81" s="23"/>
      <c r="K81" s="40"/>
      <c r="L81" s="23"/>
      <c r="M81" s="111"/>
      <c r="N81" s="111"/>
      <c r="O81" s="111"/>
      <c r="P81" s="111"/>
      <c r="Q81" s="111"/>
      <c r="R81" s="111"/>
      <c r="S81" s="111"/>
      <c r="T81" s="111"/>
      <c r="U81" s="111"/>
      <c r="V81" s="111"/>
      <c r="W81" s="111"/>
      <c r="X81" s="111"/>
      <c r="Y81" s="111"/>
      <c r="Z81" s="111"/>
    </row>
    <row r="82" spans="1:26" ht="15" customHeight="1">
      <c r="A82" s="111"/>
      <c r="B82" s="200"/>
      <c r="C82" s="200"/>
      <c r="D82" s="40"/>
      <c r="E82" s="72"/>
      <c r="F82" s="40"/>
      <c r="G82" s="40"/>
      <c r="H82" s="23"/>
      <c r="I82" s="40"/>
      <c r="J82" s="23"/>
      <c r="K82" s="40"/>
      <c r="L82" s="23"/>
      <c r="M82" s="111"/>
      <c r="N82" s="111"/>
      <c r="O82" s="111"/>
      <c r="P82" s="111"/>
      <c r="Q82" s="111"/>
      <c r="R82" s="111"/>
      <c r="S82" s="111"/>
      <c r="T82" s="111"/>
      <c r="U82" s="111"/>
      <c r="V82" s="111"/>
      <c r="W82" s="111"/>
      <c r="X82" s="111"/>
      <c r="Y82" s="111"/>
      <c r="Z82" s="111"/>
    </row>
    <row r="83" spans="1:26" ht="15" customHeight="1">
      <c r="A83" s="111"/>
      <c r="B83" s="200"/>
      <c r="C83" s="200"/>
      <c r="D83" s="40"/>
      <c r="E83" s="72"/>
      <c r="F83" s="40"/>
      <c r="G83" s="40"/>
      <c r="H83" s="23"/>
      <c r="I83" s="40"/>
      <c r="J83" s="23"/>
      <c r="K83" s="40"/>
      <c r="L83" s="23"/>
      <c r="M83" s="111"/>
      <c r="N83" s="111"/>
      <c r="O83" s="111"/>
      <c r="P83" s="111"/>
      <c r="Q83" s="111"/>
      <c r="R83" s="111"/>
      <c r="S83" s="111"/>
      <c r="T83" s="111"/>
      <c r="U83" s="111"/>
      <c r="V83" s="111"/>
      <c r="W83" s="111"/>
      <c r="X83" s="111"/>
      <c r="Y83" s="111"/>
      <c r="Z83" s="111"/>
    </row>
    <row r="84" spans="1:26" ht="15" customHeight="1">
      <c r="A84" s="111"/>
      <c r="B84" s="200"/>
      <c r="C84" s="200"/>
      <c r="D84" s="40"/>
      <c r="E84" s="72"/>
      <c r="F84" s="40"/>
      <c r="G84" s="40"/>
      <c r="H84" s="23"/>
      <c r="I84" s="40"/>
      <c r="J84" s="23"/>
      <c r="K84" s="40"/>
      <c r="L84" s="23"/>
      <c r="M84" s="111"/>
      <c r="N84" s="111"/>
      <c r="O84" s="111"/>
      <c r="P84" s="111"/>
      <c r="Q84" s="111"/>
      <c r="R84" s="111"/>
      <c r="S84" s="111"/>
      <c r="T84" s="111"/>
      <c r="U84" s="111"/>
      <c r="V84" s="111"/>
      <c r="W84" s="111"/>
      <c r="X84" s="111"/>
      <c r="Y84" s="111"/>
      <c r="Z84" s="111"/>
    </row>
    <row r="85" spans="1:26" ht="15" customHeight="1">
      <c r="A85" s="111"/>
      <c r="B85" s="200"/>
      <c r="C85" s="200"/>
      <c r="D85" s="40"/>
      <c r="E85" s="72"/>
      <c r="F85" s="40"/>
      <c r="G85" s="40"/>
      <c r="H85" s="23"/>
      <c r="I85" s="40"/>
      <c r="J85" s="23"/>
      <c r="K85" s="40"/>
      <c r="L85" s="23"/>
      <c r="M85" s="111"/>
      <c r="N85" s="111"/>
      <c r="O85" s="111"/>
      <c r="P85" s="111"/>
      <c r="Q85" s="111"/>
      <c r="R85" s="111"/>
      <c r="S85" s="111"/>
      <c r="T85" s="111"/>
      <c r="U85" s="111"/>
      <c r="V85" s="111"/>
      <c r="W85" s="111"/>
      <c r="X85" s="111"/>
      <c r="Y85" s="111"/>
      <c r="Z85" s="111"/>
    </row>
    <row r="86" spans="1:26" ht="15" customHeight="1">
      <c r="A86" s="111"/>
      <c r="B86" s="200"/>
      <c r="C86" s="200"/>
      <c r="D86" s="40"/>
      <c r="E86" s="72"/>
      <c r="F86" s="40"/>
      <c r="G86" s="40"/>
      <c r="H86" s="23"/>
      <c r="I86" s="40"/>
      <c r="J86" s="23"/>
      <c r="K86" s="40"/>
      <c r="L86" s="23"/>
      <c r="M86" s="111"/>
      <c r="N86" s="111"/>
      <c r="O86" s="111"/>
      <c r="P86" s="111"/>
      <c r="Q86" s="111"/>
      <c r="R86" s="111"/>
      <c r="S86" s="111"/>
      <c r="T86" s="111"/>
      <c r="U86" s="111"/>
      <c r="V86" s="111"/>
      <c r="W86" s="111"/>
      <c r="X86" s="111"/>
      <c r="Y86" s="111"/>
      <c r="Z86" s="111"/>
    </row>
    <row r="87" spans="1:26" ht="15" customHeight="1">
      <c r="A87" s="111"/>
      <c r="B87" s="200"/>
      <c r="C87" s="200"/>
      <c r="D87" s="40"/>
      <c r="E87" s="72"/>
      <c r="F87" s="40"/>
      <c r="G87" s="40"/>
      <c r="H87" s="23"/>
      <c r="I87" s="40"/>
      <c r="J87" s="23"/>
      <c r="K87" s="40"/>
      <c r="L87" s="23"/>
      <c r="M87" s="111"/>
      <c r="N87" s="111"/>
      <c r="O87" s="111"/>
      <c r="P87" s="111"/>
      <c r="Q87" s="111"/>
      <c r="R87" s="111"/>
      <c r="S87" s="111"/>
      <c r="T87" s="111"/>
      <c r="U87" s="111"/>
      <c r="V87" s="111"/>
      <c r="W87" s="111"/>
      <c r="X87" s="111"/>
      <c r="Y87" s="111"/>
      <c r="Z87" s="111"/>
    </row>
    <row r="88" spans="1:26" ht="15" customHeight="1">
      <c r="A88" s="111"/>
      <c r="B88" s="200"/>
      <c r="C88" s="200"/>
      <c r="D88" s="40"/>
      <c r="E88" s="72"/>
      <c r="F88" s="40"/>
      <c r="G88" s="40"/>
      <c r="H88" s="23"/>
      <c r="I88" s="40"/>
      <c r="J88" s="23"/>
      <c r="K88" s="40"/>
      <c r="L88" s="23"/>
      <c r="M88" s="111"/>
      <c r="N88" s="111"/>
      <c r="O88" s="111"/>
      <c r="P88" s="111"/>
      <c r="Q88" s="111"/>
      <c r="R88" s="111"/>
      <c r="S88" s="111"/>
      <c r="T88" s="111"/>
      <c r="U88" s="111"/>
      <c r="V88" s="111"/>
      <c r="W88" s="111"/>
      <c r="X88" s="111"/>
      <c r="Y88" s="111"/>
      <c r="Z88" s="111"/>
    </row>
    <row r="89" spans="1:26" ht="15" customHeight="1">
      <c r="A89" s="111"/>
      <c r="B89" s="200"/>
      <c r="C89" s="200"/>
      <c r="D89" s="40"/>
      <c r="E89" s="72"/>
      <c r="F89" s="40"/>
      <c r="G89" s="40"/>
      <c r="H89" s="23"/>
      <c r="I89" s="40"/>
      <c r="J89" s="23"/>
      <c r="K89" s="40"/>
      <c r="L89" s="23"/>
      <c r="M89" s="111"/>
      <c r="N89" s="111"/>
      <c r="O89" s="111"/>
      <c r="P89" s="111"/>
      <c r="Q89" s="111"/>
      <c r="R89" s="111"/>
      <c r="S89" s="111"/>
      <c r="T89" s="111"/>
      <c r="U89" s="111"/>
      <c r="V89" s="111"/>
      <c r="W89" s="111"/>
      <c r="X89" s="111"/>
      <c r="Y89" s="111"/>
      <c r="Z89" s="111"/>
    </row>
    <row r="90" spans="1:26" ht="15" customHeight="1">
      <c r="A90" s="111"/>
      <c r="B90" s="200"/>
      <c r="C90" s="200"/>
      <c r="D90" s="40"/>
      <c r="E90" s="72"/>
      <c r="F90" s="40"/>
      <c r="G90" s="40"/>
      <c r="H90" s="23"/>
      <c r="I90" s="40"/>
      <c r="J90" s="23"/>
      <c r="K90" s="40"/>
      <c r="L90" s="23"/>
      <c r="M90" s="111"/>
      <c r="N90" s="111"/>
      <c r="O90" s="111"/>
      <c r="P90" s="111"/>
      <c r="Q90" s="111"/>
      <c r="R90" s="111"/>
      <c r="S90" s="111"/>
      <c r="T90" s="111"/>
      <c r="U90" s="111"/>
      <c r="V90" s="111"/>
      <c r="W90" s="111"/>
      <c r="X90" s="111"/>
      <c r="Y90" s="111"/>
      <c r="Z90" s="111"/>
    </row>
    <row r="91" spans="1:26" ht="15" customHeight="1">
      <c r="A91" s="111"/>
      <c r="B91" s="200"/>
      <c r="C91" s="200"/>
      <c r="D91" s="40"/>
      <c r="E91" s="72"/>
      <c r="F91" s="201"/>
      <c r="G91" s="202"/>
      <c r="H91" s="203"/>
      <c r="I91" s="40"/>
      <c r="J91" s="23"/>
      <c r="K91" s="40"/>
      <c r="L91" s="23"/>
      <c r="M91" s="111"/>
      <c r="N91" s="111"/>
      <c r="O91" s="111"/>
      <c r="P91" s="111"/>
      <c r="Q91" s="111"/>
      <c r="R91" s="111"/>
      <c r="S91" s="111"/>
      <c r="T91" s="111"/>
      <c r="U91" s="111"/>
      <c r="V91" s="111"/>
      <c r="W91" s="111"/>
      <c r="X91" s="111"/>
      <c r="Y91" s="111"/>
      <c r="Z91" s="111"/>
    </row>
    <row r="92" spans="1:26" ht="15" customHeight="1">
      <c r="A92" s="111"/>
      <c r="B92" s="200"/>
      <c r="C92" s="200"/>
      <c r="D92" s="40"/>
      <c r="E92" s="72"/>
      <c r="F92" s="201"/>
      <c r="G92" s="202"/>
      <c r="H92" s="203"/>
      <c r="I92" s="40"/>
      <c r="J92" s="23"/>
      <c r="K92" s="40"/>
      <c r="L92" s="23"/>
      <c r="M92" s="111"/>
      <c r="N92" s="111"/>
      <c r="O92" s="111"/>
      <c r="P92" s="111"/>
      <c r="Q92" s="111"/>
      <c r="R92" s="111"/>
      <c r="S92" s="111"/>
      <c r="T92" s="111"/>
      <c r="U92" s="111"/>
      <c r="V92" s="111"/>
      <c r="W92" s="111"/>
      <c r="X92" s="111"/>
      <c r="Y92" s="111"/>
      <c r="Z92" s="111"/>
    </row>
    <row r="93" spans="1:26" ht="15" customHeight="1">
      <c r="A93" s="111"/>
      <c r="B93" s="200"/>
      <c r="C93" s="200"/>
      <c r="D93" s="40"/>
      <c r="E93" s="72"/>
      <c r="F93" s="201"/>
      <c r="G93" s="202"/>
      <c r="H93" s="203"/>
      <c r="I93" s="40"/>
      <c r="J93" s="23"/>
      <c r="K93" s="40"/>
      <c r="L93" s="23"/>
      <c r="M93" s="111"/>
      <c r="N93" s="111"/>
      <c r="O93" s="111"/>
      <c r="P93" s="111"/>
      <c r="Q93" s="111"/>
      <c r="R93" s="111"/>
      <c r="S93" s="111"/>
      <c r="T93" s="111"/>
      <c r="U93" s="111"/>
      <c r="V93" s="111"/>
      <c r="W93" s="111"/>
      <c r="X93" s="111"/>
      <c r="Y93" s="111"/>
      <c r="Z93" s="111"/>
    </row>
    <row r="94" spans="1:26" ht="15" customHeight="1">
      <c r="A94" s="111"/>
      <c r="B94" s="200"/>
      <c r="C94" s="200"/>
      <c r="D94" s="40"/>
      <c r="E94" s="72"/>
      <c r="F94" s="201"/>
      <c r="G94" s="202"/>
      <c r="H94" s="203"/>
      <c r="I94" s="40"/>
      <c r="J94" s="23"/>
      <c r="K94" s="40"/>
      <c r="L94" s="23"/>
      <c r="M94" s="111"/>
      <c r="N94" s="111"/>
      <c r="O94" s="111"/>
      <c r="P94" s="111"/>
      <c r="Q94" s="111"/>
      <c r="R94" s="111"/>
      <c r="S94" s="111"/>
      <c r="T94" s="111"/>
      <c r="U94" s="111"/>
      <c r="V94" s="111"/>
      <c r="W94" s="111"/>
      <c r="X94" s="111"/>
      <c r="Y94" s="111"/>
      <c r="Z94" s="111"/>
    </row>
    <row r="95" spans="1:26" ht="15" customHeight="1">
      <c r="A95" s="111"/>
      <c r="B95" s="200"/>
      <c r="C95" s="200"/>
      <c r="D95" s="40"/>
      <c r="E95" s="72"/>
      <c r="F95" s="201"/>
      <c r="G95" s="202"/>
      <c r="H95" s="203"/>
      <c r="I95" s="40"/>
      <c r="J95" s="23"/>
      <c r="K95" s="40"/>
      <c r="L95" s="23"/>
      <c r="M95" s="111"/>
      <c r="N95" s="111"/>
      <c r="O95" s="111"/>
      <c r="P95" s="111"/>
      <c r="Q95" s="111"/>
      <c r="R95" s="111"/>
      <c r="S95" s="111"/>
      <c r="T95" s="111"/>
      <c r="U95" s="111"/>
      <c r="V95" s="111"/>
      <c r="W95" s="111"/>
      <c r="X95" s="111"/>
      <c r="Y95" s="111"/>
      <c r="Z95" s="111"/>
    </row>
    <row r="96" spans="1:26" ht="15" customHeight="1">
      <c r="A96" s="111"/>
      <c r="B96" s="200"/>
      <c r="C96" s="200"/>
      <c r="D96" s="40"/>
      <c r="E96" s="72"/>
      <c r="F96" s="201"/>
      <c r="G96" s="202"/>
      <c r="H96" s="203"/>
      <c r="I96" s="40"/>
      <c r="J96" s="23"/>
      <c r="K96" s="40"/>
      <c r="L96" s="23"/>
      <c r="M96" s="111"/>
      <c r="N96" s="111"/>
      <c r="O96" s="111"/>
      <c r="P96" s="111"/>
      <c r="Q96" s="111"/>
      <c r="R96" s="111"/>
      <c r="S96" s="111"/>
      <c r="T96" s="111"/>
      <c r="U96" s="111"/>
      <c r="V96" s="111"/>
      <c r="W96" s="111"/>
      <c r="X96" s="111"/>
      <c r="Y96" s="111"/>
      <c r="Z96" s="111"/>
    </row>
    <row r="97" spans="1:26" ht="15" customHeight="1">
      <c r="A97" s="111"/>
      <c r="B97" s="200"/>
      <c r="C97" s="200"/>
      <c r="D97" s="40"/>
      <c r="E97" s="72"/>
      <c r="F97" s="201"/>
      <c r="G97" s="202"/>
      <c r="H97" s="203"/>
      <c r="I97" s="40"/>
      <c r="J97" s="23"/>
      <c r="K97" s="40"/>
      <c r="L97" s="23"/>
      <c r="M97" s="111"/>
      <c r="N97" s="111"/>
      <c r="O97" s="111"/>
      <c r="P97" s="111"/>
      <c r="Q97" s="111"/>
      <c r="R97" s="111"/>
      <c r="S97" s="111"/>
      <c r="T97" s="111"/>
      <c r="U97" s="111"/>
      <c r="V97" s="111"/>
      <c r="W97" s="111"/>
      <c r="X97" s="111"/>
      <c r="Y97" s="111"/>
      <c r="Z97" s="111"/>
    </row>
    <row r="98" spans="1:26" ht="15" customHeight="1">
      <c r="A98" s="111"/>
      <c r="B98" s="200"/>
      <c r="C98" s="200"/>
      <c r="D98" s="40"/>
      <c r="E98" s="72"/>
      <c r="F98" s="201"/>
      <c r="G98" s="202"/>
      <c r="H98" s="203"/>
      <c r="I98" s="40"/>
      <c r="J98" s="23"/>
      <c r="K98" s="40"/>
      <c r="L98" s="23"/>
      <c r="M98" s="111"/>
      <c r="N98" s="111"/>
      <c r="O98" s="111"/>
      <c r="P98" s="111"/>
      <c r="Q98" s="111"/>
      <c r="R98" s="111"/>
      <c r="S98" s="111"/>
      <c r="T98" s="111"/>
      <c r="U98" s="111"/>
      <c r="V98" s="111"/>
      <c r="W98" s="111"/>
      <c r="X98" s="111"/>
      <c r="Y98" s="111"/>
      <c r="Z98" s="111"/>
    </row>
    <row r="99" spans="1:26" ht="15" customHeight="1">
      <c r="A99" s="111"/>
      <c r="B99" s="200"/>
      <c r="C99" s="200"/>
      <c r="D99" s="40"/>
      <c r="E99" s="72"/>
      <c r="F99" s="201"/>
      <c r="G99" s="202"/>
      <c r="H99" s="203"/>
      <c r="I99" s="40"/>
      <c r="J99" s="23"/>
      <c r="K99" s="40"/>
      <c r="L99" s="23"/>
      <c r="M99" s="111"/>
      <c r="N99" s="111"/>
      <c r="O99" s="111"/>
      <c r="P99" s="111"/>
      <c r="Q99" s="111"/>
      <c r="R99" s="111"/>
      <c r="S99" s="111"/>
      <c r="T99" s="111"/>
      <c r="U99" s="111"/>
      <c r="V99" s="111"/>
      <c r="W99" s="111"/>
      <c r="X99" s="111"/>
      <c r="Y99" s="111"/>
      <c r="Z99" s="111"/>
    </row>
    <row r="100" spans="1:26" ht="15" customHeight="1">
      <c r="A100" s="111"/>
      <c r="B100" s="200"/>
      <c r="C100" s="200"/>
      <c r="D100" s="40"/>
      <c r="E100" s="72"/>
      <c r="F100" s="201"/>
      <c r="G100" s="202"/>
      <c r="H100" s="203"/>
      <c r="I100" s="40"/>
      <c r="J100" s="23"/>
      <c r="K100" s="40"/>
      <c r="L100" s="23"/>
      <c r="M100" s="111"/>
      <c r="N100" s="111"/>
      <c r="O100" s="111"/>
      <c r="P100" s="111"/>
      <c r="Q100" s="111"/>
      <c r="R100" s="111"/>
      <c r="S100" s="111"/>
      <c r="T100" s="111"/>
      <c r="U100" s="111"/>
      <c r="V100" s="111"/>
      <c r="W100" s="111"/>
      <c r="X100" s="111"/>
      <c r="Y100" s="111"/>
      <c r="Z100" s="111"/>
    </row>
    <row r="101" spans="1:26" ht="15" customHeight="1">
      <c r="A101" s="111"/>
      <c r="B101" s="200"/>
      <c r="C101" s="200"/>
      <c r="D101" s="40"/>
      <c r="E101" s="72"/>
      <c r="F101" s="201"/>
      <c r="G101" s="202"/>
      <c r="H101" s="203"/>
      <c r="I101" s="40"/>
      <c r="J101" s="23"/>
      <c r="K101" s="40"/>
      <c r="L101" s="23"/>
      <c r="M101" s="111"/>
      <c r="N101" s="111"/>
      <c r="O101" s="111"/>
      <c r="P101" s="111"/>
      <c r="Q101" s="111"/>
      <c r="R101" s="111"/>
      <c r="S101" s="111"/>
      <c r="T101" s="111"/>
      <c r="U101" s="111"/>
      <c r="V101" s="111"/>
      <c r="W101" s="111"/>
      <c r="X101" s="111"/>
      <c r="Y101" s="111"/>
      <c r="Z101" s="111"/>
    </row>
    <row r="102" spans="1:26" ht="15" customHeight="1">
      <c r="A102" s="111"/>
      <c r="B102" s="200"/>
      <c r="C102" s="200"/>
      <c r="D102" s="40"/>
      <c r="E102" s="72"/>
      <c r="F102" s="201"/>
      <c r="G102" s="202"/>
      <c r="H102" s="203"/>
      <c r="I102" s="40"/>
      <c r="J102" s="23"/>
      <c r="K102" s="40"/>
      <c r="L102" s="23"/>
      <c r="M102" s="111"/>
      <c r="N102" s="111"/>
      <c r="O102" s="111"/>
      <c r="P102" s="111"/>
      <c r="Q102" s="111"/>
      <c r="R102" s="111"/>
      <c r="S102" s="111"/>
      <c r="T102" s="111"/>
      <c r="U102" s="111"/>
      <c r="V102" s="111"/>
      <c r="W102" s="111"/>
      <c r="X102" s="111"/>
      <c r="Y102" s="111"/>
      <c r="Z102" s="111"/>
    </row>
    <row r="103" spans="1:26" ht="15" customHeight="1">
      <c r="A103" s="111"/>
      <c r="B103" s="200"/>
      <c r="C103" s="200"/>
      <c r="D103" s="40"/>
      <c r="E103" s="72"/>
      <c r="F103" s="201"/>
      <c r="G103" s="202"/>
      <c r="H103" s="203"/>
      <c r="I103" s="40"/>
      <c r="J103" s="23"/>
      <c r="K103" s="40"/>
      <c r="L103" s="23"/>
      <c r="M103" s="111"/>
      <c r="N103" s="111"/>
      <c r="O103" s="111"/>
      <c r="P103" s="111"/>
      <c r="Q103" s="111"/>
      <c r="R103" s="111"/>
      <c r="S103" s="111"/>
      <c r="T103" s="111"/>
      <c r="U103" s="111"/>
      <c r="V103" s="111"/>
      <c r="W103" s="111"/>
      <c r="X103" s="111"/>
      <c r="Y103" s="111"/>
      <c r="Z103" s="111"/>
    </row>
    <row r="104" spans="1:26" ht="15" customHeight="1">
      <c r="A104" s="111"/>
      <c r="B104" s="200"/>
      <c r="C104" s="200"/>
      <c r="D104" s="40"/>
      <c r="E104" s="72"/>
      <c r="F104" s="201"/>
      <c r="G104" s="202"/>
      <c r="H104" s="203"/>
      <c r="I104" s="40"/>
      <c r="J104" s="23"/>
      <c r="K104" s="40"/>
      <c r="L104" s="23"/>
      <c r="M104" s="111"/>
      <c r="N104" s="111"/>
      <c r="O104" s="111"/>
      <c r="P104" s="111"/>
      <c r="Q104" s="111"/>
      <c r="R104" s="111"/>
      <c r="S104" s="111"/>
      <c r="T104" s="111"/>
      <c r="U104" s="111"/>
      <c r="V104" s="111"/>
      <c r="W104" s="111"/>
      <c r="X104" s="111"/>
      <c r="Y104" s="111"/>
      <c r="Z104" s="111"/>
    </row>
    <row r="105" spans="1:26" ht="15" customHeight="1">
      <c r="A105" s="111"/>
      <c r="B105" s="200"/>
      <c r="C105" s="200"/>
      <c r="D105" s="40"/>
      <c r="E105" s="72"/>
      <c r="F105" s="201"/>
      <c r="G105" s="202"/>
      <c r="H105" s="203"/>
      <c r="I105" s="40"/>
      <c r="J105" s="23"/>
      <c r="K105" s="40"/>
      <c r="L105" s="23"/>
      <c r="M105" s="111"/>
      <c r="N105" s="111"/>
      <c r="O105" s="111"/>
      <c r="P105" s="111"/>
      <c r="Q105" s="111"/>
      <c r="R105" s="111"/>
      <c r="S105" s="111"/>
      <c r="T105" s="111"/>
      <c r="U105" s="111"/>
      <c r="V105" s="111"/>
      <c r="W105" s="111"/>
      <c r="X105" s="111"/>
      <c r="Y105" s="111"/>
      <c r="Z105" s="111"/>
    </row>
    <row r="106" spans="1:26" ht="15" customHeight="1">
      <c r="A106" s="111"/>
      <c r="B106" s="200"/>
      <c r="C106" s="200"/>
      <c r="D106" s="40"/>
      <c r="E106" s="72"/>
      <c r="F106" s="201"/>
      <c r="G106" s="202"/>
      <c r="H106" s="203"/>
      <c r="I106" s="40"/>
      <c r="J106" s="23"/>
      <c r="K106" s="40"/>
      <c r="L106" s="23"/>
      <c r="M106" s="111"/>
      <c r="N106" s="111"/>
      <c r="O106" s="111"/>
      <c r="P106" s="111"/>
      <c r="Q106" s="111"/>
      <c r="R106" s="111"/>
      <c r="S106" s="111"/>
      <c r="T106" s="111"/>
      <c r="U106" s="111"/>
      <c r="V106" s="111"/>
      <c r="W106" s="111"/>
      <c r="X106" s="111"/>
      <c r="Y106" s="111"/>
      <c r="Z106" s="111"/>
    </row>
    <row r="107" spans="1:26" ht="15" customHeight="1">
      <c r="A107" s="111"/>
      <c r="B107" s="200"/>
      <c r="C107" s="200"/>
      <c r="D107" s="40"/>
      <c r="E107" s="72"/>
      <c r="F107" s="201"/>
      <c r="G107" s="202"/>
      <c r="H107" s="203"/>
      <c r="I107" s="40"/>
      <c r="J107" s="23"/>
      <c r="K107" s="40"/>
      <c r="L107" s="23"/>
      <c r="M107" s="111"/>
      <c r="N107" s="111"/>
      <c r="O107" s="111"/>
      <c r="P107" s="111"/>
      <c r="Q107" s="111"/>
      <c r="R107" s="111"/>
      <c r="S107" s="111"/>
      <c r="T107" s="111"/>
      <c r="U107" s="111"/>
      <c r="V107" s="111"/>
      <c r="W107" s="111"/>
      <c r="X107" s="111"/>
      <c r="Y107" s="111"/>
      <c r="Z107" s="111"/>
    </row>
    <row r="108" spans="1:26" ht="15" customHeight="1">
      <c r="A108" s="111"/>
      <c r="B108" s="200"/>
      <c r="C108" s="200"/>
      <c r="D108" s="40"/>
      <c r="E108" s="72"/>
      <c r="F108" s="201"/>
      <c r="G108" s="202"/>
      <c r="H108" s="203"/>
      <c r="I108" s="40"/>
      <c r="J108" s="23"/>
      <c r="K108" s="40"/>
      <c r="L108" s="23"/>
      <c r="M108" s="111"/>
      <c r="N108" s="111"/>
      <c r="O108" s="111"/>
      <c r="P108" s="111"/>
      <c r="Q108" s="111"/>
      <c r="R108" s="111"/>
      <c r="S108" s="111"/>
      <c r="T108" s="111"/>
      <c r="U108" s="111"/>
      <c r="V108" s="111"/>
      <c r="W108" s="111"/>
      <c r="X108" s="111"/>
      <c r="Y108" s="111"/>
      <c r="Z108" s="111"/>
    </row>
    <row r="109" spans="1:26" ht="15" customHeight="1">
      <c r="A109" s="111"/>
      <c r="B109" s="200"/>
      <c r="C109" s="200"/>
      <c r="D109" s="40"/>
      <c r="E109" s="72"/>
      <c r="F109" s="201"/>
      <c r="G109" s="202"/>
      <c r="H109" s="203"/>
      <c r="I109" s="40"/>
      <c r="J109" s="23"/>
      <c r="K109" s="40"/>
      <c r="L109" s="23"/>
      <c r="M109" s="111"/>
      <c r="N109" s="111"/>
      <c r="O109" s="111"/>
      <c r="P109" s="111"/>
      <c r="Q109" s="111"/>
      <c r="R109" s="111"/>
      <c r="S109" s="111"/>
      <c r="T109" s="111"/>
      <c r="U109" s="111"/>
      <c r="V109" s="111"/>
      <c r="W109" s="111"/>
      <c r="X109" s="111"/>
      <c r="Y109" s="111"/>
      <c r="Z109" s="111"/>
    </row>
    <row r="110" spans="1:26" ht="15" customHeight="1">
      <c r="A110" s="111"/>
      <c r="B110" s="200"/>
      <c r="C110" s="200"/>
      <c r="D110" s="40"/>
      <c r="E110" s="72"/>
      <c r="F110" s="201"/>
      <c r="G110" s="202"/>
      <c r="H110" s="203"/>
      <c r="I110" s="40"/>
      <c r="J110" s="23"/>
      <c r="K110" s="40"/>
      <c r="L110" s="23"/>
      <c r="M110" s="111"/>
      <c r="N110" s="111"/>
      <c r="O110" s="111"/>
      <c r="P110" s="111"/>
      <c r="Q110" s="111"/>
      <c r="R110" s="111"/>
      <c r="S110" s="111"/>
      <c r="T110" s="111"/>
      <c r="U110" s="111"/>
      <c r="V110" s="111"/>
      <c r="W110" s="111"/>
      <c r="X110" s="111"/>
      <c r="Y110" s="111"/>
      <c r="Z110" s="111"/>
    </row>
    <row r="111" spans="1:26" ht="15" customHeight="1">
      <c r="A111" s="111"/>
      <c r="B111" s="200"/>
      <c r="C111" s="200"/>
      <c r="D111" s="40"/>
      <c r="E111" s="72"/>
      <c r="F111" s="201"/>
      <c r="G111" s="169"/>
      <c r="H111" s="203"/>
      <c r="I111" s="40"/>
      <c r="J111" s="23"/>
      <c r="K111" s="40"/>
      <c r="L111" s="23"/>
      <c r="M111" s="111"/>
      <c r="N111" s="111"/>
      <c r="O111" s="111"/>
      <c r="P111" s="111"/>
      <c r="Q111" s="111"/>
      <c r="R111" s="111"/>
      <c r="S111" s="111"/>
      <c r="T111" s="111"/>
      <c r="U111" s="111"/>
      <c r="V111" s="111"/>
      <c r="W111" s="111"/>
      <c r="X111" s="111"/>
      <c r="Y111" s="111"/>
      <c r="Z111" s="111"/>
    </row>
    <row r="112" spans="1:26" ht="15" customHeight="1">
      <c r="A112" s="111"/>
      <c r="B112" s="200"/>
      <c r="C112" s="200"/>
      <c r="D112" s="40"/>
      <c r="E112" s="72"/>
      <c r="F112" s="201"/>
      <c r="G112" s="169"/>
      <c r="H112" s="203"/>
      <c r="I112" s="40"/>
      <c r="J112" s="23"/>
      <c r="K112" s="40"/>
      <c r="L112" s="23"/>
      <c r="M112" s="111"/>
      <c r="N112" s="111"/>
      <c r="O112" s="111"/>
      <c r="P112" s="111"/>
      <c r="Q112" s="111"/>
      <c r="R112" s="111"/>
      <c r="S112" s="111"/>
      <c r="T112" s="111"/>
      <c r="U112" s="111"/>
      <c r="V112" s="111"/>
      <c r="W112" s="111"/>
      <c r="X112" s="111"/>
      <c r="Y112" s="111"/>
      <c r="Z112" s="111"/>
    </row>
    <row r="113" spans="1:26" ht="15" customHeight="1">
      <c r="A113" s="111"/>
      <c r="B113" s="200"/>
      <c r="C113" s="200"/>
      <c r="D113" s="40"/>
      <c r="E113" s="72"/>
      <c r="F113" s="201"/>
      <c r="G113" s="169"/>
      <c r="H113" s="203"/>
      <c r="I113" s="40"/>
      <c r="J113" s="23"/>
      <c r="K113" s="40"/>
      <c r="L113" s="23"/>
      <c r="M113" s="111"/>
      <c r="N113" s="111"/>
      <c r="O113" s="111"/>
      <c r="P113" s="111"/>
      <c r="Q113" s="111"/>
      <c r="R113" s="111"/>
      <c r="S113" s="111"/>
      <c r="T113" s="111"/>
      <c r="U113" s="111"/>
      <c r="V113" s="111"/>
      <c r="W113" s="111"/>
      <c r="X113" s="111"/>
      <c r="Y113" s="111"/>
      <c r="Z113" s="111"/>
    </row>
    <row r="114" spans="1:26" ht="15" customHeight="1">
      <c r="A114" s="111"/>
      <c r="B114" s="200"/>
      <c r="C114" s="200"/>
      <c r="D114" s="40"/>
      <c r="E114" s="72"/>
      <c r="F114" s="201"/>
      <c r="G114" s="169"/>
      <c r="H114" s="203"/>
      <c r="I114" s="40"/>
      <c r="J114" s="23"/>
      <c r="K114" s="40"/>
      <c r="L114" s="23"/>
      <c r="M114" s="111"/>
      <c r="N114" s="111"/>
      <c r="O114" s="111"/>
      <c r="P114" s="111"/>
      <c r="Q114" s="111"/>
      <c r="R114" s="111"/>
      <c r="S114" s="111"/>
      <c r="T114" s="111"/>
      <c r="U114" s="111"/>
      <c r="V114" s="111"/>
      <c r="W114" s="111"/>
      <c r="X114" s="111"/>
      <c r="Y114" s="111"/>
      <c r="Z114" s="111"/>
    </row>
    <row r="115" spans="1:26" ht="15" customHeight="1">
      <c r="A115" s="111"/>
      <c r="B115" s="200"/>
      <c r="C115" s="200"/>
      <c r="D115" s="40"/>
      <c r="E115" s="72"/>
      <c r="F115" s="201"/>
      <c r="G115" s="169"/>
      <c r="H115" s="203"/>
      <c r="I115" s="40"/>
      <c r="J115" s="23"/>
      <c r="K115" s="40"/>
      <c r="L115" s="23"/>
      <c r="M115" s="111"/>
      <c r="N115" s="111"/>
      <c r="O115" s="111"/>
      <c r="P115" s="111"/>
      <c r="Q115" s="111"/>
      <c r="R115" s="111"/>
      <c r="S115" s="111"/>
      <c r="T115" s="111"/>
      <c r="U115" s="111"/>
      <c r="V115" s="111"/>
      <c r="W115" s="111"/>
      <c r="X115" s="111"/>
      <c r="Y115" s="111"/>
      <c r="Z115" s="111"/>
    </row>
    <row r="116" spans="1:26" ht="15" customHeight="1">
      <c r="A116" s="111"/>
      <c r="B116" s="200"/>
      <c r="C116" s="200"/>
      <c r="D116" s="40"/>
      <c r="E116" s="72"/>
      <c r="F116" s="201"/>
      <c r="G116" s="169"/>
      <c r="H116" s="203"/>
      <c r="I116" s="40"/>
      <c r="J116" s="23"/>
      <c r="K116" s="40"/>
      <c r="L116" s="23"/>
      <c r="M116" s="111"/>
      <c r="N116" s="111"/>
      <c r="O116" s="111"/>
      <c r="P116" s="111"/>
      <c r="Q116" s="111"/>
      <c r="R116" s="111"/>
      <c r="S116" s="111"/>
      <c r="T116" s="111"/>
      <c r="U116" s="111"/>
      <c r="V116" s="111"/>
      <c r="W116" s="111"/>
      <c r="X116" s="111"/>
      <c r="Y116" s="111"/>
      <c r="Z116" s="111"/>
    </row>
    <row r="117" spans="1:26" ht="15" customHeight="1">
      <c r="A117" s="111"/>
      <c r="B117" s="200"/>
      <c r="C117" s="200"/>
      <c r="D117" s="40"/>
      <c r="E117" s="72"/>
      <c r="F117" s="40"/>
      <c r="G117" s="40"/>
      <c r="H117" s="23"/>
      <c r="I117" s="40"/>
      <c r="J117" s="23"/>
      <c r="K117" s="40"/>
      <c r="L117" s="23"/>
      <c r="M117" s="111"/>
      <c r="N117" s="111"/>
      <c r="O117" s="111"/>
      <c r="P117" s="111"/>
      <c r="Q117" s="111"/>
      <c r="R117" s="111"/>
      <c r="S117" s="111"/>
      <c r="T117" s="111"/>
      <c r="U117" s="111"/>
      <c r="V117" s="111"/>
      <c r="W117" s="111"/>
      <c r="X117" s="111"/>
      <c r="Y117" s="111"/>
      <c r="Z117" s="111"/>
    </row>
    <row r="118" spans="1:26" ht="15" customHeight="1">
      <c r="A118" s="111"/>
      <c r="B118" s="200"/>
      <c r="C118" s="200"/>
      <c r="D118" s="40"/>
      <c r="E118" s="72"/>
      <c r="F118" s="40"/>
      <c r="G118" s="40"/>
      <c r="H118" s="23"/>
      <c r="I118" s="40"/>
      <c r="J118" s="23"/>
      <c r="K118" s="40"/>
      <c r="L118" s="23"/>
      <c r="M118" s="111"/>
      <c r="N118" s="111"/>
      <c r="O118" s="111"/>
      <c r="P118" s="111"/>
      <c r="Q118" s="111"/>
      <c r="R118" s="111"/>
      <c r="S118" s="111"/>
      <c r="T118" s="111"/>
      <c r="U118" s="111"/>
      <c r="V118" s="111"/>
      <c r="W118" s="111"/>
      <c r="X118" s="111"/>
      <c r="Y118" s="111"/>
      <c r="Z118" s="111"/>
    </row>
    <row r="119" spans="1:26" ht="15" customHeight="1">
      <c r="A119" s="111"/>
      <c r="B119" s="200"/>
      <c r="C119" s="200"/>
      <c r="D119" s="40"/>
      <c r="E119" s="72"/>
      <c r="F119" s="40"/>
      <c r="G119" s="40"/>
      <c r="H119" s="23"/>
      <c r="I119" s="40"/>
      <c r="J119" s="23"/>
      <c r="K119" s="40"/>
      <c r="L119" s="23"/>
      <c r="M119" s="111"/>
      <c r="N119" s="111"/>
      <c r="O119" s="111"/>
      <c r="P119" s="111"/>
      <c r="Q119" s="111"/>
      <c r="R119" s="111"/>
      <c r="S119" s="111"/>
      <c r="T119" s="111"/>
      <c r="U119" s="111"/>
      <c r="V119" s="111"/>
      <c r="W119" s="111"/>
      <c r="X119" s="111"/>
      <c r="Y119" s="111"/>
      <c r="Z119" s="111"/>
    </row>
    <row r="120" spans="1:26" ht="15" customHeight="1">
      <c r="A120" s="111"/>
      <c r="B120" s="200"/>
      <c r="C120" s="200"/>
      <c r="D120" s="40"/>
      <c r="E120" s="72"/>
      <c r="F120" s="40"/>
      <c r="G120" s="40"/>
      <c r="H120" s="23"/>
      <c r="I120" s="40"/>
      <c r="J120" s="23"/>
      <c r="K120" s="40"/>
      <c r="L120" s="23"/>
      <c r="M120" s="111"/>
      <c r="N120" s="111"/>
      <c r="O120" s="111"/>
      <c r="P120" s="111"/>
      <c r="Q120" s="111"/>
      <c r="R120" s="111"/>
      <c r="S120" s="111"/>
      <c r="T120" s="111"/>
      <c r="U120" s="111"/>
      <c r="V120" s="111"/>
      <c r="W120" s="111"/>
      <c r="X120" s="111"/>
      <c r="Y120" s="111"/>
      <c r="Z120" s="111"/>
    </row>
    <row r="121" spans="1:26" ht="15" customHeight="1">
      <c r="A121" s="111"/>
      <c r="B121" s="200"/>
      <c r="C121" s="200"/>
      <c r="D121" s="40"/>
      <c r="E121" s="72"/>
      <c r="F121" s="40"/>
      <c r="G121" s="40"/>
      <c r="H121" s="23"/>
      <c r="I121" s="40"/>
      <c r="J121" s="23"/>
      <c r="K121" s="40"/>
      <c r="L121" s="23"/>
      <c r="M121" s="111"/>
      <c r="N121" s="111"/>
      <c r="O121" s="111"/>
      <c r="P121" s="111"/>
      <c r="Q121" s="111"/>
      <c r="R121" s="111"/>
      <c r="S121" s="111"/>
      <c r="T121" s="111"/>
      <c r="U121" s="111"/>
      <c r="V121" s="111"/>
      <c r="W121" s="111"/>
      <c r="X121" s="111"/>
      <c r="Y121" s="111"/>
      <c r="Z121" s="111"/>
    </row>
    <row r="122" spans="1:26" ht="15" customHeight="1">
      <c r="A122" s="111"/>
      <c r="B122" s="200"/>
      <c r="C122" s="200"/>
      <c r="D122" s="40"/>
      <c r="E122" s="72"/>
      <c r="F122" s="40"/>
      <c r="G122" s="40"/>
      <c r="H122" s="23"/>
      <c r="I122" s="40"/>
      <c r="J122" s="23"/>
      <c r="K122" s="40"/>
      <c r="L122" s="23"/>
      <c r="M122" s="111"/>
      <c r="N122" s="111"/>
      <c r="O122" s="111"/>
      <c r="P122" s="111"/>
      <c r="Q122" s="111"/>
      <c r="R122" s="111"/>
      <c r="S122" s="111"/>
      <c r="T122" s="111"/>
      <c r="U122" s="111"/>
      <c r="V122" s="111"/>
      <c r="W122" s="111"/>
      <c r="X122" s="111"/>
      <c r="Y122" s="111"/>
      <c r="Z122" s="111"/>
    </row>
    <row r="123" spans="1:26" ht="15" customHeight="1">
      <c r="A123" s="111"/>
      <c r="B123" s="200"/>
      <c r="C123" s="200"/>
      <c r="D123" s="40"/>
      <c r="E123" s="72"/>
      <c r="F123" s="40"/>
      <c r="G123" s="40"/>
      <c r="H123" s="23"/>
      <c r="I123" s="40"/>
      <c r="J123" s="23"/>
      <c r="K123" s="40"/>
      <c r="L123" s="23"/>
      <c r="M123" s="111"/>
      <c r="N123" s="111"/>
      <c r="O123" s="111"/>
      <c r="P123" s="111"/>
      <c r="Q123" s="111"/>
      <c r="R123" s="111"/>
      <c r="S123" s="111"/>
      <c r="T123" s="111"/>
      <c r="U123" s="111"/>
      <c r="V123" s="111"/>
      <c r="W123" s="111"/>
      <c r="X123" s="111"/>
      <c r="Y123" s="111"/>
      <c r="Z123" s="111"/>
    </row>
    <row r="124" spans="1:26" ht="15" customHeight="1">
      <c r="A124" s="111"/>
      <c r="B124" s="200"/>
      <c r="C124" s="200"/>
      <c r="D124" s="40"/>
      <c r="E124" s="72"/>
      <c r="F124" s="40"/>
      <c r="G124" s="40"/>
      <c r="H124" s="23"/>
      <c r="I124" s="40"/>
      <c r="J124" s="23"/>
      <c r="K124" s="40"/>
      <c r="L124" s="23"/>
      <c r="M124" s="111"/>
      <c r="N124" s="111"/>
      <c r="O124" s="111"/>
      <c r="P124" s="111"/>
      <c r="Q124" s="111"/>
      <c r="R124" s="111"/>
      <c r="S124" s="111"/>
      <c r="T124" s="111"/>
      <c r="U124" s="111"/>
      <c r="V124" s="111"/>
      <c r="W124" s="111"/>
      <c r="X124" s="111"/>
      <c r="Y124" s="111"/>
      <c r="Z124" s="111"/>
    </row>
    <row r="125" spans="1:26" ht="15" customHeight="1">
      <c r="A125" s="111"/>
      <c r="B125" s="200"/>
      <c r="C125" s="200"/>
      <c r="D125" s="40"/>
      <c r="E125" s="72"/>
      <c r="F125" s="40"/>
      <c r="G125" s="40"/>
      <c r="H125" s="23"/>
      <c r="I125" s="40"/>
      <c r="J125" s="23"/>
      <c r="K125" s="40"/>
      <c r="L125" s="23"/>
      <c r="M125" s="111"/>
      <c r="N125" s="111"/>
      <c r="O125" s="111"/>
      <c r="P125" s="111"/>
      <c r="Q125" s="111"/>
      <c r="R125" s="111"/>
      <c r="S125" s="111"/>
      <c r="T125" s="111"/>
      <c r="U125" s="111"/>
      <c r="V125" s="111"/>
      <c r="W125" s="111"/>
      <c r="X125" s="111"/>
      <c r="Y125" s="111"/>
      <c r="Z125" s="111"/>
    </row>
    <row r="126" spans="1:26" ht="15" customHeight="1">
      <c r="A126" s="111"/>
      <c r="B126" s="200"/>
      <c r="C126" s="200"/>
      <c r="D126" s="40"/>
      <c r="E126" s="72"/>
      <c r="F126" s="40"/>
      <c r="G126" s="40"/>
      <c r="H126" s="23"/>
      <c r="I126" s="40"/>
      <c r="J126" s="23"/>
      <c r="K126" s="40"/>
      <c r="L126" s="23"/>
      <c r="M126" s="111"/>
      <c r="N126" s="111"/>
      <c r="O126" s="111"/>
      <c r="P126" s="111"/>
      <c r="Q126" s="111"/>
      <c r="R126" s="111"/>
      <c r="S126" s="111"/>
      <c r="T126" s="111"/>
      <c r="U126" s="111"/>
      <c r="V126" s="111"/>
      <c r="W126" s="111"/>
      <c r="X126" s="111"/>
      <c r="Y126" s="111"/>
      <c r="Z126" s="111"/>
    </row>
    <row r="127" spans="1:26" ht="15" customHeight="1">
      <c r="A127" s="111"/>
      <c r="B127" s="200"/>
      <c r="C127" s="200"/>
      <c r="D127" s="40"/>
      <c r="E127" s="72"/>
      <c r="F127" s="40"/>
      <c r="G127" s="40"/>
      <c r="H127" s="23"/>
      <c r="I127" s="40"/>
      <c r="J127" s="23"/>
      <c r="K127" s="40"/>
      <c r="L127" s="23"/>
      <c r="M127" s="111"/>
      <c r="N127" s="111"/>
      <c r="O127" s="111"/>
      <c r="P127" s="111"/>
      <c r="Q127" s="111"/>
      <c r="R127" s="111"/>
      <c r="S127" s="111"/>
      <c r="T127" s="111"/>
      <c r="U127" s="111"/>
      <c r="V127" s="111"/>
      <c r="W127" s="111"/>
      <c r="X127" s="111"/>
      <c r="Y127" s="111"/>
      <c r="Z127" s="111"/>
    </row>
    <row r="128" spans="1:26" ht="15" customHeight="1">
      <c r="A128" s="111"/>
      <c r="B128" s="200"/>
      <c r="C128" s="200"/>
      <c r="D128" s="40"/>
      <c r="E128" s="72"/>
      <c r="F128" s="40"/>
      <c r="G128" s="40"/>
      <c r="H128" s="23"/>
      <c r="I128" s="40"/>
      <c r="J128" s="23"/>
      <c r="K128" s="40"/>
      <c r="L128" s="23"/>
      <c r="M128" s="111"/>
      <c r="N128" s="111"/>
      <c r="O128" s="111"/>
      <c r="P128" s="111"/>
      <c r="Q128" s="111"/>
      <c r="R128" s="111"/>
      <c r="S128" s="111"/>
      <c r="T128" s="111"/>
      <c r="U128" s="111"/>
      <c r="V128" s="111"/>
      <c r="W128" s="111"/>
      <c r="X128" s="111"/>
      <c r="Y128" s="111"/>
      <c r="Z128" s="111"/>
    </row>
    <row r="129" spans="1:26" ht="15" customHeight="1">
      <c r="A129" s="111"/>
      <c r="B129" s="200"/>
      <c r="C129" s="200"/>
      <c r="D129" s="40"/>
      <c r="E129" s="72"/>
      <c r="F129" s="40"/>
      <c r="G129" s="40"/>
      <c r="H129" s="23"/>
      <c r="I129" s="40"/>
      <c r="J129" s="23"/>
      <c r="K129" s="40"/>
      <c r="L129" s="23"/>
      <c r="M129" s="111"/>
      <c r="N129" s="111"/>
      <c r="O129" s="111"/>
      <c r="P129" s="111"/>
      <c r="Q129" s="111"/>
      <c r="R129" s="111"/>
      <c r="S129" s="111"/>
      <c r="T129" s="111"/>
      <c r="U129" s="111"/>
      <c r="V129" s="111"/>
      <c r="W129" s="111"/>
      <c r="X129" s="111"/>
      <c r="Y129" s="111"/>
      <c r="Z129" s="111"/>
    </row>
    <row r="130" spans="1:26" ht="15" customHeight="1">
      <c r="A130" s="111"/>
      <c r="B130" s="200"/>
      <c r="C130" s="200"/>
      <c r="D130" s="40"/>
      <c r="E130" s="72"/>
      <c r="F130" s="40"/>
      <c r="G130" s="40"/>
      <c r="H130" s="23"/>
      <c r="I130" s="40"/>
      <c r="J130" s="23"/>
      <c r="K130" s="40"/>
      <c r="L130" s="23"/>
      <c r="M130" s="111"/>
      <c r="N130" s="111"/>
      <c r="O130" s="111"/>
      <c r="P130" s="111"/>
      <c r="Q130" s="111"/>
      <c r="R130" s="111"/>
      <c r="S130" s="111"/>
      <c r="T130" s="111"/>
      <c r="U130" s="111"/>
      <c r="V130" s="111"/>
      <c r="W130" s="111"/>
      <c r="X130" s="111"/>
      <c r="Y130" s="111"/>
      <c r="Z130" s="111"/>
    </row>
    <row r="131" spans="1:26" ht="15" customHeight="1">
      <c r="A131" s="111"/>
      <c r="B131" s="200"/>
      <c r="C131" s="200"/>
      <c r="D131" s="40"/>
      <c r="E131" s="72"/>
      <c r="F131" s="40"/>
      <c r="G131" s="40"/>
      <c r="H131" s="23"/>
      <c r="I131" s="40"/>
      <c r="J131" s="23"/>
      <c r="K131" s="40"/>
      <c r="L131" s="23"/>
      <c r="M131" s="111"/>
      <c r="N131" s="111"/>
      <c r="O131" s="111"/>
      <c r="P131" s="111"/>
      <c r="Q131" s="111"/>
      <c r="R131" s="111"/>
      <c r="S131" s="111"/>
      <c r="T131" s="111"/>
      <c r="U131" s="111"/>
      <c r="V131" s="111"/>
      <c r="W131" s="111"/>
      <c r="X131" s="111"/>
      <c r="Y131" s="111"/>
      <c r="Z131" s="111"/>
    </row>
    <row r="132" spans="1:26" ht="15" customHeight="1">
      <c r="A132" s="111"/>
      <c r="B132" s="200"/>
      <c r="C132" s="200"/>
      <c r="D132" s="40"/>
      <c r="E132" s="72"/>
      <c r="F132" s="40"/>
      <c r="G132" s="40"/>
      <c r="H132" s="23"/>
      <c r="I132" s="40"/>
      <c r="J132" s="23"/>
      <c r="K132" s="40"/>
      <c r="L132" s="23"/>
      <c r="M132" s="111"/>
      <c r="N132" s="111"/>
      <c r="O132" s="111"/>
      <c r="P132" s="111"/>
      <c r="Q132" s="111"/>
      <c r="R132" s="111"/>
      <c r="S132" s="111"/>
      <c r="T132" s="111"/>
      <c r="U132" s="111"/>
      <c r="V132" s="111"/>
      <c r="W132" s="111"/>
      <c r="X132" s="111"/>
      <c r="Y132" s="111"/>
      <c r="Z132" s="111"/>
    </row>
    <row r="133" spans="1:26" ht="15" customHeight="1">
      <c r="A133" s="111"/>
      <c r="B133" s="200"/>
      <c r="C133" s="200"/>
      <c r="D133" s="40"/>
      <c r="E133" s="72"/>
      <c r="F133" s="40"/>
      <c r="G133" s="40"/>
      <c r="H133" s="23"/>
      <c r="I133" s="40"/>
      <c r="J133" s="23"/>
      <c r="K133" s="40"/>
      <c r="L133" s="23"/>
      <c r="M133" s="111"/>
      <c r="N133" s="111"/>
      <c r="O133" s="111"/>
      <c r="P133" s="111"/>
      <c r="Q133" s="111"/>
      <c r="R133" s="111"/>
      <c r="S133" s="111"/>
      <c r="T133" s="111"/>
      <c r="U133" s="111"/>
      <c r="V133" s="111"/>
      <c r="W133" s="111"/>
      <c r="X133" s="111"/>
      <c r="Y133" s="111"/>
      <c r="Z133" s="111"/>
    </row>
    <row r="134" spans="1:26" ht="15" customHeight="1">
      <c r="A134" s="111"/>
      <c r="B134" s="200"/>
      <c r="C134" s="200"/>
      <c r="D134" s="40"/>
      <c r="E134" s="72"/>
      <c r="F134" s="40"/>
      <c r="G134" s="40"/>
      <c r="H134" s="23"/>
      <c r="I134" s="40"/>
      <c r="J134" s="23"/>
      <c r="K134" s="40"/>
      <c r="L134" s="23"/>
      <c r="M134" s="111"/>
      <c r="N134" s="111"/>
      <c r="O134" s="111"/>
      <c r="P134" s="111"/>
      <c r="Q134" s="111"/>
      <c r="R134" s="111"/>
      <c r="S134" s="111"/>
      <c r="T134" s="111"/>
      <c r="U134" s="111"/>
      <c r="V134" s="111"/>
      <c r="W134" s="111"/>
      <c r="X134" s="111"/>
      <c r="Y134" s="111"/>
      <c r="Z134" s="111"/>
    </row>
    <row r="135" spans="1:26" ht="15" customHeight="1">
      <c r="A135" s="111"/>
      <c r="B135" s="200"/>
      <c r="C135" s="200"/>
      <c r="D135" s="40"/>
      <c r="E135" s="72"/>
      <c r="F135" s="40"/>
      <c r="G135" s="40"/>
      <c r="H135" s="23"/>
      <c r="I135" s="40"/>
      <c r="J135" s="23"/>
      <c r="K135" s="40"/>
      <c r="L135" s="23"/>
      <c r="M135" s="111"/>
      <c r="N135" s="111"/>
      <c r="O135" s="111"/>
      <c r="P135" s="111"/>
      <c r="Q135" s="111"/>
      <c r="R135" s="111"/>
      <c r="S135" s="111"/>
      <c r="T135" s="111"/>
      <c r="U135" s="111"/>
      <c r="V135" s="111"/>
      <c r="W135" s="111"/>
      <c r="X135" s="111"/>
      <c r="Y135" s="111"/>
      <c r="Z135" s="111"/>
    </row>
    <row r="136" spans="1:26" ht="15" customHeight="1">
      <c r="A136" s="111"/>
      <c r="B136" s="200"/>
      <c r="C136" s="200"/>
      <c r="D136" s="40"/>
      <c r="E136" s="72"/>
      <c r="F136" s="40"/>
      <c r="G136" s="40"/>
      <c r="H136" s="23"/>
      <c r="I136" s="40"/>
      <c r="J136" s="23"/>
      <c r="K136" s="40"/>
      <c r="L136" s="23"/>
      <c r="M136" s="111"/>
      <c r="N136" s="111"/>
      <c r="O136" s="111"/>
      <c r="P136" s="111"/>
      <c r="Q136" s="111"/>
      <c r="R136" s="111"/>
      <c r="S136" s="111"/>
      <c r="T136" s="111"/>
      <c r="U136" s="111"/>
      <c r="V136" s="111"/>
      <c r="W136" s="111"/>
      <c r="X136" s="111"/>
      <c r="Y136" s="111"/>
      <c r="Z136" s="111"/>
    </row>
    <row r="137" spans="1:26" ht="15" customHeight="1">
      <c r="A137" s="111"/>
      <c r="B137" s="200"/>
      <c r="C137" s="200"/>
      <c r="D137" s="40"/>
      <c r="E137" s="72"/>
      <c r="F137" s="40"/>
      <c r="G137" s="40"/>
      <c r="H137" s="23"/>
      <c r="I137" s="40"/>
      <c r="J137" s="23"/>
      <c r="K137" s="40"/>
      <c r="L137" s="23"/>
      <c r="M137" s="111"/>
      <c r="N137" s="111"/>
      <c r="O137" s="111"/>
      <c r="P137" s="111"/>
      <c r="Q137" s="111"/>
      <c r="R137" s="111"/>
      <c r="S137" s="111"/>
      <c r="T137" s="111"/>
      <c r="U137" s="111"/>
      <c r="V137" s="111"/>
      <c r="W137" s="111"/>
      <c r="X137" s="111"/>
      <c r="Y137" s="111"/>
      <c r="Z137" s="111"/>
    </row>
    <row r="138" spans="1:26" ht="15" customHeight="1">
      <c r="A138" s="111"/>
      <c r="B138" s="200"/>
      <c r="C138" s="200"/>
      <c r="D138" s="40"/>
      <c r="E138" s="72"/>
      <c r="F138" s="40"/>
      <c r="G138" s="40"/>
      <c r="H138" s="23"/>
      <c r="I138" s="40"/>
      <c r="J138" s="23"/>
      <c r="K138" s="40"/>
      <c r="L138" s="23"/>
      <c r="M138" s="111"/>
      <c r="N138" s="111"/>
      <c r="O138" s="111"/>
      <c r="P138" s="111"/>
      <c r="Q138" s="111"/>
      <c r="R138" s="111"/>
      <c r="S138" s="111"/>
      <c r="T138" s="111"/>
      <c r="U138" s="111"/>
      <c r="V138" s="111"/>
      <c r="W138" s="111"/>
      <c r="X138" s="111"/>
      <c r="Y138" s="111"/>
      <c r="Z138" s="111"/>
    </row>
    <row r="139" spans="1:26" ht="15" customHeight="1">
      <c r="A139" s="111"/>
      <c r="B139" s="200"/>
      <c r="C139" s="200"/>
      <c r="D139" s="40"/>
      <c r="E139" s="72"/>
      <c r="F139" s="40"/>
      <c r="G139" s="40"/>
      <c r="H139" s="23"/>
      <c r="I139" s="40"/>
      <c r="J139" s="23"/>
      <c r="K139" s="40"/>
      <c r="L139" s="23"/>
      <c r="M139" s="111"/>
      <c r="N139" s="111"/>
      <c r="O139" s="111"/>
      <c r="P139" s="111"/>
      <c r="Q139" s="111"/>
      <c r="R139" s="111"/>
      <c r="S139" s="111"/>
      <c r="T139" s="111"/>
      <c r="U139" s="111"/>
      <c r="V139" s="111"/>
      <c r="W139" s="111"/>
      <c r="X139" s="111"/>
      <c r="Y139" s="111"/>
      <c r="Z139" s="111"/>
    </row>
    <row r="140" spans="1:26" ht="15" customHeight="1">
      <c r="A140" s="111"/>
      <c r="B140" s="200"/>
      <c r="C140" s="200"/>
      <c r="D140" s="40"/>
      <c r="E140" s="72"/>
      <c r="F140" s="40"/>
      <c r="G140" s="40"/>
      <c r="H140" s="23"/>
      <c r="I140" s="40"/>
      <c r="J140" s="23"/>
      <c r="K140" s="40"/>
      <c r="L140" s="23"/>
      <c r="M140" s="111"/>
      <c r="N140" s="111"/>
      <c r="O140" s="111"/>
      <c r="P140" s="111"/>
      <c r="Q140" s="111"/>
      <c r="R140" s="111"/>
      <c r="S140" s="111"/>
      <c r="T140" s="111"/>
      <c r="U140" s="111"/>
      <c r="V140" s="111"/>
      <c r="W140" s="111"/>
      <c r="X140" s="111"/>
      <c r="Y140" s="111"/>
      <c r="Z140" s="111"/>
    </row>
    <row r="141" spans="1:26" ht="15" customHeight="1">
      <c r="A141" s="111"/>
      <c r="B141" s="200"/>
      <c r="C141" s="200"/>
      <c r="D141" s="40"/>
      <c r="E141" s="72"/>
      <c r="F141" s="40"/>
      <c r="G141" s="40"/>
      <c r="H141" s="23"/>
      <c r="I141" s="40"/>
      <c r="J141" s="23"/>
      <c r="K141" s="40"/>
      <c r="L141" s="23"/>
      <c r="M141" s="111"/>
      <c r="N141" s="111"/>
      <c r="O141" s="111"/>
      <c r="P141" s="111"/>
      <c r="Q141" s="111"/>
      <c r="R141" s="111"/>
      <c r="S141" s="111"/>
      <c r="T141" s="111"/>
      <c r="U141" s="111"/>
      <c r="V141" s="111"/>
      <c r="W141" s="111"/>
      <c r="X141" s="111"/>
      <c r="Y141" s="111"/>
      <c r="Z141" s="111"/>
    </row>
    <row r="142" spans="1:26" ht="15" customHeight="1">
      <c r="A142" s="111"/>
      <c r="B142" s="200"/>
      <c r="C142" s="200"/>
      <c r="D142" s="40"/>
      <c r="E142" s="72"/>
      <c r="F142" s="40"/>
      <c r="G142" s="40"/>
      <c r="H142" s="23"/>
      <c r="I142" s="40"/>
      <c r="J142" s="23"/>
      <c r="K142" s="40"/>
      <c r="L142" s="23"/>
      <c r="M142" s="111"/>
      <c r="N142" s="111"/>
      <c r="O142" s="111"/>
      <c r="P142" s="111"/>
      <c r="Q142" s="111"/>
      <c r="R142" s="111"/>
      <c r="S142" s="111"/>
      <c r="T142" s="111"/>
      <c r="U142" s="111"/>
      <c r="V142" s="111"/>
      <c r="W142" s="111"/>
      <c r="X142" s="111"/>
      <c r="Y142" s="111"/>
      <c r="Z142" s="111"/>
    </row>
    <row r="143" spans="1:26" ht="15" customHeight="1">
      <c r="A143" s="111"/>
      <c r="B143" s="200"/>
      <c r="C143" s="200"/>
      <c r="D143" s="40"/>
      <c r="E143" s="72"/>
      <c r="F143" s="40"/>
      <c r="G143" s="40"/>
      <c r="H143" s="23"/>
      <c r="I143" s="40"/>
      <c r="J143" s="23"/>
      <c r="K143" s="40"/>
      <c r="L143" s="23"/>
      <c r="M143" s="111"/>
      <c r="N143" s="111"/>
      <c r="O143" s="111"/>
      <c r="P143" s="111"/>
      <c r="Q143" s="111"/>
      <c r="R143" s="111"/>
      <c r="S143" s="111"/>
      <c r="T143" s="111"/>
      <c r="U143" s="111"/>
      <c r="V143" s="111"/>
      <c r="W143" s="111"/>
      <c r="X143" s="111"/>
      <c r="Y143" s="111"/>
      <c r="Z143" s="111"/>
    </row>
    <row r="144" spans="1:26" ht="15" customHeight="1">
      <c r="A144" s="111"/>
      <c r="B144" s="200"/>
      <c r="C144" s="200"/>
      <c r="D144" s="40"/>
      <c r="E144" s="72"/>
      <c r="F144" s="40"/>
      <c r="G144" s="40"/>
      <c r="H144" s="23"/>
      <c r="I144" s="40"/>
      <c r="J144" s="23"/>
      <c r="K144" s="40"/>
      <c r="L144" s="23"/>
      <c r="M144" s="111"/>
      <c r="N144" s="111"/>
      <c r="O144" s="111"/>
      <c r="P144" s="111"/>
      <c r="Q144" s="111"/>
      <c r="R144" s="111"/>
      <c r="S144" s="111"/>
      <c r="T144" s="111"/>
      <c r="U144" s="111"/>
      <c r="V144" s="111"/>
      <c r="W144" s="111"/>
      <c r="X144" s="111"/>
      <c r="Y144" s="111"/>
      <c r="Z144" s="111"/>
    </row>
    <row r="145" spans="1:26" ht="15" customHeight="1">
      <c r="A145" s="111"/>
      <c r="B145" s="200"/>
      <c r="C145" s="200"/>
      <c r="D145" s="40"/>
      <c r="E145" s="72"/>
      <c r="F145" s="40"/>
      <c r="G145" s="40"/>
      <c r="H145" s="23"/>
      <c r="I145" s="40"/>
      <c r="J145" s="23"/>
      <c r="K145" s="40"/>
      <c r="L145" s="23"/>
      <c r="M145" s="111"/>
      <c r="N145" s="111"/>
      <c r="O145" s="111"/>
      <c r="P145" s="111"/>
      <c r="Q145" s="111"/>
      <c r="R145" s="111"/>
      <c r="S145" s="111"/>
      <c r="T145" s="111"/>
      <c r="U145" s="111"/>
      <c r="V145" s="111"/>
      <c r="W145" s="111"/>
      <c r="X145" s="111"/>
      <c r="Y145" s="111"/>
      <c r="Z145" s="111"/>
    </row>
    <row r="146" spans="1:26" ht="15" customHeight="1">
      <c r="A146" s="111"/>
      <c r="B146" s="200"/>
      <c r="C146" s="200"/>
      <c r="D146" s="40"/>
      <c r="E146" s="72"/>
      <c r="F146" s="40"/>
      <c r="G146" s="40"/>
      <c r="H146" s="23"/>
      <c r="I146" s="40"/>
      <c r="J146" s="23"/>
      <c r="K146" s="40"/>
      <c r="L146" s="23"/>
      <c r="M146" s="111"/>
      <c r="N146" s="111"/>
      <c r="O146" s="111"/>
      <c r="P146" s="111"/>
      <c r="Q146" s="111"/>
      <c r="R146" s="111"/>
      <c r="S146" s="111"/>
      <c r="T146" s="111"/>
      <c r="U146" s="111"/>
      <c r="V146" s="111"/>
      <c r="W146" s="111"/>
      <c r="X146" s="111"/>
      <c r="Y146" s="111"/>
      <c r="Z146" s="111"/>
    </row>
    <row r="147" spans="1:26" ht="15" customHeight="1">
      <c r="A147" s="111"/>
      <c r="B147" s="200"/>
      <c r="C147" s="200"/>
      <c r="D147" s="40"/>
      <c r="E147" s="72"/>
      <c r="F147" s="40"/>
      <c r="G147" s="40"/>
      <c r="H147" s="23"/>
      <c r="I147" s="40"/>
      <c r="J147" s="23"/>
      <c r="K147" s="40"/>
      <c r="L147" s="23"/>
      <c r="M147" s="111"/>
      <c r="N147" s="111"/>
      <c r="O147" s="111"/>
      <c r="P147" s="111"/>
      <c r="Q147" s="111"/>
      <c r="R147" s="111"/>
      <c r="S147" s="111"/>
      <c r="T147" s="111"/>
      <c r="U147" s="111"/>
      <c r="V147" s="111"/>
      <c r="W147" s="111"/>
      <c r="X147" s="111"/>
      <c r="Y147" s="111"/>
      <c r="Z147" s="111"/>
    </row>
    <row r="148" spans="1:26" ht="15" customHeight="1">
      <c r="A148" s="111"/>
      <c r="B148" s="200"/>
      <c r="C148" s="200"/>
      <c r="D148" s="40"/>
      <c r="E148" s="72"/>
      <c r="F148" s="40"/>
      <c r="G148" s="40"/>
      <c r="H148" s="23"/>
      <c r="I148" s="40"/>
      <c r="J148" s="23"/>
      <c r="K148" s="40"/>
      <c r="L148" s="23"/>
      <c r="M148" s="111"/>
      <c r="N148" s="111"/>
      <c r="O148" s="111"/>
      <c r="P148" s="111"/>
      <c r="Q148" s="111"/>
      <c r="R148" s="111"/>
      <c r="S148" s="111"/>
      <c r="T148" s="111"/>
      <c r="U148" s="111"/>
      <c r="V148" s="111"/>
      <c r="W148" s="111"/>
      <c r="X148" s="111"/>
      <c r="Y148" s="111"/>
      <c r="Z148" s="111"/>
    </row>
    <row r="149" spans="1:26" ht="15" customHeight="1">
      <c r="A149" s="111"/>
      <c r="B149" s="200"/>
      <c r="C149" s="200"/>
      <c r="D149" s="40"/>
      <c r="E149" s="72"/>
      <c r="F149" s="40"/>
      <c r="G149" s="40"/>
      <c r="H149" s="23"/>
      <c r="I149" s="40"/>
      <c r="J149" s="23"/>
      <c r="K149" s="40"/>
      <c r="L149" s="23"/>
      <c r="M149" s="111"/>
      <c r="N149" s="111"/>
      <c r="O149" s="111"/>
      <c r="P149" s="111"/>
      <c r="Q149" s="111"/>
      <c r="R149" s="111"/>
      <c r="S149" s="111"/>
      <c r="T149" s="111"/>
      <c r="U149" s="111"/>
      <c r="V149" s="111"/>
      <c r="W149" s="111"/>
      <c r="X149" s="111"/>
      <c r="Y149" s="111"/>
      <c r="Z149" s="111"/>
    </row>
    <row r="150" spans="1:26" ht="15" customHeight="1">
      <c r="A150" s="111"/>
      <c r="B150" s="200"/>
      <c r="C150" s="200"/>
      <c r="D150" s="40"/>
      <c r="E150" s="72"/>
      <c r="F150" s="40"/>
      <c r="G150" s="40"/>
      <c r="H150" s="23"/>
      <c r="I150" s="40"/>
      <c r="J150" s="23"/>
      <c r="K150" s="40"/>
      <c r="L150" s="23"/>
      <c r="M150" s="111"/>
      <c r="N150" s="111"/>
      <c r="O150" s="111"/>
      <c r="P150" s="111"/>
      <c r="Q150" s="111"/>
      <c r="R150" s="111"/>
      <c r="S150" s="111"/>
      <c r="T150" s="111"/>
      <c r="U150" s="111"/>
      <c r="V150" s="111"/>
      <c r="W150" s="111"/>
      <c r="X150" s="111"/>
      <c r="Y150" s="111"/>
      <c r="Z150" s="111"/>
    </row>
    <row r="151" spans="1:26" ht="15" customHeight="1">
      <c r="A151" s="111"/>
      <c r="B151" s="200"/>
      <c r="C151" s="200"/>
      <c r="D151" s="40"/>
      <c r="E151" s="72"/>
      <c r="F151" s="40"/>
      <c r="G151" s="40"/>
      <c r="H151" s="23"/>
      <c r="I151" s="40"/>
      <c r="J151" s="23"/>
      <c r="K151" s="40"/>
      <c r="L151" s="23"/>
      <c r="M151" s="111"/>
      <c r="N151" s="111"/>
      <c r="O151" s="111"/>
      <c r="P151" s="111"/>
      <c r="Q151" s="111"/>
      <c r="R151" s="111"/>
      <c r="S151" s="111"/>
      <c r="T151" s="111"/>
      <c r="U151" s="111"/>
      <c r="V151" s="111"/>
      <c r="W151" s="111"/>
      <c r="X151" s="111"/>
      <c r="Y151" s="111"/>
      <c r="Z151" s="111"/>
    </row>
    <row r="152" spans="1:26" ht="15" customHeight="1">
      <c r="A152" s="111"/>
      <c r="B152" s="200"/>
      <c r="C152" s="200"/>
      <c r="D152" s="40"/>
      <c r="E152" s="72"/>
      <c r="F152" s="40"/>
      <c r="G152" s="40"/>
      <c r="H152" s="23"/>
      <c r="I152" s="40"/>
      <c r="J152" s="23"/>
      <c r="K152" s="40"/>
      <c r="L152" s="23"/>
      <c r="M152" s="111"/>
      <c r="N152" s="111"/>
      <c r="O152" s="111"/>
      <c r="P152" s="111"/>
      <c r="Q152" s="111"/>
      <c r="R152" s="111"/>
      <c r="S152" s="111"/>
      <c r="T152" s="111"/>
      <c r="U152" s="111"/>
      <c r="V152" s="111"/>
      <c r="W152" s="111"/>
      <c r="X152" s="111"/>
      <c r="Y152" s="111"/>
      <c r="Z152" s="111"/>
    </row>
    <row r="153" spans="1:26" ht="15" customHeight="1">
      <c r="A153" s="111"/>
      <c r="B153" s="200"/>
      <c r="C153" s="200"/>
      <c r="D153" s="40"/>
      <c r="E153" s="72"/>
      <c r="F153" s="40"/>
      <c r="G153" s="40"/>
      <c r="H153" s="23"/>
      <c r="I153" s="40"/>
      <c r="J153" s="23"/>
      <c r="K153" s="40"/>
      <c r="L153" s="23"/>
      <c r="M153" s="111"/>
      <c r="N153" s="111"/>
      <c r="O153" s="111"/>
      <c r="P153" s="111"/>
      <c r="Q153" s="111"/>
      <c r="R153" s="111"/>
      <c r="S153" s="111"/>
      <c r="T153" s="111"/>
      <c r="U153" s="111"/>
      <c r="V153" s="111"/>
      <c r="W153" s="111"/>
      <c r="X153" s="111"/>
      <c r="Y153" s="111"/>
      <c r="Z153" s="111"/>
    </row>
    <row r="154" spans="1:26" ht="15" customHeight="1">
      <c r="A154" s="111"/>
      <c r="B154" s="200"/>
      <c r="C154" s="200"/>
      <c r="D154" s="40"/>
      <c r="E154" s="72"/>
      <c r="F154" s="40"/>
      <c r="G154" s="40"/>
      <c r="H154" s="23"/>
      <c r="I154" s="40"/>
      <c r="J154" s="23"/>
      <c r="K154" s="40"/>
      <c r="L154" s="23"/>
      <c r="M154" s="111"/>
      <c r="N154" s="111"/>
      <c r="O154" s="111"/>
      <c r="P154" s="111"/>
      <c r="Q154" s="111"/>
      <c r="R154" s="111"/>
      <c r="S154" s="111"/>
      <c r="T154" s="111"/>
      <c r="U154" s="111"/>
      <c r="V154" s="111"/>
      <c r="W154" s="111"/>
      <c r="X154" s="111"/>
      <c r="Y154" s="111"/>
      <c r="Z154" s="111"/>
    </row>
    <row r="155" spans="1:26" ht="15" customHeight="1">
      <c r="A155" s="111"/>
      <c r="B155" s="200"/>
      <c r="C155" s="200"/>
      <c r="D155" s="40"/>
      <c r="E155" s="72"/>
      <c r="F155" s="40"/>
      <c r="G155" s="40"/>
      <c r="H155" s="23"/>
      <c r="I155" s="40"/>
      <c r="J155" s="23"/>
      <c r="K155" s="40"/>
      <c r="L155" s="23"/>
      <c r="M155" s="111"/>
      <c r="N155" s="111"/>
      <c r="O155" s="111"/>
      <c r="P155" s="111"/>
      <c r="Q155" s="111"/>
      <c r="R155" s="111"/>
      <c r="S155" s="111"/>
      <c r="T155" s="111"/>
      <c r="U155" s="111"/>
      <c r="V155" s="111"/>
      <c r="W155" s="111"/>
      <c r="X155" s="111"/>
      <c r="Y155" s="111"/>
      <c r="Z155" s="111"/>
    </row>
    <row r="156" spans="1:26" ht="15" customHeight="1">
      <c r="A156" s="111"/>
      <c r="B156" s="200"/>
      <c r="C156" s="200"/>
      <c r="D156" s="40"/>
      <c r="E156" s="72"/>
      <c r="F156" s="40"/>
      <c r="G156" s="40"/>
      <c r="H156" s="23"/>
      <c r="I156" s="40"/>
      <c r="J156" s="23"/>
      <c r="K156" s="40"/>
      <c r="L156" s="23"/>
      <c r="M156" s="111"/>
      <c r="N156" s="111"/>
      <c r="O156" s="111"/>
      <c r="P156" s="111"/>
      <c r="Q156" s="111"/>
      <c r="R156" s="111"/>
      <c r="S156" s="111"/>
      <c r="T156" s="111"/>
      <c r="U156" s="111"/>
      <c r="V156" s="111"/>
      <c r="W156" s="111"/>
      <c r="X156" s="111"/>
      <c r="Y156" s="111"/>
      <c r="Z156" s="111"/>
    </row>
    <row r="157" spans="1:26" ht="15" customHeight="1">
      <c r="A157" s="111"/>
      <c r="B157" s="200"/>
      <c r="C157" s="200"/>
      <c r="D157" s="40"/>
      <c r="E157" s="72"/>
      <c r="F157" s="40"/>
      <c r="G157" s="40"/>
      <c r="H157" s="23"/>
      <c r="I157" s="40"/>
      <c r="J157" s="23"/>
      <c r="K157" s="40"/>
      <c r="L157" s="23"/>
      <c r="M157" s="111"/>
      <c r="N157" s="111"/>
      <c r="O157" s="111"/>
      <c r="P157" s="111"/>
      <c r="Q157" s="111"/>
      <c r="R157" s="111"/>
      <c r="S157" s="111"/>
      <c r="T157" s="111"/>
      <c r="U157" s="111"/>
      <c r="V157" s="111"/>
      <c r="W157" s="111"/>
      <c r="X157" s="111"/>
      <c r="Y157" s="111"/>
      <c r="Z157" s="111"/>
    </row>
    <row r="158" spans="1:26" ht="15" customHeight="1">
      <c r="A158" s="111"/>
      <c r="B158" s="200"/>
      <c r="C158" s="200"/>
      <c r="D158" s="40"/>
      <c r="E158" s="72"/>
      <c r="F158" s="40"/>
      <c r="G158" s="40"/>
      <c r="H158" s="23"/>
      <c r="I158" s="40"/>
      <c r="J158" s="23"/>
      <c r="K158" s="40"/>
      <c r="L158" s="23"/>
      <c r="M158" s="111"/>
      <c r="N158" s="111"/>
      <c r="O158" s="111"/>
      <c r="P158" s="111"/>
      <c r="Q158" s="111"/>
      <c r="R158" s="111"/>
      <c r="S158" s="111"/>
      <c r="T158" s="111"/>
      <c r="U158" s="111"/>
      <c r="V158" s="111"/>
      <c r="W158" s="111"/>
      <c r="X158" s="111"/>
      <c r="Y158" s="111"/>
      <c r="Z158" s="111"/>
    </row>
    <row r="159" spans="1:26" ht="15" customHeight="1">
      <c r="A159" s="111"/>
      <c r="B159" s="200"/>
      <c r="C159" s="200"/>
      <c r="D159" s="40"/>
      <c r="E159" s="72"/>
      <c r="F159" s="40"/>
      <c r="G159" s="40"/>
      <c r="H159" s="23"/>
      <c r="I159" s="40"/>
      <c r="J159" s="23"/>
      <c r="K159" s="40"/>
      <c r="L159" s="23"/>
      <c r="M159" s="111"/>
      <c r="N159" s="111"/>
      <c r="O159" s="111"/>
      <c r="P159" s="111"/>
      <c r="Q159" s="111"/>
      <c r="R159" s="111"/>
      <c r="S159" s="111"/>
      <c r="T159" s="111"/>
      <c r="U159" s="111"/>
      <c r="V159" s="111"/>
      <c r="W159" s="111"/>
      <c r="X159" s="111"/>
      <c r="Y159" s="111"/>
      <c r="Z159" s="111"/>
    </row>
    <row r="160" spans="1:26" ht="15" customHeight="1">
      <c r="A160" s="111"/>
      <c r="B160" s="200"/>
      <c r="C160" s="200"/>
      <c r="D160" s="40"/>
      <c r="E160" s="72"/>
      <c r="F160" s="40"/>
      <c r="G160" s="40"/>
      <c r="H160" s="23"/>
      <c r="I160" s="40"/>
      <c r="J160" s="23"/>
      <c r="K160" s="40"/>
      <c r="L160" s="23"/>
      <c r="M160" s="111"/>
      <c r="N160" s="111"/>
      <c r="O160" s="111"/>
      <c r="P160" s="111"/>
      <c r="Q160" s="111"/>
      <c r="R160" s="111"/>
      <c r="S160" s="111"/>
      <c r="T160" s="111"/>
      <c r="U160" s="111"/>
      <c r="V160" s="111"/>
      <c r="W160" s="111"/>
      <c r="X160" s="111"/>
      <c r="Y160" s="111"/>
      <c r="Z160" s="111"/>
    </row>
    <row r="161" spans="1:26" ht="15" customHeight="1">
      <c r="A161" s="111"/>
      <c r="B161" s="200"/>
      <c r="C161" s="200"/>
      <c r="D161" s="40"/>
      <c r="E161" s="72"/>
      <c r="F161" s="40"/>
      <c r="G161" s="40"/>
      <c r="H161" s="23"/>
      <c r="I161" s="40"/>
      <c r="J161" s="23"/>
      <c r="K161" s="40"/>
      <c r="L161" s="23"/>
      <c r="M161" s="111"/>
      <c r="N161" s="111"/>
      <c r="O161" s="111"/>
      <c r="P161" s="111"/>
      <c r="Q161" s="111"/>
      <c r="R161" s="111"/>
      <c r="S161" s="111"/>
      <c r="T161" s="111"/>
      <c r="U161" s="111"/>
      <c r="V161" s="111"/>
      <c r="W161" s="111"/>
      <c r="X161" s="111"/>
      <c r="Y161" s="111"/>
      <c r="Z161" s="111"/>
    </row>
    <row r="162" spans="1:26" ht="15" customHeight="1">
      <c r="A162" s="111"/>
      <c r="B162" s="200"/>
      <c r="C162" s="200"/>
      <c r="D162" s="40"/>
      <c r="E162" s="72"/>
      <c r="F162" s="40"/>
      <c r="G162" s="40"/>
      <c r="H162" s="23"/>
      <c r="I162" s="40"/>
      <c r="J162" s="23"/>
      <c r="K162" s="40"/>
      <c r="L162" s="23"/>
      <c r="M162" s="111"/>
      <c r="N162" s="111"/>
      <c r="O162" s="111"/>
      <c r="P162" s="111"/>
      <c r="Q162" s="111"/>
      <c r="R162" s="111"/>
      <c r="S162" s="111"/>
      <c r="T162" s="111"/>
      <c r="U162" s="111"/>
      <c r="V162" s="111"/>
      <c r="W162" s="111"/>
      <c r="X162" s="111"/>
      <c r="Y162" s="111"/>
      <c r="Z162" s="111"/>
    </row>
    <row r="163" spans="1:26" ht="15" customHeight="1">
      <c r="A163" s="111"/>
      <c r="B163" s="200"/>
      <c r="C163" s="200"/>
      <c r="D163" s="40"/>
      <c r="E163" s="72"/>
      <c r="F163" s="40"/>
      <c r="G163" s="40"/>
      <c r="H163" s="23"/>
      <c r="I163" s="40"/>
      <c r="J163" s="23"/>
      <c r="K163" s="40"/>
      <c r="L163" s="23"/>
      <c r="M163" s="111"/>
      <c r="N163" s="111"/>
      <c r="O163" s="111"/>
      <c r="P163" s="111"/>
      <c r="Q163" s="111"/>
      <c r="R163" s="111"/>
      <c r="S163" s="111"/>
      <c r="T163" s="111"/>
      <c r="U163" s="111"/>
      <c r="V163" s="111"/>
      <c r="W163" s="111"/>
      <c r="X163" s="111"/>
      <c r="Y163" s="111"/>
      <c r="Z163" s="111"/>
    </row>
    <row r="164" spans="1:26" ht="15" customHeight="1">
      <c r="A164" s="111"/>
      <c r="B164" s="200"/>
      <c r="C164" s="200"/>
      <c r="D164" s="40"/>
      <c r="E164" s="72"/>
      <c r="F164" s="40"/>
      <c r="G164" s="40"/>
      <c r="H164" s="23"/>
      <c r="I164" s="40"/>
      <c r="J164" s="23"/>
      <c r="K164" s="40"/>
      <c r="L164" s="23"/>
      <c r="M164" s="111"/>
      <c r="N164" s="111"/>
      <c r="O164" s="111"/>
      <c r="P164" s="111"/>
      <c r="Q164" s="111"/>
      <c r="R164" s="111"/>
      <c r="S164" s="111"/>
      <c r="T164" s="111"/>
      <c r="U164" s="111"/>
      <c r="V164" s="111"/>
      <c r="W164" s="111"/>
      <c r="X164" s="111"/>
      <c r="Y164" s="111"/>
      <c r="Z164" s="111"/>
    </row>
    <row r="165" spans="1:26" ht="15" customHeight="1">
      <c r="A165" s="111"/>
      <c r="B165" s="200"/>
      <c r="C165" s="200"/>
      <c r="D165" s="40"/>
      <c r="E165" s="72"/>
      <c r="F165" s="40"/>
      <c r="G165" s="40"/>
      <c r="H165" s="23"/>
      <c r="I165" s="40"/>
      <c r="J165" s="23"/>
      <c r="K165" s="40"/>
      <c r="L165" s="23"/>
      <c r="M165" s="111"/>
      <c r="N165" s="111"/>
      <c r="O165" s="111"/>
      <c r="P165" s="111"/>
      <c r="Q165" s="111"/>
      <c r="R165" s="111"/>
      <c r="S165" s="111"/>
      <c r="T165" s="111"/>
      <c r="U165" s="111"/>
      <c r="V165" s="111"/>
      <c r="W165" s="111"/>
      <c r="X165" s="111"/>
      <c r="Y165" s="111"/>
      <c r="Z165" s="111"/>
    </row>
    <row r="166" spans="1:26" ht="15" customHeight="1">
      <c r="A166" s="111"/>
      <c r="B166" s="200"/>
      <c r="C166" s="200"/>
      <c r="D166" s="40"/>
      <c r="E166" s="72"/>
      <c r="F166" s="40"/>
      <c r="G166" s="40"/>
      <c r="H166" s="23"/>
      <c r="I166" s="40"/>
      <c r="J166" s="23"/>
      <c r="K166" s="40"/>
      <c r="L166" s="23"/>
      <c r="M166" s="111"/>
      <c r="N166" s="111"/>
      <c r="O166" s="111"/>
      <c r="P166" s="111"/>
      <c r="Q166" s="111"/>
      <c r="R166" s="111"/>
      <c r="S166" s="111"/>
      <c r="T166" s="111"/>
      <c r="U166" s="111"/>
      <c r="V166" s="111"/>
      <c r="W166" s="111"/>
      <c r="X166" s="111"/>
      <c r="Y166" s="111"/>
      <c r="Z166" s="111"/>
    </row>
    <row r="167" spans="1:26" ht="15" customHeight="1">
      <c r="A167" s="111"/>
      <c r="B167" s="200"/>
      <c r="C167" s="200"/>
      <c r="D167" s="40"/>
      <c r="E167" s="72"/>
      <c r="F167" s="40"/>
      <c r="G167" s="40"/>
      <c r="H167" s="23"/>
      <c r="I167" s="40"/>
      <c r="J167" s="23"/>
      <c r="K167" s="40"/>
      <c r="L167" s="23"/>
      <c r="M167" s="111"/>
      <c r="N167" s="111"/>
      <c r="O167" s="111"/>
      <c r="P167" s="111"/>
      <c r="Q167" s="111"/>
      <c r="R167" s="111"/>
      <c r="S167" s="111"/>
      <c r="T167" s="111"/>
      <c r="U167" s="111"/>
      <c r="V167" s="111"/>
      <c r="W167" s="111"/>
      <c r="X167" s="111"/>
      <c r="Y167" s="111"/>
      <c r="Z167" s="111"/>
    </row>
    <row r="168" spans="1:26" ht="15" customHeight="1">
      <c r="A168" s="111"/>
      <c r="B168" s="200"/>
      <c r="C168" s="200"/>
      <c r="D168" s="40"/>
      <c r="E168" s="72"/>
      <c r="F168" s="40"/>
      <c r="G168" s="40"/>
      <c r="H168" s="23"/>
      <c r="I168" s="40"/>
      <c r="J168" s="23"/>
      <c r="K168" s="40"/>
      <c r="L168" s="23"/>
      <c r="M168" s="111"/>
      <c r="N168" s="111"/>
      <c r="O168" s="111"/>
      <c r="P168" s="111"/>
      <c r="Q168" s="111"/>
      <c r="R168" s="111"/>
      <c r="S168" s="111"/>
      <c r="T168" s="111"/>
      <c r="U168" s="111"/>
      <c r="V168" s="111"/>
      <c r="W168" s="111"/>
      <c r="X168" s="111"/>
      <c r="Y168" s="111"/>
      <c r="Z168" s="111"/>
    </row>
    <row r="169" spans="1:26" ht="15" customHeight="1">
      <c r="A169" s="111"/>
      <c r="B169" s="200"/>
      <c r="C169" s="200"/>
      <c r="D169" s="40"/>
      <c r="E169" s="72"/>
      <c r="F169" s="40"/>
      <c r="G169" s="40"/>
      <c r="H169" s="23"/>
      <c r="I169" s="40"/>
      <c r="J169" s="23"/>
      <c r="K169" s="40"/>
      <c r="L169" s="23"/>
      <c r="M169" s="111"/>
      <c r="N169" s="111"/>
      <c r="O169" s="111"/>
      <c r="P169" s="111"/>
      <c r="Q169" s="111"/>
      <c r="R169" s="111"/>
      <c r="S169" s="111"/>
      <c r="T169" s="111"/>
      <c r="U169" s="111"/>
      <c r="V169" s="111"/>
      <c r="W169" s="111"/>
      <c r="X169" s="111"/>
      <c r="Y169" s="111"/>
      <c r="Z169" s="111"/>
    </row>
    <row r="170" spans="1:26" ht="15" customHeight="1">
      <c r="A170" s="111"/>
      <c r="B170" s="200"/>
      <c r="C170" s="200"/>
      <c r="D170" s="40"/>
      <c r="E170" s="72"/>
      <c r="F170" s="40"/>
      <c r="G170" s="40"/>
      <c r="H170" s="23"/>
      <c r="I170" s="40"/>
      <c r="J170" s="23"/>
      <c r="K170" s="40"/>
      <c r="L170" s="23"/>
      <c r="M170" s="111"/>
      <c r="N170" s="111"/>
      <c r="O170" s="111"/>
      <c r="P170" s="111"/>
      <c r="Q170" s="111"/>
      <c r="R170" s="111"/>
      <c r="S170" s="111"/>
      <c r="T170" s="111"/>
      <c r="U170" s="111"/>
      <c r="V170" s="111"/>
      <c r="W170" s="111"/>
      <c r="X170" s="111"/>
      <c r="Y170" s="111"/>
      <c r="Z170" s="111"/>
    </row>
    <row r="171" spans="1:26" ht="15" customHeight="1">
      <c r="A171" s="111"/>
      <c r="B171" s="200"/>
      <c r="C171" s="200"/>
      <c r="D171" s="40"/>
      <c r="E171" s="72"/>
      <c r="F171" s="40"/>
      <c r="G171" s="40"/>
      <c r="H171" s="23"/>
      <c r="I171" s="40"/>
      <c r="J171" s="23"/>
      <c r="K171" s="40"/>
      <c r="L171" s="23"/>
      <c r="M171" s="111"/>
      <c r="N171" s="111"/>
      <c r="O171" s="111"/>
      <c r="P171" s="111"/>
      <c r="Q171" s="111"/>
      <c r="R171" s="111"/>
      <c r="S171" s="111"/>
      <c r="T171" s="111"/>
      <c r="U171" s="111"/>
      <c r="V171" s="111"/>
      <c r="W171" s="111"/>
      <c r="X171" s="111"/>
      <c r="Y171" s="111"/>
      <c r="Z171" s="111"/>
    </row>
    <row r="172" spans="1:26" ht="15" customHeight="1">
      <c r="A172" s="111"/>
      <c r="B172" s="200"/>
      <c r="C172" s="200"/>
      <c r="D172" s="40"/>
      <c r="E172" s="72"/>
      <c r="F172" s="40"/>
      <c r="G172" s="40"/>
      <c r="H172" s="23"/>
      <c r="I172" s="40"/>
      <c r="J172" s="23"/>
      <c r="K172" s="40"/>
      <c r="L172" s="23"/>
      <c r="M172" s="111"/>
      <c r="N172" s="111"/>
      <c r="O172" s="111"/>
      <c r="P172" s="111"/>
      <c r="Q172" s="111"/>
      <c r="R172" s="111"/>
      <c r="S172" s="111"/>
      <c r="T172" s="111"/>
      <c r="U172" s="111"/>
      <c r="V172" s="111"/>
      <c r="W172" s="111"/>
      <c r="X172" s="111"/>
      <c r="Y172" s="111"/>
      <c r="Z172" s="111"/>
    </row>
    <row r="173" spans="1:26" ht="15" customHeight="1">
      <c r="A173" s="111"/>
      <c r="B173" s="200"/>
      <c r="C173" s="200"/>
      <c r="D173" s="40"/>
      <c r="E173" s="72"/>
      <c r="F173" s="40"/>
      <c r="G173" s="40"/>
      <c r="H173" s="23"/>
      <c r="I173" s="40"/>
      <c r="J173" s="23"/>
      <c r="K173" s="40"/>
      <c r="L173" s="23"/>
      <c r="M173" s="111"/>
      <c r="N173" s="111"/>
      <c r="O173" s="111"/>
      <c r="P173" s="111"/>
      <c r="Q173" s="111"/>
      <c r="R173" s="111"/>
      <c r="S173" s="111"/>
      <c r="T173" s="111"/>
      <c r="U173" s="111"/>
      <c r="V173" s="111"/>
      <c r="W173" s="111"/>
      <c r="X173" s="111"/>
      <c r="Y173" s="111"/>
      <c r="Z173" s="111"/>
    </row>
    <row r="174" spans="1:26" ht="15" customHeight="1">
      <c r="A174" s="111"/>
      <c r="B174" s="200"/>
      <c r="C174" s="200"/>
      <c r="D174" s="40"/>
      <c r="E174" s="72"/>
      <c r="F174" s="40"/>
      <c r="G174" s="40"/>
      <c r="H174" s="23"/>
      <c r="I174" s="40"/>
      <c r="J174" s="23"/>
      <c r="K174" s="40"/>
      <c r="L174" s="23"/>
      <c r="M174" s="111"/>
      <c r="N174" s="111"/>
      <c r="O174" s="111"/>
      <c r="P174" s="111"/>
      <c r="Q174" s="111"/>
      <c r="R174" s="111"/>
      <c r="S174" s="111"/>
      <c r="T174" s="111"/>
      <c r="U174" s="111"/>
      <c r="V174" s="111"/>
      <c r="W174" s="111"/>
      <c r="X174" s="111"/>
      <c r="Y174" s="111"/>
      <c r="Z174" s="111"/>
    </row>
    <row r="175" spans="1:26" ht="15" customHeight="1">
      <c r="A175" s="111"/>
      <c r="B175" s="200"/>
      <c r="C175" s="200"/>
      <c r="D175" s="40"/>
      <c r="E175" s="72"/>
      <c r="F175" s="40"/>
      <c r="G175" s="40"/>
      <c r="H175" s="23"/>
      <c r="I175" s="40"/>
      <c r="J175" s="23"/>
      <c r="K175" s="40"/>
      <c r="L175" s="23"/>
      <c r="M175" s="111"/>
      <c r="N175" s="111"/>
      <c r="O175" s="111"/>
      <c r="P175" s="111"/>
      <c r="Q175" s="111"/>
      <c r="R175" s="111"/>
      <c r="S175" s="111"/>
      <c r="T175" s="111"/>
      <c r="U175" s="111"/>
      <c r="V175" s="111"/>
      <c r="W175" s="111"/>
      <c r="X175" s="111"/>
      <c r="Y175" s="111"/>
      <c r="Z175" s="111"/>
    </row>
    <row r="176" spans="1:26" ht="15" customHeight="1">
      <c r="A176" s="111"/>
      <c r="B176" s="200"/>
      <c r="C176" s="200"/>
      <c r="D176" s="40"/>
      <c r="E176" s="72"/>
      <c r="F176" s="40"/>
      <c r="G176" s="40"/>
      <c r="H176" s="23"/>
      <c r="I176" s="40"/>
      <c r="J176" s="23"/>
      <c r="K176" s="40"/>
      <c r="L176" s="23"/>
      <c r="M176" s="111"/>
      <c r="N176" s="111"/>
      <c r="O176" s="111"/>
      <c r="P176" s="111"/>
      <c r="Q176" s="111"/>
      <c r="R176" s="111"/>
      <c r="S176" s="111"/>
      <c r="T176" s="111"/>
      <c r="U176" s="111"/>
      <c r="V176" s="111"/>
      <c r="W176" s="111"/>
      <c r="X176" s="111"/>
      <c r="Y176" s="111"/>
      <c r="Z176" s="111"/>
    </row>
    <row r="177" spans="1:26" ht="15" customHeight="1">
      <c r="A177" s="111"/>
      <c r="B177" s="200"/>
      <c r="C177" s="200"/>
      <c r="D177" s="40"/>
      <c r="E177" s="72"/>
      <c r="F177" s="40"/>
      <c r="G177" s="40"/>
      <c r="H177" s="23"/>
      <c r="I177" s="40"/>
      <c r="J177" s="23"/>
      <c r="K177" s="40"/>
      <c r="L177" s="23"/>
      <c r="M177" s="111"/>
      <c r="N177" s="111"/>
      <c r="O177" s="111"/>
      <c r="P177" s="111"/>
      <c r="Q177" s="111"/>
      <c r="R177" s="111"/>
      <c r="S177" s="111"/>
      <c r="T177" s="111"/>
      <c r="U177" s="111"/>
      <c r="V177" s="111"/>
      <c r="W177" s="111"/>
      <c r="X177" s="111"/>
      <c r="Y177" s="111"/>
      <c r="Z177" s="111"/>
    </row>
    <row r="178" spans="1:26" ht="15" customHeight="1">
      <c r="A178" s="111"/>
      <c r="B178" s="200"/>
      <c r="C178" s="200"/>
      <c r="D178" s="40"/>
      <c r="E178" s="72"/>
      <c r="F178" s="40"/>
      <c r="G178" s="40"/>
      <c r="H178" s="23"/>
      <c r="I178" s="40"/>
      <c r="J178" s="23"/>
      <c r="K178" s="40"/>
      <c r="L178" s="23"/>
      <c r="M178" s="111"/>
      <c r="N178" s="111"/>
      <c r="O178" s="111"/>
      <c r="P178" s="111"/>
      <c r="Q178" s="111"/>
      <c r="R178" s="111"/>
      <c r="S178" s="111"/>
      <c r="T178" s="111"/>
      <c r="U178" s="111"/>
      <c r="V178" s="111"/>
      <c r="W178" s="111"/>
      <c r="X178" s="111"/>
      <c r="Y178" s="111"/>
      <c r="Z178" s="111"/>
    </row>
    <row r="179" spans="1:26" ht="15" customHeight="1">
      <c r="A179" s="111"/>
      <c r="B179" s="200"/>
      <c r="C179" s="200"/>
      <c r="D179" s="40"/>
      <c r="E179" s="72"/>
      <c r="F179" s="40"/>
      <c r="G179" s="40"/>
      <c r="H179" s="23"/>
      <c r="I179" s="40"/>
      <c r="J179" s="23"/>
      <c r="K179" s="40"/>
      <c r="L179" s="23"/>
      <c r="M179" s="111"/>
      <c r="N179" s="111"/>
      <c r="O179" s="111"/>
      <c r="P179" s="111"/>
      <c r="Q179" s="111"/>
      <c r="R179" s="111"/>
      <c r="S179" s="111"/>
      <c r="T179" s="111"/>
      <c r="U179" s="111"/>
      <c r="V179" s="111"/>
      <c r="W179" s="111"/>
      <c r="X179" s="111"/>
      <c r="Y179" s="111"/>
      <c r="Z179" s="111"/>
    </row>
    <row r="180" spans="1:26" ht="15" customHeight="1">
      <c r="A180" s="111"/>
      <c r="B180" s="200"/>
      <c r="C180" s="200"/>
      <c r="D180" s="40"/>
      <c r="E180" s="72"/>
      <c r="F180" s="40"/>
      <c r="G180" s="40"/>
      <c r="H180" s="23"/>
      <c r="I180" s="40"/>
      <c r="J180" s="23"/>
      <c r="K180" s="40"/>
      <c r="L180" s="23"/>
      <c r="M180" s="111"/>
      <c r="N180" s="111"/>
      <c r="O180" s="111"/>
      <c r="P180" s="111"/>
      <c r="Q180" s="111"/>
      <c r="R180" s="111"/>
      <c r="S180" s="111"/>
      <c r="T180" s="111"/>
      <c r="U180" s="111"/>
      <c r="V180" s="111"/>
      <c r="W180" s="111"/>
      <c r="X180" s="111"/>
      <c r="Y180" s="111"/>
      <c r="Z180" s="111"/>
    </row>
    <row r="181" spans="1:26" ht="15" customHeight="1">
      <c r="A181" s="111"/>
      <c r="B181" s="200"/>
      <c r="C181" s="200"/>
      <c r="D181" s="40"/>
      <c r="E181" s="72"/>
      <c r="F181" s="40"/>
      <c r="G181" s="40"/>
      <c r="H181" s="23"/>
      <c r="I181" s="40"/>
      <c r="J181" s="23"/>
      <c r="K181" s="40"/>
      <c r="L181" s="23"/>
      <c r="M181" s="111"/>
      <c r="N181" s="111"/>
      <c r="O181" s="111"/>
      <c r="P181" s="111"/>
      <c r="Q181" s="111"/>
      <c r="R181" s="111"/>
      <c r="S181" s="111"/>
      <c r="T181" s="111"/>
      <c r="U181" s="111"/>
      <c r="V181" s="111"/>
      <c r="W181" s="111"/>
      <c r="X181" s="111"/>
      <c r="Y181" s="111"/>
      <c r="Z181" s="111"/>
    </row>
    <row r="182" spans="1:26" ht="15" customHeight="1">
      <c r="A182" s="111"/>
      <c r="B182" s="200"/>
      <c r="C182" s="200"/>
      <c r="D182" s="40"/>
      <c r="E182" s="72"/>
      <c r="F182" s="40"/>
      <c r="G182" s="40"/>
      <c r="H182" s="23"/>
      <c r="I182" s="40"/>
      <c r="J182" s="23"/>
      <c r="K182" s="40"/>
      <c r="L182" s="23"/>
      <c r="M182" s="111"/>
      <c r="N182" s="111"/>
      <c r="O182" s="111"/>
      <c r="P182" s="111"/>
      <c r="Q182" s="111"/>
      <c r="R182" s="111"/>
      <c r="S182" s="111"/>
      <c r="T182" s="111"/>
      <c r="U182" s="111"/>
      <c r="V182" s="111"/>
      <c r="W182" s="111"/>
      <c r="X182" s="111"/>
      <c r="Y182" s="111"/>
      <c r="Z182" s="111"/>
    </row>
    <row r="183" spans="1:26" ht="15" customHeight="1">
      <c r="A183" s="111"/>
      <c r="B183" s="200"/>
      <c r="C183" s="200"/>
      <c r="D183" s="40"/>
      <c r="E183" s="72"/>
      <c r="F183" s="40"/>
      <c r="G183" s="40"/>
      <c r="H183" s="23"/>
      <c r="I183" s="40"/>
      <c r="J183" s="23"/>
      <c r="K183" s="40"/>
      <c r="L183" s="23"/>
      <c r="M183" s="111"/>
      <c r="N183" s="111"/>
      <c r="O183" s="111"/>
      <c r="P183" s="111"/>
      <c r="Q183" s="111"/>
      <c r="R183" s="111"/>
      <c r="S183" s="111"/>
      <c r="T183" s="111"/>
      <c r="U183" s="111"/>
      <c r="V183" s="111"/>
      <c r="W183" s="111"/>
      <c r="X183" s="111"/>
      <c r="Y183" s="111"/>
      <c r="Z183" s="111"/>
    </row>
    <row r="184" spans="1:26" ht="15" customHeight="1">
      <c r="A184" s="111"/>
      <c r="B184" s="200"/>
      <c r="C184" s="200"/>
      <c r="D184" s="40"/>
      <c r="E184" s="72"/>
      <c r="F184" s="40"/>
      <c r="G184" s="40"/>
      <c r="H184" s="23"/>
      <c r="I184" s="40"/>
      <c r="J184" s="23"/>
      <c r="K184" s="40"/>
      <c r="L184" s="23"/>
      <c r="M184" s="111"/>
      <c r="N184" s="111"/>
      <c r="O184" s="111"/>
      <c r="P184" s="111"/>
      <c r="Q184" s="111"/>
      <c r="R184" s="111"/>
      <c r="S184" s="111"/>
      <c r="T184" s="111"/>
      <c r="U184" s="111"/>
      <c r="V184" s="111"/>
      <c r="W184" s="111"/>
      <c r="X184" s="111"/>
      <c r="Y184" s="111"/>
      <c r="Z184" s="111"/>
    </row>
    <row r="185" spans="1:26" ht="15" customHeight="1">
      <c r="A185" s="111"/>
      <c r="B185" s="200"/>
      <c r="C185" s="200"/>
      <c r="D185" s="40"/>
      <c r="E185" s="72"/>
      <c r="F185" s="40"/>
      <c r="G185" s="40"/>
      <c r="H185" s="23"/>
      <c r="I185" s="40"/>
      <c r="J185" s="23"/>
      <c r="K185" s="40"/>
      <c r="L185" s="23"/>
      <c r="M185" s="111"/>
      <c r="N185" s="111"/>
      <c r="O185" s="111"/>
      <c r="P185" s="111"/>
      <c r="Q185" s="111"/>
      <c r="R185" s="111"/>
      <c r="S185" s="111"/>
      <c r="T185" s="111"/>
      <c r="U185" s="111"/>
      <c r="V185" s="111"/>
      <c r="W185" s="111"/>
      <c r="X185" s="111"/>
      <c r="Y185" s="111"/>
      <c r="Z185" s="111"/>
    </row>
    <row r="186" spans="1:26" ht="15" customHeight="1">
      <c r="A186" s="111"/>
      <c r="B186" s="200"/>
      <c r="C186" s="200"/>
      <c r="D186" s="40"/>
      <c r="E186" s="72"/>
      <c r="F186" s="40"/>
      <c r="G186" s="40"/>
      <c r="H186" s="23"/>
      <c r="I186" s="40"/>
      <c r="J186" s="23"/>
      <c r="K186" s="40"/>
      <c r="L186" s="23"/>
      <c r="M186" s="111"/>
      <c r="N186" s="111"/>
      <c r="O186" s="111"/>
      <c r="P186" s="111"/>
      <c r="Q186" s="111"/>
      <c r="R186" s="111"/>
      <c r="S186" s="111"/>
      <c r="T186" s="111"/>
      <c r="U186" s="111"/>
      <c r="V186" s="111"/>
      <c r="W186" s="111"/>
      <c r="X186" s="111"/>
      <c r="Y186" s="111"/>
      <c r="Z186" s="111"/>
    </row>
    <row r="187" spans="1:26" ht="15" customHeight="1">
      <c r="A187" s="111"/>
      <c r="B187" s="200"/>
      <c r="C187" s="200"/>
      <c r="D187" s="40"/>
      <c r="E187" s="72"/>
      <c r="F187" s="40"/>
      <c r="G187" s="40"/>
      <c r="H187" s="23"/>
      <c r="I187" s="40"/>
      <c r="J187" s="23"/>
      <c r="K187" s="40"/>
      <c r="L187" s="23"/>
      <c r="M187" s="111"/>
      <c r="N187" s="111"/>
      <c r="O187" s="111"/>
      <c r="P187" s="111"/>
      <c r="Q187" s="111"/>
      <c r="R187" s="111"/>
      <c r="S187" s="111"/>
      <c r="T187" s="111"/>
      <c r="U187" s="111"/>
      <c r="V187" s="111"/>
      <c r="W187" s="111"/>
      <c r="X187" s="111"/>
      <c r="Y187" s="111"/>
      <c r="Z187" s="111"/>
    </row>
    <row r="188" spans="1:26" ht="15" customHeight="1">
      <c r="A188" s="111"/>
      <c r="B188" s="200"/>
      <c r="C188" s="200"/>
      <c r="D188" s="40"/>
      <c r="E188" s="72"/>
      <c r="F188" s="40"/>
      <c r="G188" s="40"/>
      <c r="H188" s="23"/>
      <c r="I188" s="40"/>
      <c r="J188" s="23"/>
      <c r="K188" s="40"/>
      <c r="L188" s="23"/>
      <c r="M188" s="111"/>
      <c r="N188" s="111"/>
      <c r="O188" s="111"/>
      <c r="P188" s="111"/>
      <c r="Q188" s="111"/>
      <c r="R188" s="111"/>
      <c r="S188" s="111"/>
      <c r="T188" s="111"/>
      <c r="U188" s="111"/>
      <c r="V188" s="111"/>
      <c r="W188" s="111"/>
      <c r="X188" s="111"/>
      <c r="Y188" s="111"/>
      <c r="Z188" s="111"/>
    </row>
    <row r="189" spans="1:26" ht="15" customHeight="1">
      <c r="A189" s="111"/>
      <c r="B189" s="200"/>
      <c r="C189" s="200"/>
      <c r="D189" s="40"/>
      <c r="E189" s="72"/>
      <c r="F189" s="40"/>
      <c r="G189" s="40"/>
      <c r="H189" s="23"/>
      <c r="I189" s="40"/>
      <c r="J189" s="23"/>
      <c r="K189" s="40"/>
      <c r="L189" s="23"/>
      <c r="M189" s="111"/>
      <c r="N189" s="111"/>
      <c r="O189" s="111"/>
      <c r="P189" s="111"/>
      <c r="Q189" s="111"/>
      <c r="R189" s="111"/>
      <c r="S189" s="111"/>
      <c r="T189" s="111"/>
      <c r="U189" s="111"/>
      <c r="V189" s="111"/>
      <c r="W189" s="111"/>
      <c r="X189" s="111"/>
      <c r="Y189" s="111"/>
      <c r="Z189" s="111"/>
    </row>
    <row r="190" spans="1:26" ht="15" customHeight="1">
      <c r="A190" s="111"/>
      <c r="B190" s="200"/>
      <c r="C190" s="200"/>
      <c r="D190" s="40"/>
      <c r="E190" s="72"/>
      <c r="F190" s="40"/>
      <c r="G190" s="40"/>
      <c r="H190" s="23"/>
      <c r="I190" s="40"/>
      <c r="J190" s="23"/>
      <c r="K190" s="40"/>
      <c r="L190" s="23"/>
      <c r="M190" s="111"/>
      <c r="N190" s="111"/>
      <c r="O190" s="111"/>
      <c r="P190" s="111"/>
      <c r="Q190" s="111"/>
      <c r="R190" s="111"/>
      <c r="S190" s="111"/>
      <c r="T190" s="111"/>
      <c r="U190" s="111"/>
      <c r="V190" s="111"/>
      <c r="W190" s="111"/>
      <c r="X190" s="111"/>
      <c r="Y190" s="111"/>
      <c r="Z190" s="111"/>
    </row>
    <row r="191" spans="1:26" ht="15" customHeight="1">
      <c r="A191" s="111"/>
      <c r="B191" s="200"/>
      <c r="C191" s="200"/>
      <c r="D191" s="40"/>
      <c r="E191" s="72"/>
      <c r="F191" s="40"/>
      <c r="G191" s="40"/>
      <c r="H191" s="23"/>
      <c r="I191" s="40"/>
      <c r="J191" s="23"/>
      <c r="K191" s="40"/>
      <c r="L191" s="23"/>
      <c r="M191" s="111"/>
      <c r="N191" s="111"/>
      <c r="O191" s="111"/>
      <c r="P191" s="111"/>
      <c r="Q191" s="111"/>
      <c r="R191" s="111"/>
      <c r="S191" s="111"/>
      <c r="T191" s="111"/>
      <c r="U191" s="111"/>
      <c r="V191" s="111"/>
      <c r="W191" s="111"/>
      <c r="X191" s="111"/>
      <c r="Y191" s="111"/>
      <c r="Z191" s="111"/>
    </row>
    <row r="192" spans="1:26" ht="15" customHeight="1">
      <c r="A192" s="111"/>
      <c r="B192" s="200"/>
      <c r="C192" s="200"/>
      <c r="D192" s="40"/>
      <c r="E192" s="72"/>
      <c r="F192" s="40"/>
      <c r="G192" s="40"/>
      <c r="H192" s="23"/>
      <c r="I192" s="40"/>
      <c r="J192" s="23"/>
      <c r="K192" s="40"/>
      <c r="L192" s="23"/>
      <c r="M192" s="111"/>
      <c r="N192" s="111"/>
      <c r="O192" s="111"/>
      <c r="P192" s="111"/>
      <c r="Q192" s="111"/>
      <c r="R192" s="111"/>
      <c r="S192" s="111"/>
      <c r="T192" s="111"/>
      <c r="U192" s="111"/>
      <c r="V192" s="111"/>
      <c r="W192" s="111"/>
      <c r="X192" s="111"/>
      <c r="Y192" s="111"/>
      <c r="Z192" s="111"/>
    </row>
    <row r="193" spans="1:26" ht="15" customHeight="1">
      <c r="A193" s="111"/>
      <c r="B193" s="200"/>
      <c r="C193" s="200"/>
      <c r="D193" s="40"/>
      <c r="E193" s="72"/>
      <c r="F193" s="40"/>
      <c r="G193" s="40"/>
      <c r="H193" s="23"/>
      <c r="I193" s="40"/>
      <c r="J193" s="23"/>
      <c r="K193" s="40"/>
      <c r="L193" s="23"/>
      <c r="M193" s="111"/>
      <c r="N193" s="111"/>
      <c r="O193" s="111"/>
      <c r="P193" s="111"/>
      <c r="Q193" s="111"/>
      <c r="R193" s="111"/>
      <c r="S193" s="111"/>
      <c r="T193" s="111"/>
      <c r="U193" s="111"/>
      <c r="V193" s="111"/>
      <c r="W193" s="111"/>
      <c r="X193" s="111"/>
      <c r="Y193" s="111"/>
      <c r="Z193" s="111"/>
    </row>
    <row r="194" spans="1:26" ht="15" customHeight="1">
      <c r="A194" s="111"/>
      <c r="B194" s="200"/>
      <c r="C194" s="200"/>
      <c r="D194" s="40"/>
      <c r="E194" s="72"/>
      <c r="F194" s="40"/>
      <c r="G194" s="40"/>
      <c r="H194" s="23"/>
      <c r="I194" s="40"/>
      <c r="J194" s="23"/>
      <c r="K194" s="40"/>
      <c r="L194" s="23"/>
      <c r="M194" s="111"/>
      <c r="N194" s="111"/>
      <c r="O194" s="111"/>
      <c r="P194" s="111"/>
      <c r="Q194" s="111"/>
      <c r="R194" s="111"/>
      <c r="S194" s="111"/>
      <c r="T194" s="111"/>
      <c r="U194" s="111"/>
      <c r="V194" s="111"/>
      <c r="W194" s="111"/>
      <c r="X194" s="111"/>
      <c r="Y194" s="111"/>
      <c r="Z194" s="111"/>
    </row>
    <row r="195" spans="1:26" ht="15" customHeight="1">
      <c r="A195" s="111"/>
      <c r="B195" s="200"/>
      <c r="C195" s="200"/>
      <c r="D195" s="40"/>
      <c r="E195" s="72"/>
      <c r="F195" s="40"/>
      <c r="G195" s="40"/>
      <c r="H195" s="23"/>
      <c r="I195" s="40"/>
      <c r="J195" s="23"/>
      <c r="K195" s="40"/>
      <c r="L195" s="23"/>
      <c r="M195" s="111"/>
      <c r="N195" s="111"/>
      <c r="O195" s="111"/>
      <c r="P195" s="111"/>
      <c r="Q195" s="111"/>
      <c r="R195" s="111"/>
      <c r="S195" s="111"/>
      <c r="T195" s="111"/>
      <c r="U195" s="111"/>
      <c r="V195" s="111"/>
      <c r="W195" s="111"/>
      <c r="X195" s="111"/>
      <c r="Y195" s="111"/>
      <c r="Z195" s="111"/>
    </row>
    <row r="196" spans="1:26" ht="15" customHeight="1">
      <c r="A196" s="111"/>
      <c r="B196" s="200"/>
      <c r="C196" s="200"/>
      <c r="D196" s="40"/>
      <c r="E196" s="72"/>
      <c r="F196" s="40"/>
      <c r="G196" s="40"/>
      <c r="H196" s="23"/>
      <c r="I196" s="40"/>
      <c r="J196" s="23"/>
      <c r="K196" s="40"/>
      <c r="L196" s="23"/>
      <c r="M196" s="111"/>
      <c r="N196" s="111"/>
      <c r="O196" s="111"/>
      <c r="P196" s="111"/>
      <c r="Q196" s="111"/>
      <c r="R196" s="111"/>
      <c r="S196" s="111"/>
      <c r="T196" s="111"/>
      <c r="U196" s="111"/>
      <c r="V196" s="111"/>
      <c r="W196" s="111"/>
      <c r="X196" s="111"/>
      <c r="Y196" s="111"/>
      <c r="Z196" s="111"/>
    </row>
    <row r="197" spans="1:26" ht="15" customHeight="1">
      <c r="A197" s="111"/>
      <c r="B197" s="200"/>
      <c r="C197" s="200"/>
      <c r="D197" s="40"/>
      <c r="E197" s="72"/>
      <c r="F197" s="40"/>
      <c r="G197" s="40"/>
      <c r="H197" s="23"/>
      <c r="I197" s="40"/>
      <c r="J197" s="23"/>
      <c r="K197" s="40"/>
      <c r="L197" s="23"/>
      <c r="M197" s="111"/>
      <c r="N197" s="111"/>
      <c r="O197" s="111"/>
      <c r="P197" s="111"/>
      <c r="Q197" s="111"/>
      <c r="R197" s="111"/>
      <c r="S197" s="111"/>
      <c r="T197" s="111"/>
      <c r="U197" s="111"/>
      <c r="V197" s="111"/>
      <c r="W197" s="111"/>
      <c r="X197" s="111"/>
      <c r="Y197" s="111"/>
      <c r="Z197" s="111"/>
    </row>
    <row r="198" spans="1:26" ht="15" customHeight="1">
      <c r="A198" s="111"/>
      <c r="B198" s="200"/>
      <c r="C198" s="200"/>
      <c r="D198" s="40"/>
      <c r="E198" s="72"/>
      <c r="F198" s="40"/>
      <c r="G198" s="40"/>
      <c r="H198" s="23"/>
      <c r="I198" s="40"/>
      <c r="J198" s="23"/>
      <c r="K198" s="40"/>
      <c r="L198" s="23"/>
      <c r="M198" s="111"/>
      <c r="N198" s="111"/>
      <c r="O198" s="111"/>
      <c r="P198" s="111"/>
      <c r="Q198" s="111"/>
      <c r="R198" s="111"/>
      <c r="S198" s="111"/>
      <c r="T198" s="111"/>
      <c r="U198" s="111"/>
      <c r="V198" s="111"/>
      <c r="W198" s="111"/>
      <c r="X198" s="111"/>
      <c r="Y198" s="111"/>
      <c r="Z198" s="111"/>
    </row>
    <row r="199" spans="1:26" ht="15" customHeight="1">
      <c r="A199" s="111"/>
      <c r="B199" s="200"/>
      <c r="C199" s="200"/>
      <c r="D199" s="40"/>
      <c r="E199" s="72"/>
      <c r="F199" s="40"/>
      <c r="G199" s="40"/>
      <c r="H199" s="23"/>
      <c r="I199" s="40"/>
      <c r="J199" s="23"/>
      <c r="K199" s="40"/>
      <c r="L199" s="23"/>
      <c r="M199" s="111"/>
      <c r="N199" s="111"/>
      <c r="O199" s="111"/>
      <c r="P199" s="111"/>
      <c r="Q199" s="111"/>
      <c r="R199" s="111"/>
      <c r="S199" s="111"/>
      <c r="T199" s="111"/>
      <c r="U199" s="111"/>
      <c r="V199" s="111"/>
      <c r="W199" s="111"/>
      <c r="X199" s="111"/>
      <c r="Y199" s="111"/>
      <c r="Z199" s="111"/>
    </row>
    <row r="200" spans="1:26" ht="15" customHeight="1">
      <c r="A200" s="111"/>
      <c r="B200" s="200"/>
      <c r="C200" s="200"/>
      <c r="D200" s="40"/>
      <c r="E200" s="72"/>
      <c r="F200" s="40"/>
      <c r="G200" s="40"/>
      <c r="H200" s="23"/>
      <c r="I200" s="40"/>
      <c r="J200" s="23"/>
      <c r="K200" s="40"/>
      <c r="L200" s="23"/>
      <c r="M200" s="111"/>
      <c r="N200" s="111"/>
      <c r="O200" s="111"/>
      <c r="P200" s="111"/>
      <c r="Q200" s="111"/>
      <c r="R200" s="111"/>
      <c r="S200" s="111"/>
      <c r="T200" s="111"/>
      <c r="U200" s="111"/>
      <c r="V200" s="111"/>
      <c r="W200" s="111"/>
      <c r="X200" s="111"/>
      <c r="Y200" s="111"/>
      <c r="Z200" s="111"/>
    </row>
    <row r="201" spans="1:26" ht="15" customHeight="1">
      <c r="A201" s="111"/>
      <c r="B201" s="200"/>
      <c r="C201" s="200"/>
      <c r="D201" s="40"/>
      <c r="E201" s="72"/>
      <c r="F201" s="40"/>
      <c r="G201" s="40"/>
      <c r="H201" s="23"/>
      <c r="I201" s="40"/>
      <c r="J201" s="23"/>
      <c r="K201" s="40"/>
      <c r="L201" s="23"/>
      <c r="M201" s="111"/>
      <c r="N201" s="111"/>
      <c r="O201" s="111"/>
      <c r="P201" s="111"/>
      <c r="Q201" s="111"/>
      <c r="R201" s="111"/>
      <c r="S201" s="111"/>
      <c r="T201" s="111"/>
      <c r="U201" s="111"/>
      <c r="V201" s="111"/>
      <c r="W201" s="111"/>
      <c r="X201" s="111"/>
      <c r="Y201" s="111"/>
      <c r="Z201" s="111"/>
    </row>
    <row r="202" spans="1:26" ht="15" customHeight="1">
      <c r="A202" s="111"/>
      <c r="B202" s="200"/>
      <c r="C202" s="200"/>
      <c r="D202" s="40"/>
      <c r="E202" s="72"/>
      <c r="F202" s="40"/>
      <c r="G202" s="40"/>
      <c r="H202" s="23"/>
      <c r="I202" s="40"/>
      <c r="J202" s="23"/>
      <c r="K202" s="40"/>
      <c r="L202" s="23"/>
      <c r="M202" s="111"/>
      <c r="N202" s="111"/>
      <c r="O202" s="111"/>
      <c r="P202" s="111"/>
      <c r="Q202" s="111"/>
      <c r="R202" s="111"/>
      <c r="S202" s="111"/>
      <c r="T202" s="111"/>
      <c r="U202" s="111"/>
      <c r="V202" s="111"/>
      <c r="W202" s="111"/>
      <c r="X202" s="111"/>
      <c r="Y202" s="111"/>
      <c r="Z202" s="111"/>
    </row>
    <row r="203" spans="1:26" ht="15" customHeight="1">
      <c r="A203" s="111"/>
      <c r="B203" s="200"/>
      <c r="C203" s="200"/>
      <c r="D203" s="40"/>
      <c r="E203" s="72"/>
      <c r="F203" s="40"/>
      <c r="G203" s="40"/>
      <c r="H203" s="23"/>
      <c r="I203" s="40"/>
      <c r="J203" s="23"/>
      <c r="K203" s="40"/>
      <c r="L203" s="23"/>
      <c r="M203" s="111"/>
      <c r="N203" s="111"/>
      <c r="O203" s="111"/>
      <c r="P203" s="111"/>
      <c r="Q203" s="111"/>
      <c r="R203" s="111"/>
      <c r="S203" s="111"/>
      <c r="T203" s="111"/>
      <c r="U203" s="111"/>
      <c r="V203" s="111"/>
      <c r="W203" s="111"/>
      <c r="X203" s="111"/>
      <c r="Y203" s="111"/>
      <c r="Z203" s="111"/>
    </row>
    <row r="204" spans="1:26" ht="15" customHeight="1">
      <c r="A204" s="111"/>
      <c r="B204" s="200"/>
      <c r="C204" s="200"/>
      <c r="D204" s="40"/>
      <c r="E204" s="72"/>
      <c r="F204" s="40"/>
      <c r="G204" s="40"/>
      <c r="H204" s="23"/>
      <c r="I204" s="40"/>
      <c r="J204" s="23"/>
      <c r="K204" s="40"/>
      <c r="L204" s="23"/>
      <c r="M204" s="111"/>
      <c r="N204" s="111"/>
      <c r="O204" s="111"/>
      <c r="P204" s="111"/>
      <c r="Q204" s="111"/>
      <c r="R204" s="111"/>
      <c r="S204" s="111"/>
      <c r="T204" s="111"/>
      <c r="U204" s="111"/>
      <c r="V204" s="111"/>
      <c r="W204" s="111"/>
      <c r="X204" s="111"/>
      <c r="Y204" s="111"/>
      <c r="Z204" s="111"/>
    </row>
    <row r="205" spans="1:26" ht="15" customHeight="1">
      <c r="A205" s="111"/>
      <c r="B205" s="200"/>
      <c r="C205" s="200"/>
      <c r="D205" s="40"/>
      <c r="E205" s="72"/>
      <c r="F205" s="40"/>
      <c r="G205" s="40"/>
      <c r="H205" s="23"/>
      <c r="I205" s="40"/>
      <c r="J205" s="23"/>
      <c r="K205" s="40"/>
      <c r="L205" s="23"/>
      <c r="M205" s="111"/>
      <c r="N205" s="111"/>
      <c r="O205" s="111"/>
      <c r="P205" s="111"/>
      <c r="Q205" s="111"/>
      <c r="R205" s="111"/>
      <c r="S205" s="111"/>
      <c r="T205" s="111"/>
      <c r="U205" s="111"/>
      <c r="V205" s="111"/>
      <c r="W205" s="111"/>
      <c r="X205" s="111"/>
      <c r="Y205" s="111"/>
      <c r="Z205" s="111"/>
    </row>
    <row r="206" spans="1:26" ht="15" customHeight="1">
      <c r="A206" s="111"/>
      <c r="B206" s="200"/>
      <c r="C206" s="200"/>
      <c r="D206" s="40"/>
      <c r="E206" s="72"/>
      <c r="F206" s="40"/>
      <c r="G206" s="40"/>
      <c r="H206" s="23"/>
      <c r="I206" s="40"/>
      <c r="J206" s="23"/>
      <c r="K206" s="40"/>
      <c r="L206" s="23"/>
      <c r="M206" s="111"/>
      <c r="N206" s="111"/>
      <c r="O206" s="111"/>
      <c r="P206" s="111"/>
      <c r="Q206" s="111"/>
      <c r="R206" s="111"/>
      <c r="S206" s="111"/>
      <c r="T206" s="111"/>
      <c r="U206" s="111"/>
      <c r="V206" s="111"/>
      <c r="W206" s="111"/>
      <c r="X206" s="111"/>
      <c r="Y206" s="111"/>
      <c r="Z206" s="111"/>
    </row>
    <row r="207" spans="1:26" ht="15" customHeight="1">
      <c r="A207" s="111"/>
      <c r="B207" s="200"/>
      <c r="C207" s="200"/>
      <c r="D207" s="40"/>
      <c r="E207" s="72"/>
      <c r="F207" s="40"/>
      <c r="G207" s="40"/>
      <c r="H207" s="23"/>
      <c r="I207" s="40"/>
      <c r="J207" s="23"/>
      <c r="K207" s="40"/>
      <c r="L207" s="23"/>
      <c r="M207" s="111"/>
      <c r="N207" s="111"/>
      <c r="O207" s="111"/>
      <c r="P207" s="111"/>
      <c r="Q207" s="111"/>
      <c r="R207" s="111"/>
      <c r="S207" s="111"/>
      <c r="T207" s="111"/>
      <c r="U207" s="111"/>
      <c r="V207" s="111"/>
      <c r="W207" s="111"/>
      <c r="X207" s="111"/>
      <c r="Y207" s="111"/>
      <c r="Z207" s="111"/>
    </row>
    <row r="208" spans="1:26" ht="15" customHeight="1">
      <c r="A208" s="111"/>
      <c r="B208" s="200"/>
      <c r="C208" s="200"/>
      <c r="D208" s="40"/>
      <c r="E208" s="72"/>
      <c r="F208" s="40"/>
      <c r="G208" s="40"/>
      <c r="H208" s="23"/>
      <c r="I208" s="40"/>
      <c r="J208" s="23"/>
      <c r="K208" s="40"/>
      <c r="L208" s="23"/>
      <c r="M208" s="111"/>
      <c r="N208" s="111"/>
      <c r="O208" s="111"/>
      <c r="P208" s="111"/>
      <c r="Q208" s="111"/>
      <c r="R208" s="111"/>
      <c r="S208" s="111"/>
      <c r="T208" s="111"/>
      <c r="U208" s="111"/>
      <c r="V208" s="111"/>
      <c r="W208" s="111"/>
      <c r="X208" s="111"/>
      <c r="Y208" s="111"/>
      <c r="Z208" s="111"/>
    </row>
    <row r="209" spans="1:26" ht="15" customHeight="1">
      <c r="A209" s="111"/>
      <c r="B209" s="200"/>
      <c r="C209" s="200"/>
      <c r="D209" s="40"/>
      <c r="E209" s="72"/>
      <c r="F209" s="40"/>
      <c r="G209" s="40"/>
      <c r="H209" s="23"/>
      <c r="I209" s="40"/>
      <c r="J209" s="23"/>
      <c r="K209" s="40"/>
      <c r="L209" s="23"/>
      <c r="M209" s="111"/>
      <c r="N209" s="111"/>
      <c r="O209" s="111"/>
      <c r="P209" s="111"/>
      <c r="Q209" s="111"/>
      <c r="R209" s="111"/>
      <c r="S209" s="111"/>
      <c r="T209" s="111"/>
      <c r="U209" s="111"/>
      <c r="V209" s="111"/>
      <c r="W209" s="111"/>
      <c r="X209" s="111"/>
      <c r="Y209" s="111"/>
      <c r="Z209" s="111"/>
    </row>
    <row r="210" spans="1:26" ht="15" customHeight="1">
      <c r="A210" s="111"/>
      <c r="B210" s="200"/>
      <c r="C210" s="200"/>
      <c r="D210" s="40"/>
      <c r="E210" s="72"/>
      <c r="F210" s="40"/>
      <c r="G210" s="40"/>
      <c r="H210" s="23"/>
      <c r="I210" s="40"/>
      <c r="J210" s="23"/>
      <c r="K210" s="40"/>
      <c r="L210" s="23"/>
      <c r="M210" s="111"/>
      <c r="N210" s="111"/>
      <c r="O210" s="111"/>
      <c r="P210" s="111"/>
      <c r="Q210" s="111"/>
      <c r="R210" s="111"/>
      <c r="S210" s="111"/>
      <c r="T210" s="111"/>
      <c r="U210" s="111"/>
      <c r="V210" s="111"/>
      <c r="W210" s="111"/>
      <c r="X210" s="111"/>
      <c r="Y210" s="111"/>
      <c r="Z210" s="111"/>
    </row>
    <row r="211" spans="1:26" ht="15" customHeight="1">
      <c r="A211" s="111"/>
      <c r="B211" s="200"/>
      <c r="C211" s="200"/>
      <c r="D211" s="40"/>
      <c r="E211" s="72"/>
      <c r="F211" s="40"/>
      <c r="G211" s="40"/>
      <c r="H211" s="23"/>
      <c r="I211" s="40"/>
      <c r="J211" s="23"/>
      <c r="K211" s="40"/>
      <c r="L211" s="23"/>
      <c r="M211" s="111"/>
      <c r="N211" s="111"/>
      <c r="O211" s="111"/>
      <c r="P211" s="111"/>
      <c r="Q211" s="111"/>
      <c r="R211" s="111"/>
      <c r="S211" s="111"/>
      <c r="T211" s="111"/>
      <c r="U211" s="111"/>
      <c r="V211" s="111"/>
      <c r="W211" s="111"/>
      <c r="X211" s="111"/>
      <c r="Y211" s="111"/>
      <c r="Z211" s="111"/>
    </row>
    <row r="212" spans="1:26" ht="15" customHeight="1">
      <c r="A212" s="111"/>
      <c r="B212" s="200"/>
      <c r="C212" s="200"/>
      <c r="D212" s="40"/>
      <c r="E212" s="72"/>
      <c r="F212" s="40"/>
      <c r="G212" s="40"/>
      <c r="H212" s="23"/>
      <c r="I212" s="40"/>
      <c r="J212" s="23"/>
      <c r="K212" s="40"/>
      <c r="L212" s="23"/>
      <c r="M212" s="111"/>
      <c r="N212" s="111"/>
      <c r="O212" s="111"/>
      <c r="P212" s="111"/>
      <c r="Q212" s="111"/>
      <c r="R212" s="111"/>
      <c r="S212" s="111"/>
      <c r="T212" s="111"/>
      <c r="U212" s="111"/>
      <c r="V212" s="111"/>
      <c r="W212" s="111"/>
      <c r="X212" s="111"/>
      <c r="Y212" s="111"/>
      <c r="Z212" s="111"/>
    </row>
    <row r="213" spans="1:26" ht="15" customHeight="1">
      <c r="A213" s="111"/>
      <c r="B213" s="200"/>
      <c r="C213" s="200"/>
      <c r="D213" s="40"/>
      <c r="E213" s="72"/>
      <c r="F213" s="40"/>
      <c r="G213" s="40"/>
      <c r="H213" s="23"/>
      <c r="I213" s="40"/>
      <c r="J213" s="23"/>
      <c r="K213" s="40"/>
      <c r="L213" s="23"/>
      <c r="M213" s="111"/>
      <c r="N213" s="111"/>
      <c r="O213" s="111"/>
      <c r="P213" s="111"/>
      <c r="Q213" s="111"/>
      <c r="R213" s="111"/>
      <c r="S213" s="111"/>
      <c r="T213" s="111"/>
      <c r="U213" s="111"/>
      <c r="V213" s="111"/>
      <c r="W213" s="111"/>
      <c r="X213" s="111"/>
      <c r="Y213" s="111"/>
      <c r="Z213" s="111"/>
    </row>
    <row r="214" spans="1:26" ht="15" customHeight="1">
      <c r="A214" s="111"/>
      <c r="B214" s="200"/>
      <c r="C214" s="200"/>
      <c r="D214" s="40"/>
      <c r="E214" s="72"/>
      <c r="F214" s="40"/>
      <c r="G214" s="40"/>
      <c r="H214" s="23"/>
      <c r="I214" s="40"/>
      <c r="J214" s="23"/>
      <c r="K214" s="40"/>
      <c r="L214" s="23"/>
      <c r="M214" s="111"/>
      <c r="N214" s="111"/>
      <c r="O214" s="111"/>
      <c r="P214" s="111"/>
      <c r="Q214" s="111"/>
      <c r="R214" s="111"/>
      <c r="S214" s="111"/>
      <c r="T214" s="111"/>
      <c r="U214" s="111"/>
      <c r="V214" s="111"/>
      <c r="W214" s="111"/>
      <c r="X214" s="111"/>
      <c r="Y214" s="111"/>
      <c r="Z214" s="111"/>
    </row>
    <row r="215" spans="1:26" ht="15" customHeight="1">
      <c r="A215" s="111"/>
      <c r="B215" s="200"/>
      <c r="C215" s="200"/>
      <c r="D215" s="40"/>
      <c r="E215" s="72"/>
      <c r="F215" s="40"/>
      <c r="G215" s="40"/>
      <c r="H215" s="23"/>
      <c r="I215" s="40"/>
      <c r="J215" s="23"/>
      <c r="K215" s="40"/>
      <c r="L215" s="23"/>
      <c r="M215" s="111"/>
      <c r="N215" s="111"/>
      <c r="O215" s="111"/>
      <c r="P215" s="111"/>
      <c r="Q215" s="111"/>
      <c r="R215" s="111"/>
      <c r="S215" s="111"/>
      <c r="T215" s="111"/>
      <c r="U215" s="111"/>
      <c r="V215" s="111"/>
      <c r="W215" s="111"/>
      <c r="X215" s="111"/>
      <c r="Y215" s="111"/>
      <c r="Z215" s="111"/>
    </row>
    <row r="216" spans="1:26" ht="15" customHeight="1">
      <c r="A216" s="111"/>
      <c r="B216" s="200"/>
      <c r="C216" s="200"/>
      <c r="D216" s="40"/>
      <c r="E216" s="72"/>
      <c r="F216" s="40"/>
      <c r="G216" s="40"/>
      <c r="H216" s="23"/>
      <c r="I216" s="40"/>
      <c r="J216" s="23"/>
      <c r="K216" s="40"/>
      <c r="L216" s="23"/>
      <c r="M216" s="111"/>
      <c r="N216" s="111"/>
      <c r="O216" s="111"/>
      <c r="P216" s="111"/>
      <c r="Q216" s="111"/>
      <c r="R216" s="111"/>
      <c r="S216" s="111"/>
      <c r="T216" s="111"/>
      <c r="U216" s="111"/>
      <c r="V216" s="111"/>
      <c r="W216" s="111"/>
      <c r="X216" s="111"/>
      <c r="Y216" s="111"/>
      <c r="Z216" s="111"/>
    </row>
    <row r="217" spans="1:26" ht="15" customHeight="1">
      <c r="A217" s="111"/>
      <c r="B217" s="200"/>
      <c r="C217" s="200"/>
      <c r="D217" s="40"/>
      <c r="E217" s="72"/>
      <c r="F217" s="40"/>
      <c r="G217" s="40"/>
      <c r="H217" s="23"/>
      <c r="I217" s="40"/>
      <c r="J217" s="23"/>
      <c r="K217" s="40"/>
      <c r="L217" s="23"/>
      <c r="M217" s="111"/>
      <c r="N217" s="111"/>
      <c r="O217" s="111"/>
      <c r="P217" s="111"/>
      <c r="Q217" s="111"/>
      <c r="R217" s="111"/>
      <c r="S217" s="111"/>
      <c r="T217" s="111"/>
      <c r="U217" s="111"/>
      <c r="V217" s="111"/>
      <c r="W217" s="111"/>
      <c r="X217" s="111"/>
      <c r="Y217" s="111"/>
      <c r="Z217" s="111"/>
    </row>
    <row r="218" spans="1:26" ht="15" customHeight="1">
      <c r="A218" s="111"/>
      <c r="B218" s="200"/>
      <c r="C218" s="200"/>
      <c r="D218" s="40"/>
      <c r="E218" s="72"/>
      <c r="F218" s="40"/>
      <c r="G218" s="40"/>
      <c r="H218" s="23"/>
      <c r="I218" s="40"/>
      <c r="J218" s="23"/>
      <c r="K218" s="40"/>
      <c r="L218" s="23"/>
      <c r="M218" s="111"/>
      <c r="N218" s="111"/>
      <c r="O218" s="111"/>
      <c r="P218" s="111"/>
      <c r="Q218" s="111"/>
      <c r="R218" s="111"/>
      <c r="S218" s="111"/>
      <c r="T218" s="111"/>
      <c r="U218" s="111"/>
      <c r="V218" s="111"/>
      <c r="W218" s="111"/>
      <c r="X218" s="111"/>
      <c r="Y218" s="111"/>
      <c r="Z218" s="111"/>
    </row>
    <row r="219" spans="1:26" ht="15" customHeight="1">
      <c r="A219" s="111"/>
      <c r="B219" s="200"/>
      <c r="C219" s="200"/>
      <c r="D219" s="40"/>
      <c r="E219" s="72"/>
      <c r="F219" s="40"/>
      <c r="G219" s="40"/>
      <c r="H219" s="23"/>
      <c r="I219" s="40"/>
      <c r="J219" s="23"/>
      <c r="K219" s="40"/>
      <c r="L219" s="23"/>
      <c r="M219" s="111"/>
      <c r="N219" s="111"/>
      <c r="O219" s="111"/>
      <c r="P219" s="111"/>
      <c r="Q219" s="111"/>
      <c r="R219" s="111"/>
      <c r="S219" s="111"/>
      <c r="T219" s="111"/>
      <c r="U219" s="111"/>
      <c r="V219" s="111"/>
      <c r="W219" s="111"/>
      <c r="X219" s="111"/>
      <c r="Y219" s="111"/>
      <c r="Z219" s="111"/>
    </row>
    <row r="220" spans="1:26" ht="15.75" customHeight="1">
      <c r="A220" s="111"/>
      <c r="B220" s="78"/>
      <c r="C220" s="78"/>
      <c r="D220" s="111"/>
      <c r="E220" s="78"/>
      <c r="F220" s="111"/>
      <c r="G220" s="111"/>
      <c r="H220" s="204"/>
      <c r="I220" s="111"/>
      <c r="J220" s="204"/>
      <c r="K220" s="111"/>
      <c r="L220" s="204"/>
      <c r="M220" s="111"/>
      <c r="N220" s="111"/>
      <c r="O220" s="111"/>
      <c r="P220" s="111"/>
      <c r="Q220" s="111"/>
      <c r="R220" s="111"/>
      <c r="S220" s="111"/>
      <c r="T220" s="111"/>
      <c r="U220" s="111"/>
      <c r="V220" s="111"/>
      <c r="W220" s="111"/>
      <c r="X220" s="111"/>
      <c r="Y220" s="111"/>
      <c r="Z220" s="111"/>
    </row>
    <row r="221" spans="1:26" ht="15.75" customHeight="1">
      <c r="A221" s="111"/>
      <c r="B221" s="78"/>
      <c r="C221" s="78"/>
      <c r="D221" s="111"/>
      <c r="E221" s="78"/>
      <c r="F221" s="111"/>
      <c r="G221" s="111"/>
      <c r="H221" s="204"/>
      <c r="I221" s="111"/>
      <c r="J221" s="204"/>
      <c r="K221" s="111"/>
      <c r="L221" s="204"/>
      <c r="M221" s="111"/>
      <c r="N221" s="111"/>
      <c r="O221" s="111"/>
      <c r="P221" s="111"/>
      <c r="Q221" s="111"/>
      <c r="R221" s="111"/>
      <c r="S221" s="111"/>
      <c r="T221" s="111"/>
      <c r="U221" s="111"/>
      <c r="V221" s="111"/>
      <c r="W221" s="111"/>
      <c r="X221" s="111"/>
      <c r="Y221" s="111"/>
      <c r="Z221" s="111"/>
    </row>
    <row r="222" spans="1:26" ht="15.75" customHeight="1">
      <c r="A222" s="111"/>
      <c r="B222" s="78"/>
      <c r="C222" s="78"/>
      <c r="D222" s="111"/>
      <c r="E222" s="78"/>
      <c r="F222" s="111"/>
      <c r="G222" s="111"/>
      <c r="H222" s="204"/>
      <c r="I222" s="111"/>
      <c r="J222" s="204"/>
      <c r="K222" s="111"/>
      <c r="L222" s="204"/>
      <c r="M222" s="111"/>
      <c r="N222" s="111"/>
      <c r="O222" s="111"/>
      <c r="P222" s="111"/>
      <c r="Q222" s="111"/>
      <c r="R222" s="111"/>
      <c r="S222" s="111"/>
      <c r="T222" s="111"/>
      <c r="U222" s="111"/>
      <c r="V222" s="111"/>
      <c r="W222" s="111"/>
      <c r="X222" s="111"/>
      <c r="Y222" s="111"/>
      <c r="Z222" s="111"/>
    </row>
    <row r="223" spans="1:26" ht="15.75" customHeight="1">
      <c r="A223" s="111"/>
      <c r="B223" s="78"/>
      <c r="C223" s="78"/>
      <c r="D223" s="111"/>
      <c r="E223" s="78"/>
      <c r="F223" s="111"/>
      <c r="G223" s="111"/>
      <c r="H223" s="204"/>
      <c r="I223" s="111"/>
      <c r="J223" s="204"/>
      <c r="K223" s="111"/>
      <c r="L223" s="204"/>
      <c r="M223" s="111"/>
      <c r="N223" s="111"/>
      <c r="O223" s="111"/>
      <c r="P223" s="111"/>
      <c r="Q223" s="111"/>
      <c r="R223" s="111"/>
      <c r="S223" s="111"/>
      <c r="T223" s="111"/>
      <c r="U223" s="111"/>
      <c r="V223" s="111"/>
      <c r="W223" s="111"/>
      <c r="X223" s="111"/>
      <c r="Y223" s="111"/>
      <c r="Z223" s="111"/>
    </row>
    <row r="224" spans="1:26" ht="15.75" customHeight="1">
      <c r="A224" s="111"/>
      <c r="B224" s="78"/>
      <c r="C224" s="78"/>
      <c r="D224" s="111"/>
      <c r="E224" s="78"/>
      <c r="F224" s="111"/>
      <c r="G224" s="111"/>
      <c r="H224" s="204"/>
      <c r="I224" s="111"/>
      <c r="J224" s="204"/>
      <c r="K224" s="111"/>
      <c r="L224" s="204"/>
      <c r="M224" s="111"/>
      <c r="N224" s="111"/>
      <c r="O224" s="111"/>
      <c r="P224" s="111"/>
      <c r="Q224" s="111"/>
      <c r="R224" s="111"/>
      <c r="S224" s="111"/>
      <c r="T224" s="111"/>
      <c r="U224" s="111"/>
      <c r="V224" s="111"/>
      <c r="W224" s="111"/>
      <c r="X224" s="111"/>
      <c r="Y224" s="111"/>
      <c r="Z224" s="111"/>
    </row>
    <row r="225" spans="1:26" ht="15.75" customHeight="1">
      <c r="A225" s="111"/>
      <c r="B225" s="78"/>
      <c r="C225" s="78"/>
      <c r="D225" s="111"/>
      <c r="E225" s="78"/>
      <c r="F225" s="111"/>
      <c r="G225" s="111"/>
      <c r="H225" s="204"/>
      <c r="I225" s="111"/>
      <c r="J225" s="204"/>
      <c r="K225" s="111"/>
      <c r="L225" s="204"/>
      <c r="M225" s="111"/>
      <c r="N225" s="111"/>
      <c r="O225" s="111"/>
      <c r="P225" s="111"/>
      <c r="Q225" s="111"/>
      <c r="R225" s="111"/>
      <c r="S225" s="111"/>
      <c r="T225" s="111"/>
      <c r="U225" s="111"/>
      <c r="V225" s="111"/>
      <c r="W225" s="111"/>
      <c r="X225" s="111"/>
      <c r="Y225" s="111"/>
      <c r="Z225" s="111"/>
    </row>
    <row r="226" spans="1:26" ht="15.75" customHeight="1">
      <c r="A226" s="111"/>
      <c r="B226" s="78"/>
      <c r="C226" s="78"/>
      <c r="D226" s="111"/>
      <c r="E226" s="78"/>
      <c r="F226" s="111"/>
      <c r="G226" s="111"/>
      <c r="H226" s="204"/>
      <c r="I226" s="111"/>
      <c r="J226" s="204"/>
      <c r="K226" s="111"/>
      <c r="L226" s="204"/>
      <c r="M226" s="111"/>
      <c r="N226" s="111"/>
      <c r="O226" s="111"/>
      <c r="P226" s="111"/>
      <c r="Q226" s="111"/>
      <c r="R226" s="111"/>
      <c r="S226" s="111"/>
      <c r="T226" s="111"/>
      <c r="U226" s="111"/>
      <c r="V226" s="111"/>
      <c r="W226" s="111"/>
      <c r="X226" s="111"/>
      <c r="Y226" s="111"/>
      <c r="Z226" s="111"/>
    </row>
    <row r="227" spans="1:26" ht="15.75" customHeight="1">
      <c r="A227" s="111"/>
      <c r="B227" s="78"/>
      <c r="C227" s="78"/>
      <c r="D227" s="111"/>
      <c r="E227" s="78"/>
      <c r="F227" s="111"/>
      <c r="G227" s="111"/>
      <c r="H227" s="204"/>
      <c r="I227" s="111"/>
      <c r="J227" s="204"/>
      <c r="K227" s="111"/>
      <c r="L227" s="204"/>
      <c r="M227" s="111"/>
      <c r="N227" s="111"/>
      <c r="O227" s="111"/>
      <c r="P227" s="111"/>
      <c r="Q227" s="111"/>
      <c r="R227" s="111"/>
      <c r="S227" s="111"/>
      <c r="T227" s="111"/>
      <c r="U227" s="111"/>
      <c r="V227" s="111"/>
      <c r="W227" s="111"/>
      <c r="X227" s="111"/>
      <c r="Y227" s="111"/>
      <c r="Z227" s="111"/>
    </row>
    <row r="228" spans="1:26" ht="15.75" customHeight="1">
      <c r="A228" s="111"/>
      <c r="B228" s="78"/>
      <c r="C228" s="78"/>
      <c r="D228" s="111"/>
      <c r="E228" s="78"/>
      <c r="F228" s="111"/>
      <c r="G228" s="111"/>
      <c r="H228" s="204"/>
      <c r="I228" s="111"/>
      <c r="J228" s="204"/>
      <c r="K228" s="111"/>
      <c r="L228" s="204"/>
      <c r="M228" s="111"/>
      <c r="N228" s="111"/>
      <c r="O228" s="111"/>
      <c r="P228" s="111"/>
      <c r="Q228" s="111"/>
      <c r="R228" s="111"/>
      <c r="S228" s="111"/>
      <c r="T228" s="111"/>
      <c r="U228" s="111"/>
      <c r="V228" s="111"/>
      <c r="W228" s="111"/>
      <c r="X228" s="111"/>
      <c r="Y228" s="111"/>
      <c r="Z228" s="111"/>
    </row>
    <row r="229" spans="1:26" ht="15.75" customHeight="1">
      <c r="A229" s="111"/>
      <c r="B229" s="78"/>
      <c r="C229" s="78"/>
      <c r="D229" s="111"/>
      <c r="E229" s="78"/>
      <c r="F229" s="111"/>
      <c r="G229" s="111"/>
      <c r="H229" s="204"/>
      <c r="I229" s="111"/>
      <c r="J229" s="204"/>
      <c r="K229" s="111"/>
      <c r="L229" s="204"/>
      <c r="M229" s="111"/>
      <c r="N229" s="111"/>
      <c r="O229" s="111"/>
      <c r="P229" s="111"/>
      <c r="Q229" s="111"/>
      <c r="R229" s="111"/>
      <c r="S229" s="111"/>
      <c r="T229" s="111"/>
      <c r="U229" s="111"/>
      <c r="V229" s="111"/>
      <c r="W229" s="111"/>
      <c r="X229" s="111"/>
      <c r="Y229" s="111"/>
      <c r="Z229" s="111"/>
    </row>
    <row r="230" spans="1:26" ht="15.75" customHeight="1">
      <c r="A230" s="111"/>
      <c r="B230" s="78"/>
      <c r="C230" s="78"/>
      <c r="D230" s="111"/>
      <c r="E230" s="78"/>
      <c r="F230" s="111"/>
      <c r="G230" s="111"/>
      <c r="H230" s="204"/>
      <c r="I230" s="111"/>
      <c r="J230" s="204"/>
      <c r="K230" s="111"/>
      <c r="L230" s="204"/>
      <c r="M230" s="111"/>
      <c r="N230" s="111"/>
      <c r="O230" s="111"/>
      <c r="P230" s="111"/>
      <c r="Q230" s="111"/>
      <c r="R230" s="111"/>
      <c r="S230" s="111"/>
      <c r="T230" s="111"/>
      <c r="U230" s="111"/>
      <c r="V230" s="111"/>
      <c r="W230" s="111"/>
      <c r="X230" s="111"/>
      <c r="Y230" s="111"/>
      <c r="Z230" s="111"/>
    </row>
    <row r="231" spans="1:26" ht="15.75" customHeight="1">
      <c r="A231" s="111"/>
      <c r="B231" s="78"/>
      <c r="C231" s="78"/>
      <c r="D231" s="111"/>
      <c r="E231" s="78"/>
      <c r="F231" s="111"/>
      <c r="G231" s="111"/>
      <c r="H231" s="204"/>
      <c r="I231" s="111"/>
      <c r="J231" s="204"/>
      <c r="K231" s="111"/>
      <c r="L231" s="204"/>
      <c r="M231" s="111"/>
      <c r="N231" s="111"/>
      <c r="O231" s="111"/>
      <c r="P231" s="111"/>
      <c r="Q231" s="111"/>
      <c r="R231" s="111"/>
      <c r="S231" s="111"/>
      <c r="T231" s="111"/>
      <c r="U231" s="111"/>
      <c r="V231" s="111"/>
      <c r="W231" s="111"/>
      <c r="X231" s="111"/>
      <c r="Y231" s="111"/>
      <c r="Z231" s="111"/>
    </row>
    <row r="232" spans="1:26" ht="15.75" customHeight="1">
      <c r="A232" s="111"/>
      <c r="B232" s="78"/>
      <c r="C232" s="78"/>
      <c r="D232" s="111"/>
      <c r="E232" s="78"/>
      <c r="F232" s="111"/>
      <c r="G232" s="111"/>
      <c r="H232" s="204"/>
      <c r="I232" s="111"/>
      <c r="J232" s="204"/>
      <c r="K232" s="111"/>
      <c r="L232" s="204"/>
      <c r="M232" s="111"/>
      <c r="N232" s="111"/>
      <c r="O232" s="111"/>
      <c r="P232" s="111"/>
      <c r="Q232" s="111"/>
      <c r="R232" s="111"/>
      <c r="S232" s="111"/>
      <c r="T232" s="111"/>
      <c r="U232" s="111"/>
      <c r="V232" s="111"/>
      <c r="W232" s="111"/>
      <c r="X232" s="111"/>
      <c r="Y232" s="111"/>
      <c r="Z232" s="111"/>
    </row>
    <row r="233" spans="1:26" ht="15.75" customHeight="1">
      <c r="A233" s="111"/>
      <c r="B233" s="78"/>
      <c r="C233" s="78"/>
      <c r="D233" s="111"/>
      <c r="E233" s="78"/>
      <c r="F233" s="111"/>
      <c r="G233" s="111"/>
      <c r="H233" s="204"/>
      <c r="I233" s="111"/>
      <c r="J233" s="204"/>
      <c r="K233" s="111"/>
      <c r="L233" s="204"/>
      <c r="M233" s="111"/>
      <c r="N233" s="111"/>
      <c r="O233" s="111"/>
      <c r="P233" s="111"/>
      <c r="Q233" s="111"/>
      <c r="R233" s="111"/>
      <c r="S233" s="111"/>
      <c r="T233" s="111"/>
      <c r="U233" s="111"/>
      <c r="V233" s="111"/>
      <c r="W233" s="111"/>
      <c r="X233" s="111"/>
      <c r="Y233" s="111"/>
      <c r="Z233" s="111"/>
    </row>
    <row r="234" spans="1:26" ht="15.75" customHeight="1">
      <c r="A234" s="111"/>
      <c r="B234" s="78"/>
      <c r="C234" s="78"/>
      <c r="D234" s="111"/>
      <c r="E234" s="78"/>
      <c r="F234" s="111"/>
      <c r="G234" s="111"/>
      <c r="H234" s="204"/>
      <c r="I234" s="111"/>
      <c r="J234" s="204"/>
      <c r="K234" s="111"/>
      <c r="L234" s="204"/>
      <c r="M234" s="111"/>
      <c r="N234" s="111"/>
      <c r="O234" s="111"/>
      <c r="P234" s="111"/>
      <c r="Q234" s="111"/>
      <c r="R234" s="111"/>
      <c r="S234" s="111"/>
      <c r="T234" s="111"/>
      <c r="U234" s="111"/>
      <c r="V234" s="111"/>
      <c r="W234" s="111"/>
      <c r="X234" s="111"/>
      <c r="Y234" s="111"/>
      <c r="Z234" s="111"/>
    </row>
    <row r="235" spans="1:26" ht="15.75" customHeight="1">
      <c r="A235" s="111"/>
      <c r="B235" s="78"/>
      <c r="C235" s="78"/>
      <c r="D235" s="111"/>
      <c r="E235" s="78"/>
      <c r="F235" s="111"/>
      <c r="G235" s="111"/>
      <c r="H235" s="204"/>
      <c r="I235" s="111"/>
      <c r="J235" s="204"/>
      <c r="K235" s="111"/>
      <c r="L235" s="204"/>
      <c r="M235" s="111"/>
      <c r="N235" s="111"/>
      <c r="O235" s="111"/>
      <c r="P235" s="111"/>
      <c r="Q235" s="111"/>
      <c r="R235" s="111"/>
      <c r="S235" s="111"/>
      <c r="T235" s="111"/>
      <c r="U235" s="111"/>
      <c r="V235" s="111"/>
      <c r="W235" s="111"/>
      <c r="X235" s="111"/>
      <c r="Y235" s="111"/>
      <c r="Z235" s="111"/>
    </row>
    <row r="236" spans="1:26" ht="15.75" customHeight="1">
      <c r="A236" s="111"/>
      <c r="B236" s="78"/>
      <c r="C236" s="78"/>
      <c r="D236" s="111"/>
      <c r="E236" s="78"/>
      <c r="F236" s="111"/>
      <c r="G236" s="111"/>
      <c r="H236" s="204"/>
      <c r="I236" s="111"/>
      <c r="J236" s="204"/>
      <c r="K236" s="111"/>
      <c r="L236" s="204"/>
      <c r="M236" s="111"/>
      <c r="N236" s="111"/>
      <c r="O236" s="111"/>
      <c r="P236" s="111"/>
      <c r="Q236" s="111"/>
      <c r="R236" s="111"/>
      <c r="S236" s="111"/>
      <c r="T236" s="111"/>
      <c r="U236" s="111"/>
      <c r="V236" s="111"/>
      <c r="W236" s="111"/>
      <c r="X236" s="111"/>
      <c r="Y236" s="111"/>
      <c r="Z236" s="111"/>
    </row>
    <row r="237" spans="1:26" ht="15.75" customHeight="1">
      <c r="A237" s="111"/>
      <c r="B237" s="78"/>
      <c r="C237" s="78"/>
      <c r="D237" s="111"/>
      <c r="E237" s="78"/>
      <c r="F237" s="111"/>
      <c r="G237" s="111"/>
      <c r="H237" s="204"/>
      <c r="I237" s="111"/>
      <c r="J237" s="204"/>
      <c r="K237" s="111"/>
      <c r="L237" s="204"/>
      <c r="M237" s="111"/>
      <c r="N237" s="111"/>
      <c r="O237" s="111"/>
      <c r="P237" s="111"/>
      <c r="Q237" s="111"/>
      <c r="R237" s="111"/>
      <c r="S237" s="111"/>
      <c r="T237" s="111"/>
      <c r="U237" s="111"/>
      <c r="V237" s="111"/>
      <c r="W237" s="111"/>
      <c r="X237" s="111"/>
      <c r="Y237" s="111"/>
      <c r="Z237" s="111"/>
    </row>
    <row r="238" spans="1:26" ht="15.75" customHeight="1">
      <c r="A238" s="111"/>
      <c r="B238" s="78"/>
      <c r="C238" s="78"/>
      <c r="D238" s="111"/>
      <c r="E238" s="78"/>
      <c r="F238" s="111"/>
      <c r="G238" s="111"/>
      <c r="H238" s="204"/>
      <c r="I238" s="111"/>
      <c r="J238" s="204"/>
      <c r="K238" s="111"/>
      <c r="L238" s="204"/>
      <c r="M238" s="111"/>
      <c r="N238" s="111"/>
      <c r="O238" s="111"/>
      <c r="P238" s="111"/>
      <c r="Q238" s="111"/>
      <c r="R238" s="111"/>
      <c r="S238" s="111"/>
      <c r="T238" s="111"/>
      <c r="U238" s="111"/>
      <c r="V238" s="111"/>
      <c r="W238" s="111"/>
      <c r="X238" s="111"/>
      <c r="Y238" s="111"/>
      <c r="Z238" s="111"/>
    </row>
    <row r="239" spans="1:26" ht="15.75" customHeight="1">
      <c r="A239" s="111"/>
      <c r="B239" s="78"/>
      <c r="C239" s="78"/>
      <c r="D239" s="111"/>
      <c r="E239" s="78"/>
      <c r="F239" s="111"/>
      <c r="G239" s="111"/>
      <c r="H239" s="204"/>
      <c r="I239" s="111"/>
      <c r="J239" s="204"/>
      <c r="K239" s="111"/>
      <c r="L239" s="204"/>
      <c r="M239" s="111"/>
      <c r="N239" s="111"/>
      <c r="O239" s="111"/>
      <c r="P239" s="111"/>
      <c r="Q239" s="111"/>
      <c r="R239" s="111"/>
      <c r="S239" s="111"/>
      <c r="T239" s="111"/>
      <c r="U239" s="111"/>
      <c r="V239" s="111"/>
      <c r="W239" s="111"/>
      <c r="X239" s="111"/>
      <c r="Y239" s="111"/>
      <c r="Z239" s="111"/>
    </row>
    <row r="240" spans="1:26" ht="15.75" customHeight="1">
      <c r="A240" s="111"/>
      <c r="B240" s="78"/>
      <c r="C240" s="78"/>
      <c r="D240" s="111"/>
      <c r="E240" s="78"/>
      <c r="F240" s="111"/>
      <c r="G240" s="111"/>
      <c r="H240" s="204"/>
      <c r="I240" s="111"/>
      <c r="J240" s="204"/>
      <c r="K240" s="111"/>
      <c r="L240" s="204"/>
      <c r="M240" s="111"/>
      <c r="N240" s="111"/>
      <c r="O240" s="111"/>
      <c r="P240" s="111"/>
      <c r="Q240" s="111"/>
      <c r="R240" s="111"/>
      <c r="S240" s="111"/>
      <c r="T240" s="111"/>
      <c r="U240" s="111"/>
      <c r="V240" s="111"/>
      <c r="W240" s="111"/>
      <c r="X240" s="111"/>
      <c r="Y240" s="111"/>
      <c r="Z240" s="111"/>
    </row>
    <row r="241" spans="1:26" ht="15.75" customHeight="1">
      <c r="A241" s="111"/>
      <c r="B241" s="78"/>
      <c r="C241" s="78"/>
      <c r="D241" s="111"/>
      <c r="E241" s="78"/>
      <c r="F241" s="111"/>
      <c r="G241" s="111"/>
      <c r="H241" s="204"/>
      <c r="I241" s="111"/>
      <c r="J241" s="204"/>
      <c r="K241" s="111"/>
      <c r="L241" s="204"/>
      <c r="M241" s="111"/>
      <c r="N241" s="111"/>
      <c r="O241" s="111"/>
      <c r="P241" s="111"/>
      <c r="Q241" s="111"/>
      <c r="R241" s="111"/>
      <c r="S241" s="111"/>
      <c r="T241" s="111"/>
      <c r="U241" s="111"/>
      <c r="V241" s="111"/>
      <c r="W241" s="111"/>
      <c r="X241" s="111"/>
      <c r="Y241" s="111"/>
      <c r="Z241" s="111"/>
    </row>
    <row r="242" spans="1:26" ht="15.75" customHeight="1">
      <c r="A242" s="111"/>
      <c r="B242" s="78"/>
      <c r="C242" s="78"/>
      <c r="D242" s="111"/>
      <c r="E242" s="78"/>
      <c r="F242" s="111"/>
      <c r="G242" s="111"/>
      <c r="H242" s="204"/>
      <c r="I242" s="111"/>
      <c r="J242" s="204"/>
      <c r="K242" s="111"/>
      <c r="L242" s="204"/>
      <c r="M242" s="111"/>
      <c r="N242" s="111"/>
      <c r="O242" s="111"/>
      <c r="P242" s="111"/>
      <c r="Q242" s="111"/>
      <c r="R242" s="111"/>
      <c r="S242" s="111"/>
      <c r="T242" s="111"/>
      <c r="U242" s="111"/>
      <c r="V242" s="111"/>
      <c r="W242" s="111"/>
      <c r="X242" s="111"/>
      <c r="Y242" s="111"/>
      <c r="Z242" s="111"/>
    </row>
    <row r="243" spans="1:26" ht="15.75" customHeight="1">
      <c r="A243" s="111"/>
      <c r="B243" s="78"/>
      <c r="C243" s="78"/>
      <c r="D243" s="111"/>
      <c r="E243" s="78"/>
      <c r="F243" s="111"/>
      <c r="G243" s="111"/>
      <c r="H243" s="204"/>
      <c r="I243" s="111"/>
      <c r="J243" s="204"/>
      <c r="K243" s="111"/>
      <c r="L243" s="204"/>
      <c r="M243" s="111"/>
      <c r="N243" s="111"/>
      <c r="O243" s="111"/>
      <c r="P243" s="111"/>
      <c r="Q243" s="111"/>
      <c r="R243" s="111"/>
      <c r="S243" s="111"/>
      <c r="T243" s="111"/>
      <c r="U243" s="111"/>
      <c r="V243" s="111"/>
      <c r="W243" s="111"/>
      <c r="X243" s="111"/>
      <c r="Y243" s="111"/>
      <c r="Z243" s="111"/>
    </row>
    <row r="244" spans="1:26" ht="15.75" customHeight="1">
      <c r="A244" s="111"/>
      <c r="B244" s="78"/>
      <c r="C244" s="78"/>
      <c r="D244" s="111"/>
      <c r="E244" s="78"/>
      <c r="F244" s="111"/>
      <c r="G244" s="111"/>
      <c r="H244" s="204"/>
      <c r="I244" s="111"/>
      <c r="J244" s="204"/>
      <c r="K244" s="111"/>
      <c r="L244" s="204"/>
      <c r="M244" s="111"/>
      <c r="N244" s="111"/>
      <c r="O244" s="111"/>
      <c r="P244" s="111"/>
      <c r="Q244" s="111"/>
      <c r="R244" s="111"/>
      <c r="S244" s="111"/>
      <c r="T244" s="111"/>
      <c r="U244" s="111"/>
      <c r="V244" s="111"/>
      <c r="W244" s="111"/>
      <c r="X244" s="111"/>
      <c r="Y244" s="111"/>
      <c r="Z244" s="111"/>
    </row>
    <row r="245" spans="1:26" ht="15.75" customHeight="1">
      <c r="A245" s="111"/>
      <c r="B245" s="78"/>
      <c r="C245" s="78"/>
      <c r="D245" s="111"/>
      <c r="E245" s="78"/>
      <c r="F245" s="111"/>
      <c r="G245" s="111"/>
      <c r="H245" s="204"/>
      <c r="I245" s="111"/>
      <c r="J245" s="204"/>
      <c r="K245" s="111"/>
      <c r="L245" s="204"/>
      <c r="M245" s="111"/>
      <c r="N245" s="111"/>
      <c r="O245" s="111"/>
      <c r="P245" s="111"/>
      <c r="Q245" s="111"/>
      <c r="R245" s="111"/>
      <c r="S245" s="111"/>
      <c r="T245" s="111"/>
      <c r="U245" s="111"/>
      <c r="V245" s="111"/>
      <c r="W245" s="111"/>
      <c r="X245" s="111"/>
      <c r="Y245" s="111"/>
      <c r="Z245" s="111"/>
    </row>
    <row r="246" spans="1:26" ht="15.75" customHeight="1">
      <c r="A246" s="111"/>
      <c r="B246" s="78"/>
      <c r="C246" s="78"/>
      <c r="D246" s="111"/>
      <c r="E246" s="78"/>
      <c r="F246" s="111"/>
      <c r="G246" s="111"/>
      <c r="H246" s="204"/>
      <c r="I246" s="111"/>
      <c r="J246" s="204"/>
      <c r="K246" s="111"/>
      <c r="L246" s="204"/>
      <c r="M246" s="111"/>
      <c r="N246" s="111"/>
      <c r="O246" s="111"/>
      <c r="P246" s="111"/>
      <c r="Q246" s="111"/>
      <c r="R246" s="111"/>
      <c r="S246" s="111"/>
      <c r="T246" s="111"/>
      <c r="U246" s="111"/>
      <c r="V246" s="111"/>
      <c r="W246" s="111"/>
      <c r="X246" s="111"/>
      <c r="Y246" s="111"/>
      <c r="Z246" s="111"/>
    </row>
    <row r="247" spans="1:26" ht="15.75" customHeight="1">
      <c r="A247" s="111"/>
      <c r="B247" s="78"/>
      <c r="C247" s="78"/>
      <c r="D247" s="111"/>
      <c r="E247" s="78"/>
      <c r="F247" s="111"/>
      <c r="G247" s="111"/>
      <c r="H247" s="204"/>
      <c r="I247" s="111"/>
      <c r="J247" s="204"/>
      <c r="K247" s="111"/>
      <c r="L247" s="204"/>
      <c r="M247" s="111"/>
      <c r="N247" s="111"/>
      <c r="O247" s="111"/>
      <c r="P247" s="111"/>
      <c r="Q247" s="111"/>
      <c r="R247" s="111"/>
      <c r="S247" s="111"/>
      <c r="T247" s="111"/>
      <c r="U247" s="111"/>
      <c r="V247" s="111"/>
      <c r="W247" s="111"/>
      <c r="X247" s="111"/>
      <c r="Y247" s="111"/>
      <c r="Z247" s="111"/>
    </row>
    <row r="248" spans="1:26" ht="15.75" customHeight="1">
      <c r="A248" s="111"/>
      <c r="B248" s="78"/>
      <c r="C248" s="78"/>
      <c r="D248" s="111"/>
      <c r="E248" s="78"/>
      <c r="F248" s="111"/>
      <c r="G248" s="111"/>
      <c r="H248" s="204"/>
      <c r="I248" s="111"/>
      <c r="J248" s="204"/>
      <c r="K248" s="111"/>
      <c r="L248" s="204"/>
      <c r="M248" s="111"/>
      <c r="N248" s="111"/>
      <c r="O248" s="111"/>
      <c r="P248" s="111"/>
      <c r="Q248" s="111"/>
      <c r="R248" s="111"/>
      <c r="S248" s="111"/>
      <c r="T248" s="111"/>
      <c r="U248" s="111"/>
      <c r="V248" s="111"/>
      <c r="W248" s="111"/>
      <c r="X248" s="111"/>
      <c r="Y248" s="111"/>
      <c r="Z248" s="111"/>
    </row>
    <row r="249" spans="1:26" ht="15.75" customHeight="1">
      <c r="A249" s="111"/>
      <c r="B249" s="78"/>
      <c r="C249" s="78"/>
      <c r="D249" s="111"/>
      <c r="E249" s="78"/>
      <c r="F249" s="111"/>
      <c r="G249" s="111"/>
      <c r="H249" s="204"/>
      <c r="I249" s="111"/>
      <c r="J249" s="204"/>
      <c r="K249" s="111"/>
      <c r="L249" s="204"/>
      <c r="M249" s="111"/>
      <c r="N249" s="111"/>
      <c r="O249" s="111"/>
      <c r="P249" s="111"/>
      <c r="Q249" s="111"/>
      <c r="R249" s="111"/>
      <c r="S249" s="111"/>
      <c r="T249" s="111"/>
      <c r="U249" s="111"/>
      <c r="V249" s="111"/>
      <c r="W249" s="111"/>
      <c r="X249" s="111"/>
      <c r="Y249" s="111"/>
      <c r="Z249" s="111"/>
    </row>
    <row r="250" spans="1:26" ht="15.75" customHeight="1">
      <c r="A250" s="111"/>
      <c r="B250" s="78"/>
      <c r="C250" s="78"/>
      <c r="D250" s="111"/>
      <c r="E250" s="78"/>
      <c r="F250" s="111"/>
      <c r="G250" s="111"/>
      <c r="H250" s="204"/>
      <c r="I250" s="111"/>
      <c r="J250" s="204"/>
      <c r="K250" s="111"/>
      <c r="L250" s="204"/>
      <c r="M250" s="111"/>
      <c r="N250" s="111"/>
      <c r="O250" s="111"/>
      <c r="P250" s="111"/>
      <c r="Q250" s="111"/>
      <c r="R250" s="111"/>
      <c r="S250" s="111"/>
      <c r="T250" s="111"/>
      <c r="U250" s="111"/>
      <c r="V250" s="111"/>
      <c r="W250" s="111"/>
      <c r="X250" s="111"/>
      <c r="Y250" s="111"/>
      <c r="Z250" s="111"/>
    </row>
    <row r="251" spans="1:26" ht="15.75" customHeight="1">
      <c r="A251" s="111"/>
      <c r="B251" s="78"/>
      <c r="C251" s="78"/>
      <c r="D251" s="111"/>
      <c r="E251" s="78"/>
      <c r="F251" s="111"/>
      <c r="G251" s="111"/>
      <c r="H251" s="204"/>
      <c r="I251" s="111"/>
      <c r="J251" s="204"/>
      <c r="K251" s="111"/>
      <c r="L251" s="204"/>
      <c r="M251" s="111"/>
      <c r="N251" s="111"/>
      <c r="O251" s="111"/>
      <c r="P251" s="111"/>
      <c r="Q251" s="111"/>
      <c r="R251" s="111"/>
      <c r="S251" s="111"/>
      <c r="T251" s="111"/>
      <c r="U251" s="111"/>
      <c r="V251" s="111"/>
      <c r="W251" s="111"/>
      <c r="X251" s="111"/>
      <c r="Y251" s="111"/>
      <c r="Z251" s="111"/>
    </row>
    <row r="252" spans="1:26" ht="15.75" customHeight="1">
      <c r="A252" s="111"/>
      <c r="B252" s="78"/>
      <c r="C252" s="78"/>
      <c r="D252" s="111"/>
      <c r="E252" s="78"/>
      <c r="F252" s="111"/>
      <c r="G252" s="111"/>
      <c r="H252" s="204"/>
      <c r="I252" s="111"/>
      <c r="J252" s="204"/>
      <c r="K252" s="111"/>
      <c r="L252" s="204"/>
      <c r="M252" s="111"/>
      <c r="N252" s="111"/>
      <c r="O252" s="111"/>
      <c r="P252" s="111"/>
      <c r="Q252" s="111"/>
      <c r="R252" s="111"/>
      <c r="S252" s="111"/>
      <c r="T252" s="111"/>
      <c r="U252" s="111"/>
      <c r="V252" s="111"/>
      <c r="W252" s="111"/>
      <c r="X252" s="111"/>
      <c r="Y252" s="111"/>
      <c r="Z252" s="111"/>
    </row>
    <row r="253" spans="1:26" ht="15.75" customHeight="1">
      <c r="A253" s="111"/>
      <c r="B253" s="78"/>
      <c r="C253" s="78"/>
      <c r="D253" s="111"/>
      <c r="E253" s="78"/>
      <c r="F253" s="111"/>
      <c r="G253" s="111"/>
      <c r="H253" s="204"/>
      <c r="I253" s="111"/>
      <c r="J253" s="204"/>
      <c r="K253" s="111"/>
      <c r="L253" s="204"/>
      <c r="M253" s="111"/>
      <c r="N253" s="111"/>
      <c r="O253" s="111"/>
      <c r="P253" s="111"/>
      <c r="Q253" s="111"/>
      <c r="R253" s="111"/>
      <c r="S253" s="111"/>
      <c r="T253" s="111"/>
      <c r="U253" s="111"/>
      <c r="V253" s="111"/>
      <c r="W253" s="111"/>
      <c r="X253" s="111"/>
      <c r="Y253" s="111"/>
      <c r="Z253" s="111"/>
    </row>
    <row r="254" spans="1:26" ht="15.75" customHeight="1">
      <c r="A254" s="111"/>
      <c r="B254" s="78"/>
      <c r="C254" s="78"/>
      <c r="D254" s="111"/>
      <c r="E254" s="78"/>
      <c r="F254" s="111"/>
      <c r="G254" s="111"/>
      <c r="H254" s="204"/>
      <c r="I254" s="111"/>
      <c r="J254" s="204"/>
      <c r="K254" s="111"/>
      <c r="L254" s="204"/>
      <c r="M254" s="111"/>
      <c r="N254" s="111"/>
      <c r="O254" s="111"/>
      <c r="P254" s="111"/>
      <c r="Q254" s="111"/>
      <c r="R254" s="111"/>
      <c r="S254" s="111"/>
      <c r="T254" s="111"/>
      <c r="U254" s="111"/>
      <c r="V254" s="111"/>
      <c r="W254" s="111"/>
      <c r="X254" s="111"/>
      <c r="Y254" s="111"/>
      <c r="Z254" s="111"/>
    </row>
    <row r="255" spans="1:26" ht="15.75" customHeight="1">
      <c r="A255" s="111"/>
      <c r="B255" s="78"/>
      <c r="C255" s="78"/>
      <c r="D255" s="111"/>
      <c r="E255" s="78"/>
      <c r="F255" s="111"/>
      <c r="G255" s="111"/>
      <c r="H255" s="204"/>
      <c r="I255" s="111"/>
      <c r="J255" s="204"/>
      <c r="K255" s="111"/>
      <c r="L255" s="204"/>
      <c r="M255" s="111"/>
      <c r="N255" s="111"/>
      <c r="O255" s="111"/>
      <c r="P255" s="111"/>
      <c r="Q255" s="111"/>
      <c r="R255" s="111"/>
      <c r="S255" s="111"/>
      <c r="T255" s="111"/>
      <c r="U255" s="111"/>
      <c r="V255" s="111"/>
      <c r="W255" s="111"/>
      <c r="X255" s="111"/>
      <c r="Y255" s="111"/>
      <c r="Z255" s="111"/>
    </row>
    <row r="256" spans="1:26" ht="15.75" customHeight="1">
      <c r="A256" s="111"/>
      <c r="B256" s="78"/>
      <c r="C256" s="78"/>
      <c r="D256" s="111"/>
      <c r="E256" s="78"/>
      <c r="F256" s="111"/>
      <c r="G256" s="111"/>
      <c r="H256" s="204"/>
      <c r="I256" s="111"/>
      <c r="J256" s="204"/>
      <c r="K256" s="111"/>
      <c r="L256" s="204"/>
      <c r="M256" s="111"/>
      <c r="N256" s="111"/>
      <c r="O256" s="111"/>
      <c r="P256" s="111"/>
      <c r="Q256" s="111"/>
      <c r="R256" s="111"/>
      <c r="S256" s="111"/>
      <c r="T256" s="111"/>
      <c r="U256" s="111"/>
      <c r="V256" s="111"/>
      <c r="W256" s="111"/>
      <c r="X256" s="111"/>
      <c r="Y256" s="111"/>
      <c r="Z256" s="111"/>
    </row>
    <row r="257" spans="1:26" ht="15.75" customHeight="1">
      <c r="A257" s="111"/>
      <c r="B257" s="78"/>
      <c r="C257" s="78"/>
      <c r="D257" s="111"/>
      <c r="E257" s="78"/>
      <c r="F257" s="111"/>
      <c r="G257" s="111"/>
      <c r="H257" s="204"/>
      <c r="I257" s="111"/>
      <c r="J257" s="204"/>
      <c r="K257" s="111"/>
      <c r="L257" s="204"/>
      <c r="M257" s="111"/>
      <c r="N257" s="111"/>
      <c r="O257" s="111"/>
      <c r="P257" s="111"/>
      <c r="Q257" s="111"/>
      <c r="R257" s="111"/>
      <c r="S257" s="111"/>
      <c r="T257" s="111"/>
      <c r="U257" s="111"/>
      <c r="V257" s="111"/>
      <c r="W257" s="111"/>
      <c r="X257" s="111"/>
      <c r="Y257" s="111"/>
      <c r="Z257" s="111"/>
    </row>
    <row r="258" spans="1:26" ht="15.75" customHeight="1">
      <c r="A258" s="111"/>
      <c r="B258" s="78"/>
      <c r="C258" s="78"/>
      <c r="D258" s="111"/>
      <c r="E258" s="78"/>
      <c r="F258" s="111"/>
      <c r="G258" s="111"/>
      <c r="H258" s="204"/>
      <c r="I258" s="111"/>
      <c r="J258" s="204"/>
      <c r="K258" s="111"/>
      <c r="L258" s="204"/>
      <c r="M258" s="111"/>
      <c r="N258" s="111"/>
      <c r="O258" s="111"/>
      <c r="P258" s="111"/>
      <c r="Q258" s="111"/>
      <c r="R258" s="111"/>
      <c r="S258" s="111"/>
      <c r="T258" s="111"/>
      <c r="U258" s="111"/>
      <c r="V258" s="111"/>
      <c r="W258" s="111"/>
      <c r="X258" s="111"/>
      <c r="Y258" s="111"/>
      <c r="Z258" s="111"/>
    </row>
    <row r="259" spans="1:26" ht="15.75" customHeight="1">
      <c r="A259" s="111"/>
      <c r="B259" s="78"/>
      <c r="C259" s="78"/>
      <c r="D259" s="111"/>
      <c r="E259" s="78"/>
      <c r="F259" s="111"/>
      <c r="G259" s="111"/>
      <c r="H259" s="204"/>
      <c r="I259" s="111"/>
      <c r="J259" s="204"/>
      <c r="K259" s="111"/>
      <c r="L259" s="204"/>
      <c r="M259" s="111"/>
      <c r="N259" s="111"/>
      <c r="O259" s="111"/>
      <c r="P259" s="111"/>
      <c r="Q259" s="111"/>
      <c r="R259" s="111"/>
      <c r="S259" s="111"/>
      <c r="T259" s="111"/>
      <c r="U259" s="111"/>
      <c r="V259" s="111"/>
      <c r="W259" s="111"/>
      <c r="X259" s="111"/>
      <c r="Y259" s="111"/>
      <c r="Z259" s="111"/>
    </row>
    <row r="260" spans="1:26" ht="15.75" customHeight="1">
      <c r="A260" s="111"/>
      <c r="B260" s="78"/>
      <c r="C260" s="78"/>
      <c r="D260" s="111"/>
      <c r="E260" s="78"/>
      <c r="F260" s="111"/>
      <c r="G260" s="111"/>
      <c r="H260" s="204"/>
      <c r="I260" s="111"/>
      <c r="J260" s="204"/>
      <c r="K260" s="111"/>
      <c r="L260" s="204"/>
      <c r="M260" s="111"/>
      <c r="N260" s="111"/>
      <c r="O260" s="111"/>
      <c r="P260" s="111"/>
      <c r="Q260" s="111"/>
      <c r="R260" s="111"/>
      <c r="S260" s="111"/>
      <c r="T260" s="111"/>
      <c r="U260" s="111"/>
      <c r="V260" s="111"/>
      <c r="W260" s="111"/>
      <c r="X260" s="111"/>
      <c r="Y260" s="111"/>
      <c r="Z260" s="111"/>
    </row>
    <row r="261" spans="1:26" ht="15.75" customHeight="1">
      <c r="A261" s="111"/>
      <c r="B261" s="78"/>
      <c r="C261" s="78"/>
      <c r="D261" s="111"/>
      <c r="E261" s="78"/>
      <c r="F261" s="111"/>
      <c r="G261" s="111"/>
      <c r="H261" s="204"/>
      <c r="I261" s="111"/>
      <c r="J261" s="204"/>
      <c r="K261" s="111"/>
      <c r="L261" s="204"/>
      <c r="M261" s="111"/>
      <c r="N261" s="111"/>
      <c r="O261" s="111"/>
      <c r="P261" s="111"/>
      <c r="Q261" s="111"/>
      <c r="R261" s="111"/>
      <c r="S261" s="111"/>
      <c r="T261" s="111"/>
      <c r="U261" s="111"/>
      <c r="V261" s="111"/>
      <c r="W261" s="111"/>
      <c r="X261" s="111"/>
      <c r="Y261" s="111"/>
      <c r="Z261" s="111"/>
    </row>
    <row r="262" spans="1:26" ht="15.75" customHeight="1">
      <c r="A262" s="111"/>
      <c r="B262" s="78"/>
      <c r="C262" s="78"/>
      <c r="D262" s="111"/>
      <c r="E262" s="78"/>
      <c r="F262" s="111"/>
      <c r="G262" s="111"/>
      <c r="H262" s="204"/>
      <c r="I262" s="111"/>
      <c r="J262" s="204"/>
      <c r="K262" s="111"/>
      <c r="L262" s="204"/>
      <c r="M262" s="111"/>
      <c r="N262" s="111"/>
      <c r="O262" s="111"/>
      <c r="P262" s="111"/>
      <c r="Q262" s="111"/>
      <c r="R262" s="111"/>
      <c r="S262" s="111"/>
      <c r="T262" s="111"/>
      <c r="U262" s="111"/>
      <c r="V262" s="111"/>
      <c r="W262" s="111"/>
      <c r="X262" s="111"/>
      <c r="Y262" s="111"/>
      <c r="Z262" s="111"/>
    </row>
    <row r="263" spans="1:26" ht="15.75" customHeight="1">
      <c r="A263" s="111"/>
      <c r="B263" s="78"/>
      <c r="C263" s="78"/>
      <c r="D263" s="111"/>
      <c r="E263" s="78"/>
      <c r="F263" s="111"/>
      <c r="G263" s="111"/>
      <c r="H263" s="204"/>
      <c r="I263" s="111"/>
      <c r="J263" s="204"/>
      <c r="K263" s="111"/>
      <c r="L263" s="204"/>
      <c r="M263" s="111"/>
      <c r="N263" s="111"/>
      <c r="O263" s="111"/>
      <c r="P263" s="111"/>
      <c r="Q263" s="111"/>
      <c r="R263" s="111"/>
      <c r="S263" s="111"/>
      <c r="T263" s="111"/>
      <c r="U263" s="111"/>
      <c r="V263" s="111"/>
      <c r="W263" s="111"/>
      <c r="X263" s="111"/>
      <c r="Y263" s="111"/>
      <c r="Z263" s="111"/>
    </row>
    <row r="264" spans="1:26" ht="15.75" customHeight="1">
      <c r="A264" s="111"/>
      <c r="B264" s="78"/>
      <c r="C264" s="78"/>
      <c r="D264" s="111"/>
      <c r="E264" s="78"/>
      <c r="F264" s="111"/>
      <c r="G264" s="111"/>
      <c r="H264" s="204"/>
      <c r="I264" s="111"/>
      <c r="J264" s="204"/>
      <c r="K264" s="111"/>
      <c r="L264" s="204"/>
      <c r="M264" s="111"/>
      <c r="N264" s="111"/>
      <c r="O264" s="111"/>
      <c r="P264" s="111"/>
      <c r="Q264" s="111"/>
      <c r="R264" s="111"/>
      <c r="S264" s="111"/>
      <c r="T264" s="111"/>
      <c r="U264" s="111"/>
      <c r="V264" s="111"/>
      <c r="W264" s="111"/>
      <c r="X264" s="111"/>
      <c r="Y264" s="111"/>
      <c r="Z264" s="111"/>
    </row>
    <row r="265" spans="1:26" ht="15.75" customHeight="1">
      <c r="A265" s="111"/>
      <c r="B265" s="78"/>
      <c r="C265" s="78"/>
      <c r="D265" s="111"/>
      <c r="E265" s="78"/>
      <c r="F265" s="111"/>
      <c r="G265" s="111"/>
      <c r="H265" s="204"/>
      <c r="I265" s="111"/>
      <c r="J265" s="204"/>
      <c r="K265" s="111"/>
      <c r="L265" s="204"/>
      <c r="M265" s="111"/>
      <c r="N265" s="111"/>
      <c r="O265" s="111"/>
      <c r="P265" s="111"/>
      <c r="Q265" s="111"/>
      <c r="R265" s="111"/>
      <c r="S265" s="111"/>
      <c r="T265" s="111"/>
      <c r="U265" s="111"/>
      <c r="V265" s="111"/>
      <c r="W265" s="111"/>
      <c r="X265" s="111"/>
      <c r="Y265" s="111"/>
      <c r="Z265" s="111"/>
    </row>
    <row r="266" spans="1:26" ht="15.75" customHeight="1">
      <c r="A266" s="111"/>
      <c r="B266" s="78"/>
      <c r="C266" s="78"/>
      <c r="D266" s="111"/>
      <c r="E266" s="78"/>
      <c r="F266" s="111"/>
      <c r="G266" s="111"/>
      <c r="H266" s="204"/>
      <c r="I266" s="111"/>
      <c r="J266" s="204"/>
      <c r="K266" s="111"/>
      <c r="L266" s="204"/>
      <c r="M266" s="111"/>
      <c r="N266" s="111"/>
      <c r="O266" s="111"/>
      <c r="P266" s="111"/>
      <c r="Q266" s="111"/>
      <c r="R266" s="111"/>
      <c r="S266" s="111"/>
      <c r="T266" s="111"/>
      <c r="U266" s="111"/>
      <c r="V266" s="111"/>
      <c r="W266" s="111"/>
      <c r="X266" s="111"/>
      <c r="Y266" s="111"/>
      <c r="Z266" s="111"/>
    </row>
    <row r="267" spans="1:26" ht="15.75" customHeight="1">
      <c r="A267" s="111"/>
      <c r="B267" s="78"/>
      <c r="C267" s="78"/>
      <c r="D267" s="111"/>
      <c r="E267" s="78"/>
      <c r="F267" s="111"/>
      <c r="G267" s="111"/>
      <c r="H267" s="204"/>
      <c r="I267" s="111"/>
      <c r="J267" s="204"/>
      <c r="K267" s="111"/>
      <c r="L267" s="204"/>
      <c r="M267" s="111"/>
      <c r="N267" s="111"/>
      <c r="O267" s="111"/>
      <c r="P267" s="111"/>
      <c r="Q267" s="111"/>
      <c r="R267" s="111"/>
      <c r="S267" s="111"/>
      <c r="T267" s="111"/>
      <c r="U267" s="111"/>
      <c r="V267" s="111"/>
      <c r="W267" s="111"/>
      <c r="X267" s="111"/>
      <c r="Y267" s="111"/>
      <c r="Z267" s="111"/>
    </row>
    <row r="268" spans="1:26" ht="15.75" customHeight="1">
      <c r="A268" s="111"/>
      <c r="B268" s="78"/>
      <c r="C268" s="78"/>
      <c r="D268" s="111"/>
      <c r="E268" s="78"/>
      <c r="F268" s="111"/>
      <c r="G268" s="111"/>
      <c r="H268" s="204"/>
      <c r="I268" s="111"/>
      <c r="J268" s="204"/>
      <c r="K268" s="111"/>
      <c r="L268" s="204"/>
      <c r="M268" s="111"/>
      <c r="N268" s="111"/>
      <c r="O268" s="111"/>
      <c r="P268" s="111"/>
      <c r="Q268" s="111"/>
      <c r="R268" s="111"/>
      <c r="S268" s="111"/>
      <c r="T268" s="111"/>
      <c r="U268" s="111"/>
      <c r="V268" s="111"/>
      <c r="W268" s="111"/>
      <c r="X268" s="111"/>
      <c r="Y268" s="111"/>
      <c r="Z268" s="111"/>
    </row>
    <row r="269" spans="1:26" ht="15.75" customHeight="1">
      <c r="A269" s="111"/>
      <c r="B269" s="78"/>
      <c r="C269" s="78"/>
      <c r="D269" s="111"/>
      <c r="E269" s="78"/>
      <c r="F269" s="111"/>
      <c r="G269" s="111"/>
      <c r="H269" s="204"/>
      <c r="I269" s="111"/>
      <c r="J269" s="204"/>
      <c r="K269" s="111"/>
      <c r="L269" s="204"/>
      <c r="M269" s="111"/>
      <c r="N269" s="111"/>
      <c r="O269" s="111"/>
      <c r="P269" s="111"/>
      <c r="Q269" s="111"/>
      <c r="R269" s="111"/>
      <c r="S269" s="111"/>
      <c r="T269" s="111"/>
      <c r="U269" s="111"/>
      <c r="V269" s="111"/>
      <c r="W269" s="111"/>
      <c r="X269" s="111"/>
      <c r="Y269" s="111"/>
      <c r="Z269" s="111"/>
    </row>
    <row r="270" spans="1:26" ht="15.75" customHeight="1">
      <c r="A270" s="111"/>
      <c r="B270" s="78"/>
      <c r="C270" s="78"/>
      <c r="D270" s="111"/>
      <c r="E270" s="78"/>
      <c r="F270" s="111"/>
      <c r="G270" s="111"/>
      <c r="H270" s="204"/>
      <c r="I270" s="111"/>
      <c r="J270" s="204"/>
      <c r="K270" s="111"/>
      <c r="L270" s="204"/>
      <c r="M270" s="111"/>
      <c r="N270" s="111"/>
      <c r="O270" s="111"/>
      <c r="P270" s="111"/>
      <c r="Q270" s="111"/>
      <c r="R270" s="111"/>
      <c r="S270" s="111"/>
      <c r="T270" s="111"/>
      <c r="U270" s="111"/>
      <c r="V270" s="111"/>
      <c r="W270" s="111"/>
      <c r="X270" s="111"/>
      <c r="Y270" s="111"/>
      <c r="Z270" s="111"/>
    </row>
    <row r="271" spans="1:26" ht="15.75" customHeight="1">
      <c r="A271" s="111"/>
      <c r="B271" s="78"/>
      <c r="C271" s="78"/>
      <c r="D271" s="111"/>
      <c r="E271" s="78"/>
      <c r="F271" s="111"/>
      <c r="G271" s="111"/>
      <c r="H271" s="204"/>
      <c r="I271" s="111"/>
      <c r="J271" s="204"/>
      <c r="K271" s="111"/>
      <c r="L271" s="204"/>
      <c r="M271" s="111"/>
      <c r="N271" s="111"/>
      <c r="O271" s="111"/>
      <c r="P271" s="111"/>
      <c r="Q271" s="111"/>
      <c r="R271" s="111"/>
      <c r="S271" s="111"/>
      <c r="T271" s="111"/>
      <c r="U271" s="111"/>
      <c r="V271" s="111"/>
      <c r="W271" s="111"/>
      <c r="X271" s="111"/>
      <c r="Y271" s="111"/>
      <c r="Z271" s="111"/>
    </row>
    <row r="272" spans="1:26" ht="15.75" customHeight="1">
      <c r="A272" s="111"/>
      <c r="B272" s="78"/>
      <c r="C272" s="78"/>
      <c r="D272" s="111"/>
      <c r="E272" s="78"/>
      <c r="F272" s="111"/>
      <c r="G272" s="111"/>
      <c r="H272" s="204"/>
      <c r="I272" s="111"/>
      <c r="J272" s="204"/>
      <c r="K272" s="111"/>
      <c r="L272" s="204"/>
      <c r="M272" s="111"/>
      <c r="N272" s="111"/>
      <c r="O272" s="111"/>
      <c r="P272" s="111"/>
      <c r="Q272" s="111"/>
      <c r="R272" s="111"/>
      <c r="S272" s="111"/>
      <c r="T272" s="111"/>
      <c r="U272" s="111"/>
      <c r="V272" s="111"/>
      <c r="W272" s="111"/>
      <c r="X272" s="111"/>
      <c r="Y272" s="111"/>
      <c r="Z272" s="111"/>
    </row>
    <row r="273" spans="1:26" ht="15.75" customHeight="1">
      <c r="A273" s="111"/>
      <c r="B273" s="78"/>
      <c r="C273" s="78"/>
      <c r="D273" s="111"/>
      <c r="E273" s="78"/>
      <c r="F273" s="111"/>
      <c r="G273" s="111"/>
      <c r="H273" s="204"/>
      <c r="I273" s="111"/>
      <c r="J273" s="204"/>
      <c r="K273" s="111"/>
      <c r="L273" s="204"/>
      <c r="M273" s="111"/>
      <c r="N273" s="111"/>
      <c r="O273" s="111"/>
      <c r="P273" s="111"/>
      <c r="Q273" s="111"/>
      <c r="R273" s="111"/>
      <c r="S273" s="111"/>
      <c r="T273" s="111"/>
      <c r="U273" s="111"/>
      <c r="V273" s="111"/>
      <c r="W273" s="111"/>
      <c r="X273" s="111"/>
      <c r="Y273" s="111"/>
      <c r="Z273" s="111"/>
    </row>
    <row r="274" spans="1:26" ht="15.75" customHeight="1">
      <c r="A274" s="111"/>
      <c r="B274" s="78"/>
      <c r="C274" s="78"/>
      <c r="D274" s="111"/>
      <c r="E274" s="78"/>
      <c r="F274" s="111"/>
      <c r="G274" s="111"/>
      <c r="H274" s="204"/>
      <c r="I274" s="111"/>
      <c r="J274" s="204"/>
      <c r="K274" s="111"/>
      <c r="L274" s="204"/>
      <c r="M274" s="111"/>
      <c r="N274" s="111"/>
      <c r="O274" s="111"/>
      <c r="P274" s="111"/>
      <c r="Q274" s="111"/>
      <c r="R274" s="111"/>
      <c r="S274" s="111"/>
      <c r="T274" s="111"/>
      <c r="U274" s="111"/>
      <c r="V274" s="111"/>
      <c r="W274" s="111"/>
      <c r="X274" s="111"/>
      <c r="Y274" s="111"/>
      <c r="Z274" s="111"/>
    </row>
    <row r="275" spans="1:26" ht="15.75" customHeight="1">
      <c r="A275" s="111"/>
      <c r="B275" s="78"/>
      <c r="C275" s="78"/>
      <c r="D275" s="111"/>
      <c r="E275" s="78"/>
      <c r="F275" s="111"/>
      <c r="G275" s="111"/>
      <c r="H275" s="204"/>
      <c r="I275" s="111"/>
      <c r="J275" s="204"/>
      <c r="K275" s="111"/>
      <c r="L275" s="204"/>
      <c r="M275" s="111"/>
      <c r="N275" s="111"/>
      <c r="O275" s="111"/>
      <c r="P275" s="111"/>
      <c r="Q275" s="111"/>
      <c r="R275" s="111"/>
      <c r="S275" s="111"/>
      <c r="T275" s="111"/>
      <c r="U275" s="111"/>
      <c r="V275" s="111"/>
      <c r="W275" s="111"/>
      <c r="X275" s="111"/>
      <c r="Y275" s="111"/>
      <c r="Z275" s="111"/>
    </row>
    <row r="276" spans="1:26" ht="15.75" customHeight="1">
      <c r="A276" s="111"/>
      <c r="B276" s="78"/>
      <c r="C276" s="78"/>
      <c r="D276" s="111"/>
      <c r="E276" s="78"/>
      <c r="F276" s="111"/>
      <c r="G276" s="111"/>
      <c r="H276" s="204"/>
      <c r="I276" s="111"/>
      <c r="J276" s="204"/>
      <c r="K276" s="111"/>
      <c r="L276" s="204"/>
      <c r="M276" s="111"/>
      <c r="N276" s="111"/>
      <c r="O276" s="111"/>
      <c r="P276" s="111"/>
      <c r="Q276" s="111"/>
      <c r="R276" s="111"/>
      <c r="S276" s="111"/>
      <c r="T276" s="111"/>
      <c r="U276" s="111"/>
      <c r="V276" s="111"/>
      <c r="W276" s="111"/>
      <c r="X276" s="111"/>
      <c r="Y276" s="111"/>
      <c r="Z276" s="111"/>
    </row>
    <row r="277" spans="1:26" ht="15.75" customHeight="1">
      <c r="A277" s="111"/>
      <c r="B277" s="78"/>
      <c r="C277" s="78"/>
      <c r="D277" s="111"/>
      <c r="E277" s="78"/>
      <c r="F277" s="111"/>
      <c r="G277" s="111"/>
      <c r="H277" s="204"/>
      <c r="I277" s="111"/>
      <c r="J277" s="204"/>
      <c r="K277" s="111"/>
      <c r="L277" s="204"/>
      <c r="M277" s="111"/>
      <c r="N277" s="111"/>
      <c r="O277" s="111"/>
      <c r="P277" s="111"/>
      <c r="Q277" s="111"/>
      <c r="R277" s="111"/>
      <c r="S277" s="111"/>
      <c r="T277" s="111"/>
      <c r="U277" s="111"/>
      <c r="V277" s="111"/>
      <c r="W277" s="111"/>
      <c r="X277" s="111"/>
      <c r="Y277" s="111"/>
      <c r="Z277" s="111"/>
    </row>
    <row r="278" spans="1:26" ht="15.75" customHeight="1">
      <c r="A278" s="111"/>
      <c r="B278" s="78"/>
      <c r="C278" s="78"/>
      <c r="D278" s="111"/>
      <c r="E278" s="78"/>
      <c r="F278" s="111"/>
      <c r="G278" s="111"/>
      <c r="H278" s="204"/>
      <c r="I278" s="111"/>
      <c r="J278" s="204"/>
      <c r="K278" s="111"/>
      <c r="L278" s="204"/>
      <c r="M278" s="111"/>
      <c r="N278" s="111"/>
      <c r="O278" s="111"/>
      <c r="P278" s="111"/>
      <c r="Q278" s="111"/>
      <c r="R278" s="111"/>
      <c r="S278" s="111"/>
      <c r="T278" s="111"/>
      <c r="U278" s="111"/>
      <c r="V278" s="111"/>
      <c r="W278" s="111"/>
      <c r="X278" s="111"/>
      <c r="Y278" s="111"/>
      <c r="Z278" s="111"/>
    </row>
    <row r="279" spans="1:26" ht="15.75" customHeight="1">
      <c r="A279" s="111"/>
      <c r="B279" s="78"/>
      <c r="C279" s="78"/>
      <c r="D279" s="111"/>
      <c r="E279" s="78"/>
      <c r="F279" s="111"/>
      <c r="G279" s="111"/>
      <c r="H279" s="204"/>
      <c r="I279" s="111"/>
      <c r="J279" s="204"/>
      <c r="K279" s="111"/>
      <c r="L279" s="204"/>
      <c r="M279" s="111"/>
      <c r="N279" s="111"/>
      <c r="O279" s="111"/>
      <c r="P279" s="111"/>
      <c r="Q279" s="111"/>
      <c r="R279" s="111"/>
      <c r="S279" s="111"/>
      <c r="T279" s="111"/>
      <c r="U279" s="111"/>
      <c r="V279" s="111"/>
      <c r="W279" s="111"/>
      <c r="X279" s="111"/>
      <c r="Y279" s="111"/>
      <c r="Z279" s="111"/>
    </row>
    <row r="280" spans="1:26" ht="15.75" customHeight="1">
      <c r="A280" s="111"/>
      <c r="B280" s="78"/>
      <c r="C280" s="78"/>
      <c r="D280" s="111"/>
      <c r="E280" s="78"/>
      <c r="F280" s="111"/>
      <c r="G280" s="111"/>
      <c r="H280" s="204"/>
      <c r="I280" s="111"/>
      <c r="J280" s="204"/>
      <c r="K280" s="111"/>
      <c r="L280" s="204"/>
      <c r="M280" s="111"/>
      <c r="N280" s="111"/>
      <c r="O280" s="111"/>
      <c r="P280" s="111"/>
      <c r="Q280" s="111"/>
      <c r="R280" s="111"/>
      <c r="S280" s="111"/>
      <c r="T280" s="111"/>
      <c r="U280" s="111"/>
      <c r="V280" s="111"/>
      <c r="W280" s="111"/>
      <c r="X280" s="111"/>
      <c r="Y280" s="111"/>
      <c r="Z280" s="111"/>
    </row>
    <row r="281" spans="1:26" ht="15.75" customHeight="1">
      <c r="A281" s="111"/>
      <c r="B281" s="78"/>
      <c r="C281" s="78"/>
      <c r="D281" s="111"/>
      <c r="E281" s="78"/>
      <c r="F281" s="111"/>
      <c r="G281" s="111"/>
      <c r="H281" s="204"/>
      <c r="I281" s="111"/>
      <c r="J281" s="204"/>
      <c r="K281" s="111"/>
      <c r="L281" s="204"/>
      <c r="M281" s="111"/>
      <c r="N281" s="111"/>
      <c r="O281" s="111"/>
      <c r="P281" s="111"/>
      <c r="Q281" s="111"/>
      <c r="R281" s="111"/>
      <c r="S281" s="111"/>
      <c r="T281" s="111"/>
      <c r="U281" s="111"/>
      <c r="V281" s="111"/>
      <c r="W281" s="111"/>
      <c r="X281" s="111"/>
      <c r="Y281" s="111"/>
      <c r="Z281" s="111"/>
    </row>
    <row r="282" spans="1:26" ht="15.75" customHeight="1">
      <c r="A282" s="111"/>
      <c r="B282" s="78"/>
      <c r="C282" s="78"/>
      <c r="D282" s="111"/>
      <c r="E282" s="78"/>
      <c r="F282" s="111"/>
      <c r="G282" s="111"/>
      <c r="H282" s="204"/>
      <c r="I282" s="111"/>
      <c r="J282" s="204"/>
      <c r="K282" s="111"/>
      <c r="L282" s="204"/>
      <c r="M282" s="111"/>
      <c r="N282" s="111"/>
      <c r="O282" s="111"/>
      <c r="P282" s="111"/>
      <c r="Q282" s="111"/>
      <c r="R282" s="111"/>
      <c r="S282" s="111"/>
      <c r="T282" s="111"/>
      <c r="U282" s="111"/>
      <c r="V282" s="111"/>
      <c r="W282" s="111"/>
      <c r="X282" s="111"/>
      <c r="Y282" s="111"/>
      <c r="Z282" s="111"/>
    </row>
    <row r="283" spans="1:26" ht="15.75" customHeight="1">
      <c r="A283" s="111"/>
      <c r="B283" s="78"/>
      <c r="C283" s="78"/>
      <c r="D283" s="111"/>
      <c r="E283" s="78"/>
      <c r="F283" s="111"/>
      <c r="G283" s="111"/>
      <c r="H283" s="204"/>
      <c r="I283" s="111"/>
      <c r="J283" s="204"/>
      <c r="K283" s="111"/>
      <c r="L283" s="204"/>
      <c r="M283" s="111"/>
      <c r="N283" s="111"/>
      <c r="O283" s="111"/>
      <c r="P283" s="111"/>
      <c r="Q283" s="111"/>
      <c r="R283" s="111"/>
      <c r="S283" s="111"/>
      <c r="T283" s="111"/>
      <c r="U283" s="111"/>
      <c r="V283" s="111"/>
      <c r="W283" s="111"/>
      <c r="X283" s="111"/>
      <c r="Y283" s="111"/>
      <c r="Z283" s="111"/>
    </row>
    <row r="284" spans="1:26" ht="15.75" customHeight="1">
      <c r="A284" s="111"/>
      <c r="B284" s="78"/>
      <c r="C284" s="78"/>
      <c r="D284" s="111"/>
      <c r="E284" s="78"/>
      <c r="F284" s="111"/>
      <c r="G284" s="111"/>
      <c r="H284" s="204"/>
      <c r="I284" s="111"/>
      <c r="J284" s="204"/>
      <c r="K284" s="111"/>
      <c r="L284" s="204"/>
      <c r="M284" s="111"/>
      <c r="N284" s="111"/>
      <c r="O284" s="111"/>
      <c r="P284" s="111"/>
      <c r="Q284" s="111"/>
      <c r="R284" s="111"/>
      <c r="S284" s="111"/>
      <c r="T284" s="111"/>
      <c r="U284" s="111"/>
      <c r="V284" s="111"/>
      <c r="W284" s="111"/>
      <c r="X284" s="111"/>
      <c r="Y284" s="111"/>
      <c r="Z284" s="111"/>
    </row>
    <row r="285" spans="1:26" ht="15.75" customHeight="1">
      <c r="A285" s="111"/>
      <c r="B285" s="78"/>
      <c r="C285" s="78"/>
      <c r="D285" s="111"/>
      <c r="E285" s="78"/>
      <c r="F285" s="111"/>
      <c r="G285" s="111"/>
      <c r="H285" s="204"/>
      <c r="I285" s="111"/>
      <c r="J285" s="204"/>
      <c r="K285" s="111"/>
      <c r="L285" s="204"/>
      <c r="M285" s="111"/>
      <c r="N285" s="111"/>
      <c r="O285" s="111"/>
      <c r="P285" s="111"/>
      <c r="Q285" s="111"/>
      <c r="R285" s="111"/>
      <c r="S285" s="111"/>
      <c r="T285" s="111"/>
      <c r="U285" s="111"/>
      <c r="V285" s="111"/>
      <c r="W285" s="111"/>
      <c r="X285" s="111"/>
      <c r="Y285" s="111"/>
      <c r="Z285" s="111"/>
    </row>
    <row r="286" spans="1:26" ht="15.75" customHeight="1">
      <c r="A286" s="111"/>
      <c r="B286" s="78"/>
      <c r="C286" s="78"/>
      <c r="D286" s="111"/>
      <c r="E286" s="78"/>
      <c r="F286" s="111"/>
      <c r="G286" s="111"/>
      <c r="H286" s="204"/>
      <c r="I286" s="111"/>
      <c r="J286" s="204"/>
      <c r="K286" s="111"/>
      <c r="L286" s="204"/>
      <c r="M286" s="111"/>
      <c r="N286" s="111"/>
      <c r="O286" s="111"/>
      <c r="P286" s="111"/>
      <c r="Q286" s="111"/>
      <c r="R286" s="111"/>
      <c r="S286" s="111"/>
      <c r="T286" s="111"/>
      <c r="U286" s="111"/>
      <c r="V286" s="111"/>
      <c r="W286" s="111"/>
      <c r="X286" s="111"/>
      <c r="Y286" s="111"/>
      <c r="Z286" s="111"/>
    </row>
    <row r="287" spans="1:26" ht="15.75" customHeight="1">
      <c r="A287" s="111"/>
      <c r="B287" s="78"/>
      <c r="C287" s="78"/>
      <c r="D287" s="111"/>
      <c r="E287" s="78"/>
      <c r="F287" s="111"/>
      <c r="G287" s="111"/>
      <c r="H287" s="204"/>
      <c r="I287" s="111"/>
      <c r="J287" s="204"/>
      <c r="K287" s="111"/>
      <c r="L287" s="204"/>
      <c r="M287" s="111"/>
      <c r="N287" s="111"/>
      <c r="O287" s="111"/>
      <c r="P287" s="111"/>
      <c r="Q287" s="111"/>
      <c r="R287" s="111"/>
      <c r="S287" s="111"/>
      <c r="T287" s="111"/>
      <c r="U287" s="111"/>
      <c r="V287" s="111"/>
      <c r="W287" s="111"/>
      <c r="X287" s="111"/>
      <c r="Y287" s="111"/>
      <c r="Z287" s="111"/>
    </row>
    <row r="288" spans="1:26" ht="15.75" customHeight="1">
      <c r="A288" s="111"/>
      <c r="B288" s="78"/>
      <c r="C288" s="78"/>
      <c r="D288" s="111"/>
      <c r="E288" s="78"/>
      <c r="F288" s="111"/>
      <c r="G288" s="111"/>
      <c r="H288" s="204"/>
      <c r="I288" s="111"/>
      <c r="J288" s="204"/>
      <c r="K288" s="111"/>
      <c r="L288" s="204"/>
      <c r="M288" s="111"/>
      <c r="N288" s="111"/>
      <c r="O288" s="111"/>
      <c r="P288" s="111"/>
      <c r="Q288" s="111"/>
      <c r="R288" s="111"/>
      <c r="S288" s="111"/>
      <c r="T288" s="111"/>
      <c r="U288" s="111"/>
      <c r="V288" s="111"/>
      <c r="W288" s="111"/>
      <c r="X288" s="111"/>
      <c r="Y288" s="111"/>
      <c r="Z288" s="111"/>
    </row>
    <row r="289" spans="1:26" ht="15.75" customHeight="1">
      <c r="A289" s="111"/>
      <c r="B289" s="78"/>
      <c r="C289" s="78"/>
      <c r="D289" s="111"/>
      <c r="E289" s="78"/>
      <c r="F289" s="111"/>
      <c r="G289" s="111"/>
      <c r="H289" s="204"/>
      <c r="I289" s="111"/>
      <c r="J289" s="204"/>
      <c r="K289" s="111"/>
      <c r="L289" s="204"/>
      <c r="M289" s="111"/>
      <c r="N289" s="111"/>
      <c r="O289" s="111"/>
      <c r="P289" s="111"/>
      <c r="Q289" s="111"/>
      <c r="R289" s="111"/>
      <c r="S289" s="111"/>
      <c r="T289" s="111"/>
      <c r="U289" s="111"/>
      <c r="V289" s="111"/>
      <c r="W289" s="111"/>
      <c r="X289" s="111"/>
      <c r="Y289" s="111"/>
      <c r="Z289" s="111"/>
    </row>
    <row r="290" spans="1:26" ht="15.75" customHeight="1">
      <c r="A290" s="111"/>
      <c r="B290" s="78"/>
      <c r="C290" s="78"/>
      <c r="D290" s="111"/>
      <c r="E290" s="78"/>
      <c r="F290" s="111"/>
      <c r="G290" s="111"/>
      <c r="H290" s="204"/>
      <c r="I290" s="111"/>
      <c r="J290" s="204"/>
      <c r="K290" s="111"/>
      <c r="L290" s="204"/>
      <c r="M290" s="111"/>
      <c r="N290" s="111"/>
      <c r="O290" s="111"/>
      <c r="P290" s="111"/>
      <c r="Q290" s="111"/>
      <c r="R290" s="111"/>
      <c r="S290" s="111"/>
      <c r="T290" s="111"/>
      <c r="U290" s="111"/>
      <c r="V290" s="111"/>
      <c r="W290" s="111"/>
      <c r="X290" s="111"/>
      <c r="Y290" s="111"/>
      <c r="Z290" s="111"/>
    </row>
    <row r="291" spans="1:26" ht="15.75" customHeight="1">
      <c r="A291" s="111"/>
      <c r="B291" s="78"/>
      <c r="C291" s="78"/>
      <c r="D291" s="111"/>
      <c r="E291" s="78"/>
      <c r="F291" s="111"/>
      <c r="G291" s="111"/>
      <c r="H291" s="204"/>
      <c r="I291" s="111"/>
      <c r="J291" s="204"/>
      <c r="K291" s="111"/>
      <c r="L291" s="204"/>
      <c r="M291" s="111"/>
      <c r="N291" s="111"/>
      <c r="O291" s="111"/>
      <c r="P291" s="111"/>
      <c r="Q291" s="111"/>
      <c r="R291" s="111"/>
      <c r="S291" s="111"/>
      <c r="T291" s="111"/>
      <c r="U291" s="111"/>
      <c r="V291" s="111"/>
      <c r="W291" s="111"/>
      <c r="X291" s="111"/>
      <c r="Y291" s="111"/>
      <c r="Z291" s="111"/>
    </row>
    <row r="292" spans="1:26" ht="15.75" customHeight="1">
      <c r="A292" s="111"/>
      <c r="B292" s="78"/>
      <c r="C292" s="78"/>
      <c r="D292" s="111"/>
      <c r="E292" s="78"/>
      <c r="F292" s="111"/>
      <c r="G292" s="111"/>
      <c r="H292" s="204"/>
      <c r="I292" s="111"/>
      <c r="J292" s="204"/>
      <c r="K292" s="111"/>
      <c r="L292" s="204"/>
      <c r="M292" s="111"/>
      <c r="N292" s="111"/>
      <c r="O292" s="111"/>
      <c r="P292" s="111"/>
      <c r="Q292" s="111"/>
      <c r="R292" s="111"/>
      <c r="S292" s="111"/>
      <c r="T292" s="111"/>
      <c r="U292" s="111"/>
      <c r="V292" s="111"/>
      <c r="W292" s="111"/>
      <c r="X292" s="111"/>
      <c r="Y292" s="111"/>
      <c r="Z292" s="111"/>
    </row>
    <row r="293" spans="1:26" ht="15.75" customHeight="1">
      <c r="A293" s="111"/>
      <c r="B293" s="78"/>
      <c r="C293" s="78"/>
      <c r="D293" s="111"/>
      <c r="E293" s="78"/>
      <c r="F293" s="111"/>
      <c r="G293" s="111"/>
      <c r="H293" s="204"/>
      <c r="I293" s="111"/>
      <c r="J293" s="204"/>
      <c r="K293" s="111"/>
      <c r="L293" s="204"/>
      <c r="M293" s="111"/>
      <c r="N293" s="111"/>
      <c r="O293" s="111"/>
      <c r="P293" s="111"/>
      <c r="Q293" s="111"/>
      <c r="R293" s="111"/>
      <c r="S293" s="111"/>
      <c r="T293" s="111"/>
      <c r="U293" s="111"/>
      <c r="V293" s="111"/>
      <c r="W293" s="111"/>
      <c r="X293" s="111"/>
      <c r="Y293" s="111"/>
      <c r="Z293" s="111"/>
    </row>
    <row r="294" spans="1:26" ht="15.75" customHeight="1">
      <c r="A294" s="111"/>
      <c r="B294" s="78"/>
      <c r="C294" s="78"/>
      <c r="D294" s="111"/>
      <c r="E294" s="78"/>
      <c r="F294" s="111"/>
      <c r="G294" s="111"/>
      <c r="H294" s="204"/>
      <c r="I294" s="111"/>
      <c r="J294" s="204"/>
      <c r="K294" s="111"/>
      <c r="L294" s="204"/>
      <c r="M294" s="111"/>
      <c r="N294" s="111"/>
      <c r="O294" s="111"/>
      <c r="P294" s="111"/>
      <c r="Q294" s="111"/>
      <c r="R294" s="111"/>
      <c r="S294" s="111"/>
      <c r="T294" s="111"/>
      <c r="U294" s="111"/>
      <c r="V294" s="111"/>
      <c r="W294" s="111"/>
      <c r="X294" s="111"/>
      <c r="Y294" s="111"/>
      <c r="Z294" s="111"/>
    </row>
    <row r="295" spans="1:26" ht="15.75" customHeight="1">
      <c r="A295" s="111"/>
      <c r="B295" s="78"/>
      <c r="C295" s="78"/>
      <c r="D295" s="111"/>
      <c r="E295" s="78"/>
      <c r="F295" s="111"/>
      <c r="G295" s="111"/>
      <c r="H295" s="204"/>
      <c r="I295" s="111"/>
      <c r="J295" s="204"/>
      <c r="K295" s="111"/>
      <c r="L295" s="204"/>
      <c r="M295" s="111"/>
      <c r="N295" s="111"/>
      <c r="O295" s="111"/>
      <c r="P295" s="111"/>
      <c r="Q295" s="111"/>
      <c r="R295" s="111"/>
      <c r="S295" s="111"/>
      <c r="T295" s="111"/>
      <c r="U295" s="111"/>
      <c r="V295" s="111"/>
      <c r="W295" s="111"/>
      <c r="X295" s="111"/>
      <c r="Y295" s="111"/>
      <c r="Z295" s="111"/>
    </row>
    <row r="296" spans="1:26" ht="15.75" customHeight="1">
      <c r="A296" s="111"/>
      <c r="B296" s="78"/>
      <c r="C296" s="78"/>
      <c r="D296" s="111"/>
      <c r="E296" s="78"/>
      <c r="F296" s="111"/>
      <c r="G296" s="111"/>
      <c r="H296" s="204"/>
      <c r="I296" s="111"/>
      <c r="J296" s="204"/>
      <c r="K296" s="111"/>
      <c r="L296" s="204"/>
      <c r="M296" s="111"/>
      <c r="N296" s="111"/>
      <c r="O296" s="111"/>
      <c r="P296" s="111"/>
      <c r="Q296" s="111"/>
      <c r="R296" s="111"/>
      <c r="S296" s="111"/>
      <c r="T296" s="111"/>
      <c r="U296" s="111"/>
      <c r="V296" s="111"/>
      <c r="W296" s="111"/>
      <c r="X296" s="111"/>
      <c r="Y296" s="111"/>
      <c r="Z296" s="111"/>
    </row>
    <row r="297" spans="1:26" ht="15.75" customHeight="1">
      <c r="A297" s="111"/>
      <c r="B297" s="78"/>
      <c r="C297" s="78"/>
      <c r="D297" s="111"/>
      <c r="E297" s="78"/>
      <c r="F297" s="111"/>
      <c r="G297" s="111"/>
      <c r="H297" s="204"/>
      <c r="I297" s="111"/>
      <c r="J297" s="204"/>
      <c r="K297" s="111"/>
      <c r="L297" s="204"/>
      <c r="M297" s="111"/>
      <c r="N297" s="111"/>
      <c r="O297" s="111"/>
      <c r="P297" s="111"/>
      <c r="Q297" s="111"/>
      <c r="R297" s="111"/>
      <c r="S297" s="111"/>
      <c r="T297" s="111"/>
      <c r="U297" s="111"/>
      <c r="V297" s="111"/>
      <c r="W297" s="111"/>
      <c r="X297" s="111"/>
      <c r="Y297" s="111"/>
      <c r="Z297" s="111"/>
    </row>
    <row r="298" spans="1:26" ht="15.75" customHeight="1">
      <c r="A298" s="111"/>
      <c r="B298" s="78"/>
      <c r="C298" s="78"/>
      <c r="D298" s="111"/>
      <c r="E298" s="78"/>
      <c r="F298" s="111"/>
      <c r="G298" s="111"/>
      <c r="H298" s="204"/>
      <c r="I298" s="111"/>
      <c r="J298" s="204"/>
      <c r="K298" s="111"/>
      <c r="L298" s="204"/>
      <c r="M298" s="111"/>
      <c r="N298" s="111"/>
      <c r="O298" s="111"/>
      <c r="P298" s="111"/>
      <c r="Q298" s="111"/>
      <c r="R298" s="111"/>
      <c r="S298" s="111"/>
      <c r="T298" s="111"/>
      <c r="U298" s="111"/>
      <c r="V298" s="111"/>
      <c r="W298" s="111"/>
      <c r="X298" s="111"/>
      <c r="Y298" s="111"/>
      <c r="Z298" s="111"/>
    </row>
    <row r="299" spans="1:26" ht="15.75" customHeight="1">
      <c r="A299" s="111"/>
      <c r="B299" s="78"/>
      <c r="C299" s="78"/>
      <c r="D299" s="111"/>
      <c r="E299" s="78"/>
      <c r="F299" s="111"/>
      <c r="G299" s="111"/>
      <c r="H299" s="204"/>
      <c r="I299" s="111"/>
      <c r="J299" s="204"/>
      <c r="K299" s="111"/>
      <c r="L299" s="204"/>
      <c r="M299" s="111"/>
      <c r="N299" s="111"/>
      <c r="O299" s="111"/>
      <c r="P299" s="111"/>
      <c r="Q299" s="111"/>
      <c r="R299" s="111"/>
      <c r="S299" s="111"/>
      <c r="T299" s="111"/>
      <c r="U299" s="111"/>
      <c r="V299" s="111"/>
      <c r="W299" s="111"/>
      <c r="X299" s="111"/>
      <c r="Y299" s="111"/>
      <c r="Z299" s="111"/>
    </row>
    <row r="300" spans="1:26" ht="15.75" customHeight="1">
      <c r="A300" s="111"/>
      <c r="B300" s="78"/>
      <c r="C300" s="78"/>
      <c r="D300" s="111"/>
      <c r="E300" s="78"/>
      <c r="F300" s="111"/>
      <c r="G300" s="111"/>
      <c r="H300" s="204"/>
      <c r="I300" s="111"/>
      <c r="J300" s="204"/>
      <c r="K300" s="111"/>
      <c r="L300" s="204"/>
      <c r="M300" s="111"/>
      <c r="N300" s="111"/>
      <c r="O300" s="111"/>
      <c r="P300" s="111"/>
      <c r="Q300" s="111"/>
      <c r="R300" s="111"/>
      <c r="S300" s="111"/>
      <c r="T300" s="111"/>
      <c r="U300" s="111"/>
      <c r="V300" s="111"/>
      <c r="W300" s="111"/>
      <c r="X300" s="111"/>
      <c r="Y300" s="111"/>
      <c r="Z300" s="111"/>
    </row>
    <row r="301" spans="1:26" ht="15.75" customHeight="1">
      <c r="A301" s="111"/>
      <c r="B301" s="78"/>
      <c r="C301" s="78"/>
      <c r="D301" s="111"/>
      <c r="E301" s="78"/>
      <c r="F301" s="111"/>
      <c r="G301" s="111"/>
      <c r="H301" s="204"/>
      <c r="I301" s="111"/>
      <c r="J301" s="204"/>
      <c r="K301" s="111"/>
      <c r="L301" s="204"/>
      <c r="M301" s="111"/>
      <c r="N301" s="111"/>
      <c r="O301" s="111"/>
      <c r="P301" s="111"/>
      <c r="Q301" s="111"/>
      <c r="R301" s="111"/>
      <c r="S301" s="111"/>
      <c r="T301" s="111"/>
      <c r="U301" s="111"/>
      <c r="V301" s="111"/>
      <c r="W301" s="111"/>
      <c r="X301" s="111"/>
      <c r="Y301" s="111"/>
      <c r="Z301" s="111"/>
    </row>
    <row r="302" spans="1:26" ht="15.75" customHeight="1">
      <c r="A302" s="111"/>
      <c r="B302" s="78"/>
      <c r="C302" s="78"/>
      <c r="D302" s="111"/>
      <c r="E302" s="78"/>
      <c r="F302" s="111"/>
      <c r="G302" s="111"/>
      <c r="H302" s="204"/>
      <c r="I302" s="111"/>
      <c r="J302" s="204"/>
      <c r="K302" s="111"/>
      <c r="L302" s="204"/>
      <c r="M302" s="111"/>
      <c r="N302" s="111"/>
      <c r="O302" s="111"/>
      <c r="P302" s="111"/>
      <c r="Q302" s="111"/>
      <c r="R302" s="111"/>
      <c r="S302" s="111"/>
      <c r="T302" s="111"/>
      <c r="U302" s="111"/>
      <c r="V302" s="111"/>
      <c r="W302" s="111"/>
      <c r="X302" s="111"/>
      <c r="Y302" s="111"/>
      <c r="Z302" s="111"/>
    </row>
    <row r="303" spans="1:26" ht="15.75" customHeight="1">
      <c r="A303" s="111"/>
      <c r="B303" s="78"/>
      <c r="C303" s="78"/>
      <c r="D303" s="111"/>
      <c r="E303" s="78"/>
      <c r="F303" s="111"/>
      <c r="G303" s="111"/>
      <c r="H303" s="204"/>
      <c r="I303" s="111"/>
      <c r="J303" s="204"/>
      <c r="K303" s="111"/>
      <c r="L303" s="204"/>
      <c r="M303" s="111"/>
      <c r="N303" s="111"/>
      <c r="O303" s="111"/>
      <c r="P303" s="111"/>
      <c r="Q303" s="111"/>
      <c r="R303" s="111"/>
      <c r="S303" s="111"/>
      <c r="T303" s="111"/>
      <c r="U303" s="111"/>
      <c r="V303" s="111"/>
      <c r="W303" s="111"/>
      <c r="X303" s="111"/>
      <c r="Y303" s="111"/>
      <c r="Z303" s="111"/>
    </row>
    <row r="304" spans="1:26" ht="15.75" customHeight="1">
      <c r="A304" s="111"/>
      <c r="B304" s="78"/>
      <c r="C304" s="78"/>
      <c r="D304" s="111"/>
      <c r="E304" s="78"/>
      <c r="F304" s="111"/>
      <c r="G304" s="111"/>
      <c r="H304" s="204"/>
      <c r="I304" s="111"/>
      <c r="J304" s="204"/>
      <c r="K304" s="111"/>
      <c r="L304" s="204"/>
      <c r="M304" s="111"/>
      <c r="N304" s="111"/>
      <c r="O304" s="111"/>
      <c r="P304" s="111"/>
      <c r="Q304" s="111"/>
      <c r="R304" s="111"/>
      <c r="S304" s="111"/>
      <c r="T304" s="111"/>
      <c r="U304" s="111"/>
      <c r="V304" s="111"/>
      <c r="W304" s="111"/>
      <c r="X304" s="111"/>
      <c r="Y304" s="111"/>
      <c r="Z304" s="111"/>
    </row>
    <row r="305" spans="1:26" ht="15.75" customHeight="1">
      <c r="A305" s="111"/>
      <c r="B305" s="78"/>
      <c r="C305" s="78"/>
      <c r="D305" s="111"/>
      <c r="E305" s="78"/>
      <c r="F305" s="111"/>
      <c r="G305" s="111"/>
      <c r="H305" s="204"/>
      <c r="I305" s="111"/>
      <c r="J305" s="204"/>
      <c r="K305" s="111"/>
      <c r="L305" s="204"/>
      <c r="M305" s="111"/>
      <c r="N305" s="111"/>
      <c r="O305" s="111"/>
      <c r="P305" s="111"/>
      <c r="Q305" s="111"/>
      <c r="R305" s="111"/>
      <c r="S305" s="111"/>
      <c r="T305" s="111"/>
      <c r="U305" s="111"/>
      <c r="V305" s="111"/>
      <c r="W305" s="111"/>
      <c r="X305" s="111"/>
      <c r="Y305" s="111"/>
      <c r="Z305" s="111"/>
    </row>
    <row r="306" spans="1:26" ht="15.75" customHeight="1">
      <c r="A306" s="111"/>
      <c r="B306" s="78"/>
      <c r="C306" s="78"/>
      <c r="D306" s="111"/>
      <c r="E306" s="78"/>
      <c r="F306" s="111"/>
      <c r="G306" s="111"/>
      <c r="H306" s="204"/>
      <c r="I306" s="111"/>
      <c r="J306" s="204"/>
      <c r="K306" s="111"/>
      <c r="L306" s="204"/>
      <c r="M306" s="111"/>
      <c r="N306" s="111"/>
      <c r="O306" s="111"/>
      <c r="P306" s="111"/>
      <c r="Q306" s="111"/>
      <c r="R306" s="111"/>
      <c r="S306" s="111"/>
      <c r="T306" s="111"/>
      <c r="U306" s="111"/>
      <c r="V306" s="111"/>
      <c r="W306" s="111"/>
      <c r="X306" s="111"/>
      <c r="Y306" s="111"/>
      <c r="Z306" s="111"/>
    </row>
    <row r="307" spans="1:26" ht="15.75" customHeight="1">
      <c r="A307" s="111"/>
      <c r="B307" s="78"/>
      <c r="C307" s="78"/>
      <c r="D307" s="111"/>
      <c r="E307" s="78"/>
      <c r="F307" s="111"/>
      <c r="G307" s="111"/>
      <c r="H307" s="204"/>
      <c r="I307" s="111"/>
      <c r="J307" s="204"/>
      <c r="K307" s="111"/>
      <c r="L307" s="204"/>
      <c r="M307" s="111"/>
      <c r="N307" s="111"/>
      <c r="O307" s="111"/>
      <c r="P307" s="111"/>
      <c r="Q307" s="111"/>
      <c r="R307" s="111"/>
      <c r="S307" s="111"/>
      <c r="T307" s="111"/>
      <c r="U307" s="111"/>
      <c r="V307" s="111"/>
      <c r="W307" s="111"/>
      <c r="X307" s="111"/>
      <c r="Y307" s="111"/>
      <c r="Z307" s="111"/>
    </row>
    <row r="308" spans="1:26" ht="15.75" customHeight="1">
      <c r="A308" s="111"/>
      <c r="B308" s="78"/>
      <c r="C308" s="78"/>
      <c r="D308" s="111"/>
      <c r="E308" s="78"/>
      <c r="F308" s="111"/>
      <c r="G308" s="111"/>
      <c r="H308" s="204"/>
      <c r="I308" s="111"/>
      <c r="J308" s="204"/>
      <c r="K308" s="111"/>
      <c r="L308" s="204"/>
      <c r="M308" s="111"/>
      <c r="N308" s="111"/>
      <c r="O308" s="111"/>
      <c r="P308" s="111"/>
      <c r="Q308" s="111"/>
      <c r="R308" s="111"/>
      <c r="S308" s="111"/>
      <c r="T308" s="111"/>
      <c r="U308" s="111"/>
      <c r="V308" s="111"/>
      <c r="W308" s="111"/>
      <c r="X308" s="111"/>
      <c r="Y308" s="111"/>
      <c r="Z308" s="111"/>
    </row>
    <row r="309" spans="1:26" ht="15.75" customHeight="1">
      <c r="A309" s="111"/>
      <c r="B309" s="78"/>
      <c r="C309" s="78"/>
      <c r="D309" s="111"/>
      <c r="E309" s="78"/>
      <c r="F309" s="111"/>
      <c r="G309" s="111"/>
      <c r="H309" s="204"/>
      <c r="I309" s="111"/>
      <c r="J309" s="204"/>
      <c r="K309" s="111"/>
      <c r="L309" s="204"/>
      <c r="M309" s="111"/>
      <c r="N309" s="111"/>
      <c r="O309" s="111"/>
      <c r="P309" s="111"/>
      <c r="Q309" s="111"/>
      <c r="R309" s="111"/>
      <c r="S309" s="111"/>
      <c r="T309" s="111"/>
      <c r="U309" s="111"/>
      <c r="V309" s="111"/>
      <c r="W309" s="111"/>
      <c r="X309" s="111"/>
      <c r="Y309" s="111"/>
      <c r="Z309" s="111"/>
    </row>
    <row r="310" spans="1:26" ht="15.75" customHeight="1">
      <c r="A310" s="111"/>
      <c r="B310" s="78"/>
      <c r="C310" s="78"/>
      <c r="D310" s="111"/>
      <c r="E310" s="78"/>
      <c r="F310" s="111"/>
      <c r="G310" s="111"/>
      <c r="H310" s="204"/>
      <c r="I310" s="111"/>
      <c r="J310" s="204"/>
      <c r="K310" s="111"/>
      <c r="L310" s="204"/>
      <c r="M310" s="111"/>
      <c r="N310" s="111"/>
      <c r="O310" s="111"/>
      <c r="P310" s="111"/>
      <c r="Q310" s="111"/>
      <c r="R310" s="111"/>
      <c r="S310" s="111"/>
      <c r="T310" s="111"/>
      <c r="U310" s="111"/>
      <c r="V310" s="111"/>
      <c r="W310" s="111"/>
      <c r="X310" s="111"/>
      <c r="Y310" s="111"/>
      <c r="Z310" s="111"/>
    </row>
    <row r="311" spans="1:26" ht="15.75" customHeight="1">
      <c r="A311" s="111"/>
      <c r="B311" s="78"/>
      <c r="C311" s="78"/>
      <c r="D311" s="111"/>
      <c r="E311" s="78"/>
      <c r="F311" s="111"/>
      <c r="G311" s="111"/>
      <c r="H311" s="204"/>
      <c r="I311" s="111"/>
      <c r="J311" s="204"/>
      <c r="K311" s="111"/>
      <c r="L311" s="204"/>
      <c r="M311" s="111"/>
      <c r="N311" s="111"/>
      <c r="O311" s="111"/>
      <c r="P311" s="111"/>
      <c r="Q311" s="111"/>
      <c r="R311" s="111"/>
      <c r="S311" s="111"/>
      <c r="T311" s="111"/>
      <c r="U311" s="111"/>
      <c r="V311" s="111"/>
      <c r="W311" s="111"/>
      <c r="X311" s="111"/>
      <c r="Y311" s="111"/>
      <c r="Z311" s="111"/>
    </row>
    <row r="312" spans="1:26" ht="15.75" customHeight="1">
      <c r="A312" s="111"/>
      <c r="B312" s="78"/>
      <c r="C312" s="78"/>
      <c r="D312" s="111"/>
      <c r="E312" s="78"/>
      <c r="F312" s="111"/>
      <c r="G312" s="111"/>
      <c r="H312" s="204"/>
      <c r="I312" s="111"/>
      <c r="J312" s="204"/>
      <c r="K312" s="111"/>
      <c r="L312" s="204"/>
      <c r="M312" s="111"/>
      <c r="N312" s="111"/>
      <c r="O312" s="111"/>
      <c r="P312" s="111"/>
      <c r="Q312" s="111"/>
      <c r="R312" s="111"/>
      <c r="S312" s="111"/>
      <c r="T312" s="111"/>
      <c r="U312" s="111"/>
      <c r="V312" s="111"/>
      <c r="W312" s="111"/>
      <c r="X312" s="111"/>
      <c r="Y312" s="111"/>
      <c r="Z312" s="111"/>
    </row>
    <row r="313" spans="1:26" ht="15.75" customHeight="1">
      <c r="A313" s="111"/>
      <c r="B313" s="78"/>
      <c r="C313" s="78"/>
      <c r="D313" s="111"/>
      <c r="E313" s="78"/>
      <c r="F313" s="111"/>
      <c r="G313" s="111"/>
      <c r="H313" s="204"/>
      <c r="I313" s="111"/>
      <c r="J313" s="204"/>
      <c r="K313" s="111"/>
      <c r="L313" s="204"/>
      <c r="M313" s="111"/>
      <c r="N313" s="111"/>
      <c r="O313" s="111"/>
      <c r="P313" s="111"/>
      <c r="Q313" s="111"/>
      <c r="R313" s="111"/>
      <c r="S313" s="111"/>
      <c r="T313" s="111"/>
      <c r="U313" s="111"/>
      <c r="V313" s="111"/>
      <c r="W313" s="111"/>
      <c r="X313" s="111"/>
      <c r="Y313" s="111"/>
      <c r="Z313" s="111"/>
    </row>
    <row r="314" spans="1:26" ht="15.75" customHeight="1">
      <c r="A314" s="111"/>
      <c r="B314" s="78"/>
      <c r="C314" s="78"/>
      <c r="D314" s="111"/>
      <c r="E314" s="78"/>
      <c r="F314" s="111"/>
      <c r="G314" s="111"/>
      <c r="H314" s="204"/>
      <c r="I314" s="111"/>
      <c r="J314" s="204"/>
      <c r="K314" s="111"/>
      <c r="L314" s="204"/>
      <c r="M314" s="111"/>
      <c r="N314" s="111"/>
      <c r="O314" s="111"/>
      <c r="P314" s="111"/>
      <c r="Q314" s="111"/>
      <c r="R314" s="111"/>
      <c r="S314" s="111"/>
      <c r="T314" s="111"/>
      <c r="U314" s="111"/>
      <c r="V314" s="111"/>
      <c r="W314" s="111"/>
      <c r="X314" s="111"/>
      <c r="Y314" s="111"/>
      <c r="Z314" s="111"/>
    </row>
    <row r="315" spans="1:26" ht="15.75" customHeight="1">
      <c r="A315" s="111"/>
      <c r="B315" s="78"/>
      <c r="C315" s="78"/>
      <c r="D315" s="111"/>
      <c r="E315" s="78"/>
      <c r="F315" s="111"/>
      <c r="G315" s="111"/>
      <c r="H315" s="204"/>
      <c r="I315" s="111"/>
      <c r="J315" s="204"/>
      <c r="K315" s="111"/>
      <c r="L315" s="204"/>
      <c r="M315" s="111"/>
      <c r="N315" s="111"/>
      <c r="O315" s="111"/>
      <c r="P315" s="111"/>
      <c r="Q315" s="111"/>
      <c r="R315" s="111"/>
      <c r="S315" s="111"/>
      <c r="T315" s="111"/>
      <c r="U315" s="111"/>
      <c r="V315" s="111"/>
      <c r="W315" s="111"/>
      <c r="X315" s="111"/>
      <c r="Y315" s="111"/>
      <c r="Z315" s="111"/>
    </row>
    <row r="316" spans="1:26" ht="15.75" customHeight="1">
      <c r="A316" s="111"/>
      <c r="B316" s="78"/>
      <c r="C316" s="78"/>
      <c r="D316" s="111"/>
      <c r="E316" s="78"/>
      <c r="F316" s="111"/>
      <c r="G316" s="111"/>
      <c r="H316" s="204"/>
      <c r="I316" s="111"/>
      <c r="J316" s="204"/>
      <c r="K316" s="111"/>
      <c r="L316" s="204"/>
      <c r="M316" s="111"/>
      <c r="N316" s="111"/>
      <c r="O316" s="111"/>
      <c r="P316" s="111"/>
      <c r="Q316" s="111"/>
      <c r="R316" s="111"/>
      <c r="S316" s="111"/>
      <c r="T316" s="111"/>
      <c r="U316" s="111"/>
      <c r="V316" s="111"/>
      <c r="W316" s="111"/>
      <c r="X316" s="111"/>
      <c r="Y316" s="111"/>
      <c r="Z316" s="111"/>
    </row>
    <row r="317" spans="1:26" ht="15.75" customHeight="1">
      <c r="A317" s="111"/>
      <c r="B317" s="78"/>
      <c r="C317" s="78"/>
      <c r="D317" s="111"/>
      <c r="E317" s="78"/>
      <c r="F317" s="111"/>
      <c r="G317" s="111"/>
      <c r="H317" s="204"/>
      <c r="I317" s="111"/>
      <c r="J317" s="204"/>
      <c r="K317" s="111"/>
      <c r="L317" s="204"/>
      <c r="M317" s="111"/>
      <c r="N317" s="111"/>
      <c r="O317" s="111"/>
      <c r="P317" s="111"/>
      <c r="Q317" s="111"/>
      <c r="R317" s="111"/>
      <c r="S317" s="111"/>
      <c r="T317" s="111"/>
      <c r="U317" s="111"/>
      <c r="V317" s="111"/>
      <c r="W317" s="111"/>
      <c r="X317" s="111"/>
      <c r="Y317" s="111"/>
      <c r="Z317" s="111"/>
    </row>
    <row r="318" spans="1:26" ht="15.75" customHeight="1">
      <c r="A318" s="111"/>
      <c r="B318" s="78"/>
      <c r="C318" s="78"/>
      <c r="D318" s="111"/>
      <c r="E318" s="78"/>
      <c r="F318" s="111"/>
      <c r="G318" s="111"/>
      <c r="H318" s="204"/>
      <c r="I318" s="111"/>
      <c r="J318" s="204"/>
      <c r="K318" s="111"/>
      <c r="L318" s="204"/>
      <c r="M318" s="111"/>
      <c r="N318" s="111"/>
      <c r="O318" s="111"/>
      <c r="P318" s="111"/>
      <c r="Q318" s="111"/>
      <c r="R318" s="111"/>
      <c r="S318" s="111"/>
      <c r="T318" s="111"/>
      <c r="U318" s="111"/>
      <c r="V318" s="111"/>
      <c r="W318" s="111"/>
      <c r="X318" s="111"/>
      <c r="Y318" s="111"/>
      <c r="Z318" s="111"/>
    </row>
    <row r="319" spans="1:26" ht="15.75" customHeight="1">
      <c r="A319" s="111"/>
      <c r="B319" s="78"/>
      <c r="C319" s="78"/>
      <c r="D319" s="111"/>
      <c r="E319" s="78"/>
      <c r="F319" s="111"/>
      <c r="G319" s="111"/>
      <c r="H319" s="204"/>
      <c r="I319" s="111"/>
      <c r="J319" s="204"/>
      <c r="K319" s="111"/>
      <c r="L319" s="204"/>
      <c r="M319" s="111"/>
      <c r="N319" s="111"/>
      <c r="O319" s="111"/>
      <c r="P319" s="111"/>
      <c r="Q319" s="111"/>
      <c r="R319" s="111"/>
      <c r="S319" s="111"/>
      <c r="T319" s="111"/>
      <c r="U319" s="111"/>
      <c r="V319" s="111"/>
      <c r="W319" s="111"/>
      <c r="X319" s="111"/>
      <c r="Y319" s="111"/>
      <c r="Z319" s="111"/>
    </row>
    <row r="320" spans="1:26" ht="15.75" customHeight="1">
      <c r="A320" s="111"/>
      <c r="B320" s="78"/>
      <c r="C320" s="78"/>
      <c r="D320" s="111"/>
      <c r="E320" s="78"/>
      <c r="F320" s="111"/>
      <c r="G320" s="111"/>
      <c r="H320" s="204"/>
      <c r="I320" s="111"/>
      <c r="J320" s="204"/>
      <c r="K320" s="111"/>
      <c r="L320" s="204"/>
      <c r="M320" s="111"/>
      <c r="N320" s="111"/>
      <c r="O320" s="111"/>
      <c r="P320" s="111"/>
      <c r="Q320" s="111"/>
      <c r="R320" s="111"/>
      <c r="S320" s="111"/>
      <c r="T320" s="111"/>
      <c r="U320" s="111"/>
      <c r="V320" s="111"/>
      <c r="W320" s="111"/>
      <c r="X320" s="111"/>
      <c r="Y320" s="111"/>
      <c r="Z320" s="111"/>
    </row>
    <row r="321" spans="1:26" ht="15.75" customHeight="1">
      <c r="A321" s="111"/>
      <c r="B321" s="78"/>
      <c r="C321" s="78"/>
      <c r="D321" s="111"/>
      <c r="E321" s="78"/>
      <c r="F321" s="111"/>
      <c r="G321" s="111"/>
      <c r="H321" s="204"/>
      <c r="I321" s="111"/>
      <c r="J321" s="204"/>
      <c r="K321" s="111"/>
      <c r="L321" s="204"/>
      <c r="M321" s="111"/>
      <c r="N321" s="111"/>
      <c r="O321" s="111"/>
      <c r="P321" s="111"/>
      <c r="Q321" s="111"/>
      <c r="R321" s="111"/>
      <c r="S321" s="111"/>
      <c r="T321" s="111"/>
      <c r="U321" s="111"/>
      <c r="V321" s="111"/>
      <c r="W321" s="111"/>
      <c r="X321" s="111"/>
      <c r="Y321" s="111"/>
      <c r="Z321" s="111"/>
    </row>
    <row r="322" spans="1:26" ht="15.75" customHeight="1">
      <c r="A322" s="111"/>
      <c r="B322" s="78"/>
      <c r="C322" s="78"/>
      <c r="D322" s="111"/>
      <c r="E322" s="78"/>
      <c r="F322" s="111"/>
      <c r="G322" s="111"/>
      <c r="H322" s="204"/>
      <c r="I322" s="111"/>
      <c r="J322" s="204"/>
      <c r="K322" s="111"/>
      <c r="L322" s="204"/>
      <c r="M322" s="111"/>
      <c r="N322" s="111"/>
      <c r="O322" s="111"/>
      <c r="P322" s="111"/>
      <c r="Q322" s="111"/>
      <c r="R322" s="111"/>
      <c r="S322" s="111"/>
      <c r="T322" s="111"/>
      <c r="U322" s="111"/>
      <c r="V322" s="111"/>
      <c r="W322" s="111"/>
      <c r="X322" s="111"/>
      <c r="Y322" s="111"/>
      <c r="Z322" s="111"/>
    </row>
    <row r="323" spans="1:26" ht="15.75" customHeight="1">
      <c r="A323" s="111"/>
      <c r="B323" s="78"/>
      <c r="C323" s="78"/>
      <c r="D323" s="111"/>
      <c r="E323" s="78"/>
      <c r="F323" s="111"/>
      <c r="G323" s="111"/>
      <c r="H323" s="204"/>
      <c r="I323" s="111"/>
      <c r="J323" s="204"/>
      <c r="K323" s="111"/>
      <c r="L323" s="204"/>
      <c r="M323" s="111"/>
      <c r="N323" s="111"/>
      <c r="O323" s="111"/>
      <c r="P323" s="111"/>
      <c r="Q323" s="111"/>
      <c r="R323" s="111"/>
      <c r="S323" s="111"/>
      <c r="T323" s="111"/>
      <c r="U323" s="111"/>
      <c r="V323" s="111"/>
      <c r="W323" s="111"/>
      <c r="X323" s="111"/>
      <c r="Y323" s="111"/>
      <c r="Z323" s="111"/>
    </row>
    <row r="324" spans="1:26" ht="15.75" customHeight="1">
      <c r="A324" s="111"/>
      <c r="B324" s="78"/>
      <c r="C324" s="78"/>
      <c r="D324" s="111"/>
      <c r="E324" s="78"/>
      <c r="F324" s="111"/>
      <c r="G324" s="111"/>
      <c r="H324" s="204"/>
      <c r="I324" s="111"/>
      <c r="J324" s="204"/>
      <c r="K324" s="111"/>
      <c r="L324" s="204"/>
      <c r="M324" s="111"/>
      <c r="N324" s="111"/>
      <c r="O324" s="111"/>
      <c r="P324" s="111"/>
      <c r="Q324" s="111"/>
      <c r="R324" s="111"/>
      <c r="S324" s="111"/>
      <c r="T324" s="111"/>
      <c r="U324" s="111"/>
      <c r="V324" s="111"/>
      <c r="W324" s="111"/>
      <c r="X324" s="111"/>
      <c r="Y324" s="111"/>
      <c r="Z324" s="111"/>
    </row>
    <row r="325" spans="1:26" ht="15.75" customHeight="1">
      <c r="A325" s="111"/>
      <c r="B325" s="78"/>
      <c r="C325" s="78"/>
      <c r="D325" s="111"/>
      <c r="E325" s="78"/>
      <c r="F325" s="111"/>
      <c r="G325" s="111"/>
      <c r="H325" s="204"/>
      <c r="I325" s="111"/>
      <c r="J325" s="204"/>
      <c r="K325" s="111"/>
      <c r="L325" s="204"/>
      <c r="M325" s="111"/>
      <c r="N325" s="111"/>
      <c r="O325" s="111"/>
      <c r="P325" s="111"/>
      <c r="Q325" s="111"/>
      <c r="R325" s="111"/>
      <c r="S325" s="111"/>
      <c r="T325" s="111"/>
      <c r="U325" s="111"/>
      <c r="V325" s="111"/>
      <c r="W325" s="111"/>
      <c r="X325" s="111"/>
      <c r="Y325" s="111"/>
      <c r="Z325" s="111"/>
    </row>
    <row r="326" spans="1:26" ht="15.75" customHeight="1">
      <c r="A326" s="111"/>
      <c r="B326" s="78"/>
      <c r="C326" s="78"/>
      <c r="D326" s="111"/>
      <c r="E326" s="78"/>
      <c r="F326" s="111"/>
      <c r="G326" s="111"/>
      <c r="H326" s="204"/>
      <c r="I326" s="111"/>
      <c r="J326" s="204"/>
      <c r="K326" s="111"/>
      <c r="L326" s="204"/>
      <c r="M326" s="111"/>
      <c r="N326" s="111"/>
      <c r="O326" s="111"/>
      <c r="P326" s="111"/>
      <c r="Q326" s="111"/>
      <c r="R326" s="111"/>
      <c r="S326" s="111"/>
      <c r="T326" s="111"/>
      <c r="U326" s="111"/>
      <c r="V326" s="111"/>
      <c r="W326" s="111"/>
      <c r="X326" s="111"/>
      <c r="Y326" s="111"/>
      <c r="Z326" s="111"/>
    </row>
    <row r="327" spans="1:26" ht="15.75" customHeight="1">
      <c r="A327" s="111"/>
      <c r="B327" s="78"/>
      <c r="C327" s="78"/>
      <c r="D327" s="111"/>
      <c r="E327" s="78"/>
      <c r="F327" s="111"/>
      <c r="G327" s="111"/>
      <c r="H327" s="204"/>
      <c r="I327" s="111"/>
      <c r="J327" s="204"/>
      <c r="K327" s="111"/>
      <c r="L327" s="204"/>
      <c r="M327" s="111"/>
      <c r="N327" s="111"/>
      <c r="O327" s="111"/>
      <c r="P327" s="111"/>
      <c r="Q327" s="111"/>
      <c r="R327" s="111"/>
      <c r="S327" s="111"/>
      <c r="T327" s="111"/>
      <c r="U327" s="111"/>
      <c r="V327" s="111"/>
      <c r="W327" s="111"/>
      <c r="X327" s="111"/>
      <c r="Y327" s="111"/>
      <c r="Z327" s="111"/>
    </row>
    <row r="328" spans="1:26" ht="15.75" customHeight="1">
      <c r="A328" s="111"/>
      <c r="B328" s="78"/>
      <c r="C328" s="78"/>
      <c r="D328" s="111"/>
      <c r="E328" s="78"/>
      <c r="F328" s="111"/>
      <c r="G328" s="111"/>
      <c r="H328" s="204"/>
      <c r="I328" s="111"/>
      <c r="J328" s="204"/>
      <c r="K328" s="111"/>
      <c r="L328" s="204"/>
      <c r="M328" s="111"/>
      <c r="N328" s="111"/>
      <c r="O328" s="111"/>
      <c r="P328" s="111"/>
      <c r="Q328" s="111"/>
      <c r="R328" s="111"/>
      <c r="S328" s="111"/>
      <c r="T328" s="111"/>
      <c r="U328" s="111"/>
      <c r="V328" s="111"/>
      <c r="W328" s="111"/>
      <c r="X328" s="111"/>
      <c r="Y328" s="111"/>
      <c r="Z328" s="111"/>
    </row>
    <row r="329" spans="1:26" ht="15.75" customHeight="1">
      <c r="A329" s="111"/>
      <c r="B329" s="78"/>
      <c r="C329" s="78"/>
      <c r="D329" s="111"/>
      <c r="E329" s="78"/>
      <c r="F329" s="111"/>
      <c r="G329" s="111"/>
      <c r="H329" s="204"/>
      <c r="I329" s="111"/>
      <c r="J329" s="204"/>
      <c r="K329" s="111"/>
      <c r="L329" s="204"/>
      <c r="M329" s="111"/>
      <c r="N329" s="111"/>
      <c r="O329" s="111"/>
      <c r="P329" s="111"/>
      <c r="Q329" s="111"/>
      <c r="R329" s="111"/>
      <c r="S329" s="111"/>
      <c r="T329" s="111"/>
      <c r="U329" s="111"/>
      <c r="V329" s="111"/>
      <c r="W329" s="111"/>
      <c r="X329" s="111"/>
      <c r="Y329" s="111"/>
      <c r="Z329" s="111"/>
    </row>
    <row r="330" spans="1:26" ht="15.75" customHeight="1">
      <c r="A330" s="111"/>
      <c r="B330" s="78"/>
      <c r="C330" s="78"/>
      <c r="D330" s="111"/>
      <c r="E330" s="78"/>
      <c r="F330" s="111"/>
      <c r="G330" s="111"/>
      <c r="H330" s="204"/>
      <c r="I330" s="111"/>
      <c r="J330" s="204"/>
      <c r="K330" s="111"/>
      <c r="L330" s="204"/>
      <c r="M330" s="111"/>
      <c r="N330" s="111"/>
      <c r="O330" s="111"/>
      <c r="P330" s="111"/>
      <c r="Q330" s="111"/>
      <c r="R330" s="111"/>
      <c r="S330" s="111"/>
      <c r="T330" s="111"/>
      <c r="U330" s="111"/>
      <c r="V330" s="111"/>
      <c r="W330" s="111"/>
      <c r="X330" s="111"/>
      <c r="Y330" s="111"/>
      <c r="Z330" s="111"/>
    </row>
    <row r="331" spans="1:26" ht="15.75" customHeight="1">
      <c r="A331" s="111"/>
      <c r="B331" s="78"/>
      <c r="C331" s="78"/>
      <c r="D331" s="111"/>
      <c r="E331" s="78"/>
      <c r="F331" s="111"/>
      <c r="G331" s="111"/>
      <c r="H331" s="204"/>
      <c r="I331" s="111"/>
      <c r="J331" s="204"/>
      <c r="K331" s="111"/>
      <c r="L331" s="204"/>
      <c r="M331" s="111"/>
      <c r="N331" s="111"/>
      <c r="O331" s="111"/>
      <c r="P331" s="111"/>
      <c r="Q331" s="111"/>
      <c r="R331" s="111"/>
      <c r="S331" s="111"/>
      <c r="T331" s="111"/>
      <c r="U331" s="111"/>
      <c r="V331" s="111"/>
      <c r="W331" s="111"/>
      <c r="X331" s="111"/>
      <c r="Y331" s="111"/>
      <c r="Z331" s="111"/>
    </row>
    <row r="332" spans="1:26" ht="15.75" customHeight="1">
      <c r="A332" s="111"/>
      <c r="B332" s="78"/>
      <c r="C332" s="78"/>
      <c r="D332" s="111"/>
      <c r="E332" s="78"/>
      <c r="F332" s="111"/>
      <c r="G332" s="111"/>
      <c r="H332" s="204"/>
      <c r="I332" s="111"/>
      <c r="J332" s="204"/>
      <c r="K332" s="111"/>
      <c r="L332" s="204"/>
      <c r="M332" s="111"/>
      <c r="N332" s="111"/>
      <c r="O332" s="111"/>
      <c r="P332" s="111"/>
      <c r="Q332" s="111"/>
      <c r="R332" s="111"/>
      <c r="S332" s="111"/>
      <c r="T332" s="111"/>
      <c r="U332" s="111"/>
      <c r="V332" s="111"/>
      <c r="W332" s="111"/>
      <c r="X332" s="111"/>
      <c r="Y332" s="111"/>
      <c r="Z332" s="111"/>
    </row>
    <row r="333" spans="1:26" ht="15.75" customHeight="1">
      <c r="A333" s="111"/>
      <c r="B333" s="78"/>
      <c r="C333" s="78"/>
      <c r="D333" s="111"/>
      <c r="E333" s="78"/>
      <c r="F333" s="111"/>
      <c r="G333" s="111"/>
      <c r="H333" s="204"/>
      <c r="I333" s="111"/>
      <c r="J333" s="204"/>
      <c r="K333" s="111"/>
      <c r="L333" s="204"/>
      <c r="M333" s="111"/>
      <c r="N333" s="111"/>
      <c r="O333" s="111"/>
      <c r="P333" s="111"/>
      <c r="Q333" s="111"/>
      <c r="R333" s="111"/>
      <c r="S333" s="111"/>
      <c r="T333" s="111"/>
      <c r="U333" s="111"/>
      <c r="V333" s="111"/>
      <c r="W333" s="111"/>
      <c r="X333" s="111"/>
      <c r="Y333" s="111"/>
      <c r="Z333" s="111"/>
    </row>
    <row r="334" spans="1:26" ht="15.75" customHeight="1">
      <c r="A334" s="111"/>
      <c r="B334" s="78"/>
      <c r="C334" s="78"/>
      <c r="D334" s="111"/>
      <c r="E334" s="78"/>
      <c r="F334" s="111"/>
      <c r="G334" s="111"/>
      <c r="H334" s="204"/>
      <c r="I334" s="111"/>
      <c r="J334" s="204"/>
      <c r="K334" s="111"/>
      <c r="L334" s="204"/>
      <c r="M334" s="111"/>
      <c r="N334" s="111"/>
      <c r="O334" s="111"/>
      <c r="P334" s="111"/>
      <c r="Q334" s="111"/>
      <c r="R334" s="111"/>
      <c r="S334" s="111"/>
      <c r="T334" s="111"/>
      <c r="U334" s="111"/>
      <c r="V334" s="111"/>
      <c r="W334" s="111"/>
      <c r="X334" s="111"/>
      <c r="Y334" s="111"/>
      <c r="Z334" s="111"/>
    </row>
    <row r="335" spans="1:26" ht="15.75" customHeight="1">
      <c r="A335" s="111"/>
      <c r="B335" s="78"/>
      <c r="C335" s="78"/>
      <c r="D335" s="111"/>
      <c r="E335" s="78"/>
      <c r="F335" s="111"/>
      <c r="G335" s="111"/>
      <c r="H335" s="204"/>
      <c r="I335" s="111"/>
      <c r="J335" s="204"/>
      <c r="K335" s="111"/>
      <c r="L335" s="204"/>
      <c r="M335" s="111"/>
      <c r="N335" s="111"/>
      <c r="O335" s="111"/>
      <c r="P335" s="111"/>
      <c r="Q335" s="111"/>
      <c r="R335" s="111"/>
      <c r="S335" s="111"/>
      <c r="T335" s="111"/>
      <c r="U335" s="111"/>
      <c r="V335" s="111"/>
      <c r="W335" s="111"/>
      <c r="X335" s="111"/>
      <c r="Y335" s="111"/>
      <c r="Z335" s="111"/>
    </row>
    <row r="336" spans="1:26" ht="15.75" customHeight="1">
      <c r="A336" s="111"/>
      <c r="B336" s="78"/>
      <c r="C336" s="78"/>
      <c r="D336" s="111"/>
      <c r="E336" s="78"/>
      <c r="F336" s="111"/>
      <c r="G336" s="111"/>
      <c r="H336" s="204"/>
      <c r="I336" s="111"/>
      <c r="J336" s="204"/>
      <c r="K336" s="111"/>
      <c r="L336" s="204"/>
      <c r="M336" s="111"/>
      <c r="N336" s="111"/>
      <c r="O336" s="111"/>
      <c r="P336" s="111"/>
      <c r="Q336" s="111"/>
      <c r="R336" s="111"/>
      <c r="S336" s="111"/>
      <c r="T336" s="111"/>
      <c r="U336" s="111"/>
      <c r="V336" s="111"/>
      <c r="W336" s="111"/>
      <c r="X336" s="111"/>
      <c r="Y336" s="111"/>
      <c r="Z336" s="111"/>
    </row>
    <row r="337" spans="1:26" ht="15.75" customHeight="1">
      <c r="A337" s="111"/>
      <c r="B337" s="78"/>
      <c r="C337" s="78"/>
      <c r="D337" s="111"/>
      <c r="E337" s="78"/>
      <c r="F337" s="111"/>
      <c r="G337" s="111"/>
      <c r="H337" s="204"/>
      <c r="I337" s="111"/>
      <c r="J337" s="204"/>
      <c r="K337" s="111"/>
      <c r="L337" s="204"/>
      <c r="M337" s="111"/>
      <c r="N337" s="111"/>
      <c r="O337" s="111"/>
      <c r="P337" s="111"/>
      <c r="Q337" s="111"/>
      <c r="R337" s="111"/>
      <c r="S337" s="111"/>
      <c r="T337" s="111"/>
      <c r="U337" s="111"/>
      <c r="V337" s="111"/>
      <c r="W337" s="111"/>
      <c r="X337" s="111"/>
      <c r="Y337" s="111"/>
      <c r="Z337" s="111"/>
    </row>
    <row r="338" spans="1:26" ht="15.75" customHeight="1">
      <c r="A338" s="111"/>
      <c r="B338" s="78"/>
      <c r="C338" s="78"/>
      <c r="D338" s="111"/>
      <c r="E338" s="78"/>
      <c r="F338" s="111"/>
      <c r="G338" s="111"/>
      <c r="H338" s="204"/>
      <c r="I338" s="111"/>
      <c r="J338" s="204"/>
      <c r="K338" s="111"/>
      <c r="L338" s="204"/>
      <c r="M338" s="111"/>
      <c r="N338" s="111"/>
      <c r="O338" s="111"/>
      <c r="P338" s="111"/>
      <c r="Q338" s="111"/>
      <c r="R338" s="111"/>
      <c r="S338" s="111"/>
      <c r="T338" s="111"/>
      <c r="U338" s="111"/>
      <c r="V338" s="111"/>
      <c r="W338" s="111"/>
      <c r="X338" s="111"/>
      <c r="Y338" s="111"/>
      <c r="Z338" s="111"/>
    </row>
    <row r="339" spans="1:26" ht="15.75" customHeight="1">
      <c r="A339" s="111"/>
      <c r="B339" s="78"/>
      <c r="C339" s="78"/>
      <c r="D339" s="111"/>
      <c r="E339" s="78"/>
      <c r="F339" s="111"/>
      <c r="G339" s="111"/>
      <c r="H339" s="204"/>
      <c r="I339" s="111"/>
      <c r="J339" s="204"/>
      <c r="K339" s="111"/>
      <c r="L339" s="204"/>
      <c r="M339" s="111"/>
      <c r="N339" s="111"/>
      <c r="O339" s="111"/>
      <c r="P339" s="111"/>
      <c r="Q339" s="111"/>
      <c r="R339" s="111"/>
      <c r="S339" s="111"/>
      <c r="T339" s="111"/>
      <c r="U339" s="111"/>
      <c r="V339" s="111"/>
      <c r="W339" s="111"/>
      <c r="X339" s="111"/>
      <c r="Y339" s="111"/>
      <c r="Z339" s="111"/>
    </row>
    <row r="340" spans="1:26" ht="15.75" customHeight="1">
      <c r="A340" s="111"/>
      <c r="B340" s="78"/>
      <c r="C340" s="78"/>
      <c r="D340" s="111"/>
      <c r="E340" s="78"/>
      <c r="F340" s="111"/>
      <c r="G340" s="111"/>
      <c r="H340" s="204"/>
      <c r="I340" s="111"/>
      <c r="J340" s="204"/>
      <c r="K340" s="111"/>
      <c r="L340" s="204"/>
      <c r="M340" s="111"/>
      <c r="N340" s="111"/>
      <c r="O340" s="111"/>
      <c r="P340" s="111"/>
      <c r="Q340" s="111"/>
      <c r="R340" s="111"/>
      <c r="S340" s="111"/>
      <c r="T340" s="111"/>
      <c r="U340" s="111"/>
      <c r="V340" s="111"/>
      <c r="W340" s="111"/>
      <c r="X340" s="111"/>
      <c r="Y340" s="111"/>
      <c r="Z340" s="111"/>
    </row>
    <row r="341" spans="1:26" ht="15.75" customHeight="1">
      <c r="A341" s="111"/>
      <c r="B341" s="78"/>
      <c r="C341" s="78"/>
      <c r="D341" s="111"/>
      <c r="E341" s="78"/>
      <c r="F341" s="111"/>
      <c r="G341" s="111"/>
      <c r="H341" s="204"/>
      <c r="I341" s="111"/>
      <c r="J341" s="204"/>
      <c r="K341" s="111"/>
      <c r="L341" s="204"/>
      <c r="M341" s="111"/>
      <c r="N341" s="111"/>
      <c r="O341" s="111"/>
      <c r="P341" s="111"/>
      <c r="Q341" s="111"/>
      <c r="R341" s="111"/>
      <c r="S341" s="111"/>
      <c r="T341" s="111"/>
      <c r="U341" s="111"/>
      <c r="V341" s="111"/>
      <c r="W341" s="111"/>
      <c r="X341" s="111"/>
      <c r="Y341" s="111"/>
      <c r="Z341" s="111"/>
    </row>
    <row r="342" spans="1:26" ht="15.75" customHeight="1">
      <c r="A342" s="111"/>
      <c r="B342" s="78"/>
      <c r="C342" s="78"/>
      <c r="D342" s="111"/>
      <c r="E342" s="78"/>
      <c r="F342" s="111"/>
      <c r="G342" s="111"/>
      <c r="H342" s="204"/>
      <c r="I342" s="111"/>
      <c r="J342" s="204"/>
      <c r="K342" s="111"/>
      <c r="L342" s="204"/>
      <c r="M342" s="111"/>
      <c r="N342" s="111"/>
      <c r="O342" s="111"/>
      <c r="P342" s="111"/>
      <c r="Q342" s="111"/>
      <c r="R342" s="111"/>
      <c r="S342" s="111"/>
      <c r="T342" s="111"/>
      <c r="U342" s="111"/>
      <c r="V342" s="111"/>
      <c r="W342" s="111"/>
      <c r="X342" s="111"/>
      <c r="Y342" s="111"/>
      <c r="Z342" s="111"/>
    </row>
    <row r="343" spans="1:26" ht="15.75" customHeight="1">
      <c r="A343" s="111"/>
      <c r="B343" s="78"/>
      <c r="C343" s="78"/>
      <c r="D343" s="111"/>
      <c r="E343" s="78"/>
      <c r="F343" s="111"/>
      <c r="G343" s="111"/>
      <c r="H343" s="204"/>
      <c r="I343" s="111"/>
      <c r="J343" s="204"/>
      <c r="K343" s="111"/>
      <c r="L343" s="204"/>
      <c r="M343" s="111"/>
      <c r="N343" s="111"/>
      <c r="O343" s="111"/>
      <c r="P343" s="111"/>
      <c r="Q343" s="111"/>
      <c r="R343" s="111"/>
      <c r="S343" s="111"/>
      <c r="T343" s="111"/>
      <c r="U343" s="111"/>
      <c r="V343" s="111"/>
      <c r="W343" s="111"/>
      <c r="X343" s="111"/>
      <c r="Y343" s="111"/>
      <c r="Z343" s="111"/>
    </row>
    <row r="344" spans="1:26" ht="15.75" customHeight="1">
      <c r="A344" s="111"/>
      <c r="B344" s="78"/>
      <c r="C344" s="78"/>
      <c r="D344" s="111"/>
      <c r="E344" s="78"/>
      <c r="F344" s="111"/>
      <c r="G344" s="111"/>
      <c r="H344" s="204"/>
      <c r="I344" s="111"/>
      <c r="J344" s="204"/>
      <c r="K344" s="111"/>
      <c r="L344" s="204"/>
      <c r="M344" s="111"/>
      <c r="N344" s="111"/>
      <c r="O344" s="111"/>
      <c r="P344" s="111"/>
      <c r="Q344" s="111"/>
      <c r="R344" s="111"/>
      <c r="S344" s="111"/>
      <c r="T344" s="111"/>
      <c r="U344" s="111"/>
      <c r="V344" s="111"/>
      <c r="W344" s="111"/>
      <c r="X344" s="111"/>
      <c r="Y344" s="111"/>
      <c r="Z344" s="111"/>
    </row>
    <row r="345" spans="1:26" ht="15.75" customHeight="1">
      <c r="A345" s="111"/>
      <c r="B345" s="78"/>
      <c r="C345" s="78"/>
      <c r="D345" s="111"/>
      <c r="E345" s="78"/>
      <c r="F345" s="111"/>
      <c r="G345" s="111"/>
      <c r="H345" s="204"/>
      <c r="I345" s="111"/>
      <c r="J345" s="204"/>
      <c r="K345" s="111"/>
      <c r="L345" s="204"/>
      <c r="M345" s="111"/>
      <c r="N345" s="111"/>
      <c r="O345" s="111"/>
      <c r="P345" s="111"/>
      <c r="Q345" s="111"/>
      <c r="R345" s="111"/>
      <c r="S345" s="111"/>
      <c r="T345" s="111"/>
      <c r="U345" s="111"/>
      <c r="V345" s="111"/>
      <c r="W345" s="111"/>
      <c r="X345" s="111"/>
      <c r="Y345" s="111"/>
      <c r="Z345" s="111"/>
    </row>
    <row r="346" spans="1:26" ht="15.75" customHeight="1">
      <c r="A346" s="111"/>
      <c r="B346" s="78"/>
      <c r="C346" s="78"/>
      <c r="D346" s="111"/>
      <c r="E346" s="78"/>
      <c r="F346" s="111"/>
      <c r="G346" s="111"/>
      <c r="H346" s="204"/>
      <c r="I346" s="111"/>
      <c r="J346" s="204"/>
      <c r="K346" s="111"/>
      <c r="L346" s="204"/>
      <c r="M346" s="111"/>
      <c r="N346" s="111"/>
      <c r="O346" s="111"/>
      <c r="P346" s="111"/>
      <c r="Q346" s="111"/>
      <c r="R346" s="111"/>
      <c r="S346" s="111"/>
      <c r="T346" s="111"/>
      <c r="U346" s="111"/>
      <c r="V346" s="111"/>
      <c r="W346" s="111"/>
      <c r="X346" s="111"/>
      <c r="Y346" s="111"/>
      <c r="Z346" s="111"/>
    </row>
    <row r="347" spans="1:26" ht="15.75" customHeight="1">
      <c r="A347" s="111"/>
      <c r="B347" s="78"/>
      <c r="C347" s="78"/>
      <c r="D347" s="111"/>
      <c r="E347" s="78"/>
      <c r="F347" s="111"/>
      <c r="G347" s="111"/>
      <c r="H347" s="204"/>
      <c r="I347" s="111"/>
      <c r="J347" s="204"/>
      <c r="K347" s="111"/>
      <c r="L347" s="204"/>
      <c r="M347" s="111"/>
      <c r="N347" s="111"/>
      <c r="O347" s="111"/>
      <c r="P347" s="111"/>
      <c r="Q347" s="111"/>
      <c r="R347" s="111"/>
      <c r="S347" s="111"/>
      <c r="T347" s="111"/>
      <c r="U347" s="111"/>
      <c r="V347" s="111"/>
      <c r="W347" s="111"/>
      <c r="X347" s="111"/>
      <c r="Y347" s="111"/>
      <c r="Z347" s="111"/>
    </row>
    <row r="348" spans="1:26" ht="15.75" customHeight="1">
      <c r="A348" s="111"/>
      <c r="B348" s="78"/>
      <c r="C348" s="78"/>
      <c r="D348" s="111"/>
      <c r="E348" s="78"/>
      <c r="F348" s="111"/>
      <c r="G348" s="111"/>
      <c r="H348" s="204"/>
      <c r="I348" s="111"/>
      <c r="J348" s="204"/>
      <c r="K348" s="111"/>
      <c r="L348" s="204"/>
      <c r="M348" s="111"/>
      <c r="N348" s="111"/>
      <c r="O348" s="111"/>
      <c r="P348" s="111"/>
      <c r="Q348" s="111"/>
      <c r="R348" s="111"/>
      <c r="S348" s="111"/>
      <c r="T348" s="111"/>
      <c r="U348" s="111"/>
      <c r="V348" s="111"/>
      <c r="W348" s="111"/>
      <c r="X348" s="111"/>
      <c r="Y348" s="111"/>
      <c r="Z348" s="111"/>
    </row>
    <row r="349" spans="1:26" ht="15.75" customHeight="1">
      <c r="A349" s="111"/>
      <c r="B349" s="78"/>
      <c r="C349" s="78"/>
      <c r="D349" s="111"/>
      <c r="E349" s="78"/>
      <c r="F349" s="111"/>
      <c r="G349" s="111"/>
      <c r="H349" s="204"/>
      <c r="I349" s="111"/>
      <c r="J349" s="204"/>
      <c r="K349" s="111"/>
      <c r="L349" s="204"/>
      <c r="M349" s="111"/>
      <c r="N349" s="111"/>
      <c r="O349" s="111"/>
      <c r="P349" s="111"/>
      <c r="Q349" s="111"/>
      <c r="R349" s="111"/>
      <c r="S349" s="111"/>
      <c r="T349" s="111"/>
      <c r="U349" s="111"/>
      <c r="V349" s="111"/>
      <c r="W349" s="111"/>
      <c r="X349" s="111"/>
      <c r="Y349" s="111"/>
      <c r="Z349" s="111"/>
    </row>
    <row r="350" spans="1:26" ht="15.75" customHeight="1">
      <c r="A350" s="111"/>
      <c r="B350" s="78"/>
      <c r="C350" s="78"/>
      <c r="D350" s="111"/>
      <c r="E350" s="78"/>
      <c r="F350" s="111"/>
      <c r="G350" s="111"/>
      <c r="H350" s="204"/>
      <c r="I350" s="111"/>
      <c r="J350" s="204"/>
      <c r="K350" s="111"/>
      <c r="L350" s="204"/>
      <c r="M350" s="111"/>
      <c r="N350" s="111"/>
      <c r="O350" s="111"/>
      <c r="P350" s="111"/>
      <c r="Q350" s="111"/>
      <c r="R350" s="111"/>
      <c r="S350" s="111"/>
      <c r="T350" s="111"/>
      <c r="U350" s="111"/>
      <c r="V350" s="111"/>
      <c r="W350" s="111"/>
      <c r="X350" s="111"/>
      <c r="Y350" s="111"/>
      <c r="Z350" s="111"/>
    </row>
    <row r="351" spans="1:26" ht="15.75" customHeight="1">
      <c r="A351" s="111"/>
      <c r="B351" s="78"/>
      <c r="C351" s="78"/>
      <c r="D351" s="111"/>
      <c r="E351" s="78"/>
      <c r="F351" s="111"/>
      <c r="G351" s="111"/>
      <c r="H351" s="204"/>
      <c r="I351" s="111"/>
      <c r="J351" s="204"/>
      <c r="K351" s="111"/>
      <c r="L351" s="204"/>
      <c r="M351" s="111"/>
      <c r="N351" s="111"/>
      <c r="O351" s="111"/>
      <c r="P351" s="111"/>
      <c r="Q351" s="111"/>
      <c r="R351" s="111"/>
      <c r="S351" s="111"/>
      <c r="T351" s="111"/>
      <c r="U351" s="111"/>
      <c r="V351" s="111"/>
      <c r="W351" s="111"/>
      <c r="X351" s="111"/>
      <c r="Y351" s="111"/>
      <c r="Z351" s="111"/>
    </row>
    <row r="352" spans="1:26" ht="15.75" customHeight="1">
      <c r="A352" s="111"/>
      <c r="B352" s="78"/>
      <c r="C352" s="78"/>
      <c r="D352" s="111"/>
      <c r="E352" s="78"/>
      <c r="F352" s="111"/>
      <c r="G352" s="111"/>
      <c r="H352" s="204"/>
      <c r="I352" s="111"/>
      <c r="J352" s="204"/>
      <c r="K352" s="111"/>
      <c r="L352" s="204"/>
      <c r="M352" s="111"/>
      <c r="N352" s="111"/>
      <c r="O352" s="111"/>
      <c r="P352" s="111"/>
      <c r="Q352" s="111"/>
      <c r="R352" s="111"/>
      <c r="S352" s="111"/>
      <c r="T352" s="111"/>
      <c r="U352" s="111"/>
      <c r="V352" s="111"/>
      <c r="W352" s="111"/>
      <c r="X352" s="111"/>
      <c r="Y352" s="111"/>
      <c r="Z352" s="111"/>
    </row>
    <row r="353" spans="1:26" ht="15.75" customHeight="1">
      <c r="A353" s="111"/>
      <c r="B353" s="78"/>
      <c r="C353" s="78"/>
      <c r="D353" s="111"/>
      <c r="E353" s="78"/>
      <c r="F353" s="111"/>
      <c r="G353" s="111"/>
      <c r="H353" s="204"/>
      <c r="I353" s="111"/>
      <c r="J353" s="204"/>
      <c r="K353" s="111"/>
      <c r="L353" s="204"/>
      <c r="M353" s="111"/>
      <c r="N353" s="111"/>
      <c r="O353" s="111"/>
      <c r="P353" s="111"/>
      <c r="Q353" s="111"/>
      <c r="R353" s="111"/>
      <c r="S353" s="111"/>
      <c r="T353" s="111"/>
      <c r="U353" s="111"/>
      <c r="V353" s="111"/>
      <c r="W353" s="111"/>
      <c r="X353" s="111"/>
      <c r="Y353" s="111"/>
      <c r="Z353" s="111"/>
    </row>
    <row r="354" spans="1:26" ht="15.75" customHeight="1">
      <c r="A354" s="111"/>
      <c r="B354" s="78"/>
      <c r="C354" s="78"/>
      <c r="D354" s="111"/>
      <c r="E354" s="78"/>
      <c r="F354" s="111"/>
      <c r="G354" s="111"/>
      <c r="H354" s="204"/>
      <c r="I354" s="111"/>
      <c r="J354" s="204"/>
      <c r="K354" s="111"/>
      <c r="L354" s="204"/>
      <c r="M354" s="111"/>
      <c r="N354" s="111"/>
      <c r="O354" s="111"/>
      <c r="P354" s="111"/>
      <c r="Q354" s="111"/>
      <c r="R354" s="111"/>
      <c r="S354" s="111"/>
      <c r="T354" s="111"/>
      <c r="U354" s="111"/>
      <c r="V354" s="111"/>
      <c r="W354" s="111"/>
      <c r="X354" s="111"/>
      <c r="Y354" s="111"/>
      <c r="Z354" s="111"/>
    </row>
    <row r="355" spans="1:26" ht="15.75" customHeight="1">
      <c r="A355" s="111"/>
      <c r="B355" s="78"/>
      <c r="C355" s="78"/>
      <c r="D355" s="111"/>
      <c r="E355" s="78"/>
      <c r="F355" s="111"/>
      <c r="G355" s="111"/>
      <c r="H355" s="204"/>
      <c r="I355" s="111"/>
      <c r="J355" s="204"/>
      <c r="K355" s="111"/>
      <c r="L355" s="204"/>
      <c r="M355" s="111"/>
      <c r="N355" s="111"/>
      <c r="O355" s="111"/>
      <c r="P355" s="111"/>
      <c r="Q355" s="111"/>
      <c r="R355" s="111"/>
      <c r="S355" s="111"/>
      <c r="T355" s="111"/>
      <c r="U355" s="111"/>
      <c r="V355" s="111"/>
      <c r="W355" s="111"/>
      <c r="X355" s="111"/>
      <c r="Y355" s="111"/>
      <c r="Z355" s="111"/>
    </row>
    <row r="356" spans="1:26" ht="15.75" customHeight="1">
      <c r="A356" s="111"/>
      <c r="B356" s="78"/>
      <c r="C356" s="78"/>
      <c r="D356" s="111"/>
      <c r="E356" s="78"/>
      <c r="F356" s="111"/>
      <c r="G356" s="111"/>
      <c r="H356" s="204"/>
      <c r="I356" s="111"/>
      <c r="J356" s="204"/>
      <c r="K356" s="111"/>
      <c r="L356" s="204"/>
      <c r="M356" s="111"/>
      <c r="N356" s="111"/>
      <c r="O356" s="111"/>
      <c r="P356" s="111"/>
      <c r="Q356" s="111"/>
      <c r="R356" s="111"/>
      <c r="S356" s="111"/>
      <c r="T356" s="111"/>
      <c r="U356" s="111"/>
      <c r="V356" s="111"/>
      <c r="W356" s="111"/>
      <c r="X356" s="111"/>
      <c r="Y356" s="111"/>
      <c r="Z356" s="111"/>
    </row>
    <row r="357" spans="1:26" ht="15.75" customHeight="1">
      <c r="A357" s="111"/>
      <c r="B357" s="78"/>
      <c r="C357" s="78"/>
      <c r="D357" s="111"/>
      <c r="E357" s="78"/>
      <c r="F357" s="111"/>
      <c r="G357" s="111"/>
      <c r="H357" s="204"/>
      <c r="I357" s="111"/>
      <c r="J357" s="204"/>
      <c r="K357" s="111"/>
      <c r="L357" s="204"/>
      <c r="M357" s="111"/>
      <c r="N357" s="111"/>
      <c r="O357" s="111"/>
      <c r="P357" s="111"/>
      <c r="Q357" s="111"/>
      <c r="R357" s="111"/>
      <c r="S357" s="111"/>
      <c r="T357" s="111"/>
      <c r="U357" s="111"/>
      <c r="V357" s="111"/>
      <c r="W357" s="111"/>
      <c r="X357" s="111"/>
      <c r="Y357" s="111"/>
      <c r="Z357" s="111"/>
    </row>
    <row r="358" spans="1:26" ht="15.75" customHeight="1">
      <c r="A358" s="111"/>
      <c r="B358" s="78"/>
      <c r="C358" s="78"/>
      <c r="D358" s="111"/>
      <c r="E358" s="78"/>
      <c r="F358" s="111"/>
      <c r="G358" s="111"/>
      <c r="H358" s="204"/>
      <c r="I358" s="111"/>
      <c r="J358" s="204"/>
      <c r="K358" s="111"/>
      <c r="L358" s="204"/>
      <c r="M358" s="111"/>
      <c r="N358" s="111"/>
      <c r="O358" s="111"/>
      <c r="P358" s="111"/>
      <c r="Q358" s="111"/>
      <c r="R358" s="111"/>
      <c r="S358" s="111"/>
      <c r="T358" s="111"/>
      <c r="U358" s="111"/>
      <c r="V358" s="111"/>
      <c r="W358" s="111"/>
      <c r="X358" s="111"/>
      <c r="Y358" s="111"/>
      <c r="Z358" s="111"/>
    </row>
    <row r="359" spans="1:26" ht="15.75" customHeight="1">
      <c r="A359" s="111"/>
      <c r="B359" s="78"/>
      <c r="C359" s="78"/>
      <c r="D359" s="111"/>
      <c r="E359" s="78"/>
      <c r="F359" s="111"/>
      <c r="G359" s="111"/>
      <c r="H359" s="204"/>
      <c r="I359" s="111"/>
      <c r="J359" s="204"/>
      <c r="K359" s="111"/>
      <c r="L359" s="204"/>
      <c r="M359" s="111"/>
      <c r="N359" s="111"/>
      <c r="O359" s="111"/>
      <c r="P359" s="111"/>
      <c r="Q359" s="111"/>
      <c r="R359" s="111"/>
      <c r="S359" s="111"/>
      <c r="T359" s="111"/>
      <c r="U359" s="111"/>
      <c r="V359" s="111"/>
      <c r="W359" s="111"/>
      <c r="X359" s="111"/>
      <c r="Y359" s="111"/>
      <c r="Z359" s="111"/>
    </row>
    <row r="360" spans="1:26" ht="15.75" customHeight="1">
      <c r="A360" s="111"/>
      <c r="B360" s="78"/>
      <c r="C360" s="78"/>
      <c r="D360" s="111"/>
      <c r="E360" s="78"/>
      <c r="F360" s="111"/>
      <c r="G360" s="111"/>
      <c r="H360" s="204"/>
      <c r="I360" s="111"/>
      <c r="J360" s="204"/>
      <c r="K360" s="111"/>
      <c r="L360" s="204"/>
      <c r="M360" s="111"/>
      <c r="N360" s="111"/>
      <c r="O360" s="111"/>
      <c r="P360" s="111"/>
      <c r="Q360" s="111"/>
      <c r="R360" s="111"/>
      <c r="S360" s="111"/>
      <c r="T360" s="111"/>
      <c r="U360" s="111"/>
      <c r="V360" s="111"/>
      <c r="W360" s="111"/>
      <c r="X360" s="111"/>
      <c r="Y360" s="111"/>
      <c r="Z360" s="111"/>
    </row>
    <row r="361" spans="1:26" ht="15.75" customHeight="1">
      <c r="A361" s="111"/>
      <c r="B361" s="78"/>
      <c r="C361" s="78"/>
      <c r="D361" s="111"/>
      <c r="E361" s="78"/>
      <c r="F361" s="111"/>
      <c r="G361" s="111"/>
      <c r="H361" s="204"/>
      <c r="I361" s="111"/>
      <c r="J361" s="204"/>
      <c r="K361" s="111"/>
      <c r="L361" s="204"/>
      <c r="M361" s="111"/>
      <c r="N361" s="111"/>
      <c r="O361" s="111"/>
      <c r="P361" s="111"/>
      <c r="Q361" s="111"/>
      <c r="R361" s="111"/>
      <c r="S361" s="111"/>
      <c r="T361" s="111"/>
      <c r="U361" s="111"/>
      <c r="V361" s="111"/>
      <c r="W361" s="111"/>
      <c r="X361" s="111"/>
      <c r="Y361" s="111"/>
      <c r="Z361" s="111"/>
    </row>
    <row r="362" spans="1:26" ht="15.75" customHeight="1">
      <c r="A362" s="111"/>
      <c r="B362" s="78"/>
      <c r="C362" s="78"/>
      <c r="D362" s="111"/>
      <c r="E362" s="78"/>
      <c r="F362" s="111"/>
      <c r="G362" s="111"/>
      <c r="H362" s="204"/>
      <c r="I362" s="111"/>
      <c r="J362" s="204"/>
      <c r="K362" s="111"/>
      <c r="L362" s="204"/>
      <c r="M362" s="111"/>
      <c r="N362" s="111"/>
      <c r="O362" s="111"/>
      <c r="P362" s="111"/>
      <c r="Q362" s="111"/>
      <c r="R362" s="111"/>
      <c r="S362" s="111"/>
      <c r="T362" s="111"/>
      <c r="U362" s="111"/>
      <c r="V362" s="111"/>
      <c r="W362" s="111"/>
      <c r="X362" s="111"/>
      <c r="Y362" s="111"/>
      <c r="Z362" s="111"/>
    </row>
    <row r="363" spans="1:26" ht="15.75" customHeight="1">
      <c r="A363" s="111"/>
      <c r="B363" s="78"/>
      <c r="C363" s="78"/>
      <c r="D363" s="111"/>
      <c r="E363" s="78"/>
      <c r="F363" s="111"/>
      <c r="G363" s="111"/>
      <c r="H363" s="204"/>
      <c r="I363" s="111"/>
      <c r="J363" s="204"/>
      <c r="K363" s="111"/>
      <c r="L363" s="204"/>
      <c r="M363" s="111"/>
      <c r="N363" s="111"/>
      <c r="O363" s="111"/>
      <c r="P363" s="111"/>
      <c r="Q363" s="111"/>
      <c r="R363" s="111"/>
      <c r="S363" s="111"/>
      <c r="T363" s="111"/>
      <c r="U363" s="111"/>
      <c r="V363" s="111"/>
      <c r="W363" s="111"/>
      <c r="X363" s="111"/>
      <c r="Y363" s="111"/>
      <c r="Z363" s="111"/>
    </row>
    <row r="364" spans="1:26" ht="15.75" customHeight="1">
      <c r="A364" s="111"/>
      <c r="B364" s="78"/>
      <c r="C364" s="78"/>
      <c r="D364" s="111"/>
      <c r="E364" s="78"/>
      <c r="F364" s="111"/>
      <c r="G364" s="111"/>
      <c r="H364" s="204"/>
      <c r="I364" s="111"/>
      <c r="J364" s="204"/>
      <c r="K364" s="111"/>
      <c r="L364" s="204"/>
      <c r="M364" s="111"/>
      <c r="N364" s="111"/>
      <c r="O364" s="111"/>
      <c r="P364" s="111"/>
      <c r="Q364" s="111"/>
      <c r="R364" s="111"/>
      <c r="S364" s="111"/>
      <c r="T364" s="111"/>
      <c r="U364" s="111"/>
      <c r="V364" s="111"/>
      <c r="W364" s="111"/>
      <c r="X364" s="111"/>
      <c r="Y364" s="111"/>
      <c r="Z364" s="111"/>
    </row>
    <row r="365" spans="1:26" ht="15.75" customHeight="1">
      <c r="A365" s="111"/>
      <c r="B365" s="78"/>
      <c r="C365" s="78"/>
      <c r="D365" s="111"/>
      <c r="E365" s="78"/>
      <c r="F365" s="111"/>
      <c r="G365" s="111"/>
      <c r="H365" s="204"/>
      <c r="I365" s="111"/>
      <c r="J365" s="204"/>
      <c r="K365" s="111"/>
      <c r="L365" s="204"/>
      <c r="M365" s="111"/>
      <c r="N365" s="111"/>
      <c r="O365" s="111"/>
      <c r="P365" s="111"/>
      <c r="Q365" s="111"/>
      <c r="R365" s="111"/>
      <c r="S365" s="111"/>
      <c r="T365" s="111"/>
      <c r="U365" s="111"/>
      <c r="V365" s="111"/>
      <c r="W365" s="111"/>
      <c r="X365" s="111"/>
      <c r="Y365" s="111"/>
      <c r="Z365" s="111"/>
    </row>
    <row r="366" spans="1:26" ht="15.75" customHeight="1">
      <c r="A366" s="111"/>
      <c r="B366" s="78"/>
      <c r="C366" s="78"/>
      <c r="D366" s="111"/>
      <c r="E366" s="78"/>
      <c r="F366" s="111"/>
      <c r="G366" s="111"/>
      <c r="H366" s="204"/>
      <c r="I366" s="111"/>
      <c r="J366" s="204"/>
      <c r="K366" s="111"/>
      <c r="L366" s="204"/>
      <c r="M366" s="111"/>
      <c r="N366" s="111"/>
      <c r="O366" s="111"/>
      <c r="P366" s="111"/>
      <c r="Q366" s="111"/>
      <c r="R366" s="111"/>
      <c r="S366" s="111"/>
      <c r="T366" s="111"/>
      <c r="U366" s="111"/>
      <c r="V366" s="111"/>
      <c r="W366" s="111"/>
      <c r="X366" s="111"/>
      <c r="Y366" s="111"/>
      <c r="Z366" s="111"/>
    </row>
    <row r="367" spans="1:26" ht="15.75" customHeight="1">
      <c r="A367" s="111"/>
      <c r="B367" s="78"/>
      <c r="C367" s="78"/>
      <c r="D367" s="111"/>
      <c r="E367" s="78"/>
      <c r="F367" s="111"/>
      <c r="G367" s="111"/>
      <c r="H367" s="204"/>
      <c r="I367" s="111"/>
      <c r="J367" s="204"/>
      <c r="K367" s="111"/>
      <c r="L367" s="204"/>
      <c r="M367" s="111"/>
      <c r="N367" s="111"/>
      <c r="O367" s="111"/>
      <c r="P367" s="111"/>
      <c r="Q367" s="111"/>
      <c r="R367" s="111"/>
      <c r="S367" s="111"/>
      <c r="T367" s="111"/>
      <c r="U367" s="111"/>
      <c r="V367" s="111"/>
      <c r="W367" s="111"/>
      <c r="X367" s="111"/>
      <c r="Y367" s="111"/>
      <c r="Z367" s="111"/>
    </row>
    <row r="368" spans="1:26" ht="15.75" customHeight="1">
      <c r="A368" s="111"/>
      <c r="B368" s="78"/>
      <c r="C368" s="78"/>
      <c r="D368" s="111"/>
      <c r="E368" s="78"/>
      <c r="F368" s="111"/>
      <c r="G368" s="111"/>
      <c r="H368" s="204"/>
      <c r="I368" s="111"/>
      <c r="J368" s="204"/>
      <c r="K368" s="111"/>
      <c r="L368" s="204"/>
      <c r="M368" s="111"/>
      <c r="N368" s="111"/>
      <c r="O368" s="111"/>
      <c r="P368" s="111"/>
      <c r="Q368" s="111"/>
      <c r="R368" s="111"/>
      <c r="S368" s="111"/>
      <c r="T368" s="111"/>
      <c r="U368" s="111"/>
      <c r="V368" s="111"/>
      <c r="W368" s="111"/>
      <c r="X368" s="111"/>
      <c r="Y368" s="111"/>
      <c r="Z368" s="111"/>
    </row>
    <row r="369" spans="1:26" ht="15.75" customHeight="1">
      <c r="A369" s="111"/>
      <c r="B369" s="78"/>
      <c r="C369" s="78"/>
      <c r="D369" s="111"/>
      <c r="E369" s="78"/>
      <c r="F369" s="111"/>
      <c r="G369" s="111"/>
      <c r="H369" s="204"/>
      <c r="I369" s="111"/>
      <c r="J369" s="204"/>
      <c r="K369" s="111"/>
      <c r="L369" s="204"/>
      <c r="M369" s="111"/>
      <c r="N369" s="111"/>
      <c r="O369" s="111"/>
      <c r="P369" s="111"/>
      <c r="Q369" s="111"/>
      <c r="R369" s="111"/>
      <c r="S369" s="111"/>
      <c r="T369" s="111"/>
      <c r="U369" s="111"/>
      <c r="V369" s="111"/>
      <c r="W369" s="111"/>
      <c r="X369" s="111"/>
      <c r="Y369" s="111"/>
      <c r="Z369" s="111"/>
    </row>
    <row r="370" spans="1:26" ht="15.75" customHeight="1">
      <c r="A370" s="111"/>
      <c r="B370" s="78"/>
      <c r="C370" s="78"/>
      <c r="D370" s="111"/>
      <c r="E370" s="78"/>
      <c r="F370" s="111"/>
      <c r="G370" s="111"/>
      <c r="H370" s="204"/>
      <c r="I370" s="111"/>
      <c r="J370" s="204"/>
      <c r="K370" s="111"/>
      <c r="L370" s="204"/>
      <c r="M370" s="111"/>
      <c r="N370" s="111"/>
      <c r="O370" s="111"/>
      <c r="P370" s="111"/>
      <c r="Q370" s="111"/>
      <c r="R370" s="111"/>
      <c r="S370" s="111"/>
      <c r="T370" s="111"/>
      <c r="U370" s="111"/>
      <c r="V370" s="111"/>
      <c r="W370" s="111"/>
      <c r="X370" s="111"/>
      <c r="Y370" s="111"/>
      <c r="Z370" s="111"/>
    </row>
    <row r="371" spans="1:26" ht="15.75" customHeight="1">
      <c r="A371" s="111"/>
      <c r="B371" s="78"/>
      <c r="C371" s="78"/>
      <c r="D371" s="111"/>
      <c r="E371" s="78"/>
      <c r="F371" s="111"/>
      <c r="G371" s="111"/>
      <c r="H371" s="204"/>
      <c r="I371" s="111"/>
      <c r="J371" s="204"/>
      <c r="K371" s="111"/>
      <c r="L371" s="204"/>
      <c r="M371" s="111"/>
      <c r="N371" s="111"/>
      <c r="O371" s="111"/>
      <c r="P371" s="111"/>
      <c r="Q371" s="111"/>
      <c r="R371" s="111"/>
      <c r="S371" s="111"/>
      <c r="T371" s="111"/>
      <c r="U371" s="111"/>
      <c r="V371" s="111"/>
      <c r="W371" s="111"/>
      <c r="X371" s="111"/>
      <c r="Y371" s="111"/>
      <c r="Z371" s="111"/>
    </row>
    <row r="372" spans="1:26" ht="15.75" customHeight="1">
      <c r="A372" s="111"/>
      <c r="B372" s="78"/>
      <c r="C372" s="78"/>
      <c r="D372" s="111"/>
      <c r="E372" s="78"/>
      <c r="F372" s="111"/>
      <c r="G372" s="111"/>
      <c r="H372" s="204"/>
      <c r="I372" s="111"/>
      <c r="J372" s="204"/>
      <c r="K372" s="111"/>
      <c r="L372" s="204"/>
      <c r="M372" s="111"/>
      <c r="N372" s="111"/>
      <c r="O372" s="111"/>
      <c r="P372" s="111"/>
      <c r="Q372" s="111"/>
      <c r="R372" s="111"/>
      <c r="S372" s="111"/>
      <c r="T372" s="111"/>
      <c r="U372" s="111"/>
      <c r="V372" s="111"/>
      <c r="W372" s="111"/>
      <c r="X372" s="111"/>
      <c r="Y372" s="111"/>
      <c r="Z372" s="111"/>
    </row>
    <row r="373" spans="1:26" ht="15.75" customHeight="1">
      <c r="A373" s="111"/>
      <c r="B373" s="78"/>
      <c r="C373" s="78"/>
      <c r="D373" s="111"/>
      <c r="E373" s="78"/>
      <c r="F373" s="111"/>
      <c r="G373" s="111"/>
      <c r="H373" s="204"/>
      <c r="I373" s="111"/>
      <c r="J373" s="204"/>
      <c r="K373" s="111"/>
      <c r="L373" s="204"/>
      <c r="M373" s="111"/>
      <c r="N373" s="111"/>
      <c r="O373" s="111"/>
      <c r="P373" s="111"/>
      <c r="Q373" s="111"/>
      <c r="R373" s="111"/>
      <c r="S373" s="111"/>
      <c r="T373" s="111"/>
      <c r="U373" s="111"/>
      <c r="V373" s="111"/>
      <c r="W373" s="111"/>
      <c r="X373" s="111"/>
      <c r="Y373" s="111"/>
      <c r="Z373" s="111"/>
    </row>
    <row r="374" spans="1:26" ht="15.75" customHeight="1">
      <c r="A374" s="111"/>
      <c r="B374" s="78"/>
      <c r="C374" s="78"/>
      <c r="D374" s="111"/>
      <c r="E374" s="78"/>
      <c r="F374" s="111"/>
      <c r="G374" s="111"/>
      <c r="H374" s="204"/>
      <c r="I374" s="111"/>
      <c r="J374" s="204"/>
      <c r="K374" s="111"/>
      <c r="L374" s="204"/>
      <c r="M374" s="111"/>
      <c r="N374" s="111"/>
      <c r="O374" s="111"/>
      <c r="P374" s="111"/>
      <c r="Q374" s="111"/>
      <c r="R374" s="111"/>
      <c r="S374" s="111"/>
      <c r="T374" s="111"/>
      <c r="U374" s="111"/>
      <c r="V374" s="111"/>
      <c r="W374" s="111"/>
      <c r="X374" s="111"/>
      <c r="Y374" s="111"/>
      <c r="Z374" s="111"/>
    </row>
    <row r="375" spans="1:26" ht="15.75" customHeight="1">
      <c r="A375" s="111"/>
      <c r="B375" s="78"/>
      <c r="C375" s="78"/>
      <c r="D375" s="111"/>
      <c r="E375" s="78"/>
      <c r="F375" s="111"/>
      <c r="G375" s="111"/>
      <c r="H375" s="204"/>
      <c r="I375" s="111"/>
      <c r="J375" s="204"/>
      <c r="K375" s="111"/>
      <c r="L375" s="204"/>
      <c r="M375" s="111"/>
      <c r="N375" s="111"/>
      <c r="O375" s="111"/>
      <c r="P375" s="111"/>
      <c r="Q375" s="111"/>
      <c r="R375" s="111"/>
      <c r="S375" s="111"/>
      <c r="T375" s="111"/>
      <c r="U375" s="111"/>
      <c r="V375" s="111"/>
      <c r="W375" s="111"/>
      <c r="X375" s="111"/>
      <c r="Y375" s="111"/>
      <c r="Z375" s="111"/>
    </row>
    <row r="376" spans="1:26" ht="15.75" customHeight="1">
      <c r="A376" s="111"/>
      <c r="B376" s="78"/>
      <c r="C376" s="78"/>
      <c r="D376" s="111"/>
      <c r="E376" s="78"/>
      <c r="F376" s="111"/>
      <c r="G376" s="111"/>
      <c r="H376" s="204"/>
      <c r="I376" s="111"/>
      <c r="J376" s="204"/>
      <c r="K376" s="111"/>
      <c r="L376" s="204"/>
      <c r="M376" s="111"/>
      <c r="N376" s="111"/>
      <c r="O376" s="111"/>
      <c r="P376" s="111"/>
      <c r="Q376" s="111"/>
      <c r="R376" s="111"/>
      <c r="S376" s="111"/>
      <c r="T376" s="111"/>
      <c r="U376" s="111"/>
      <c r="V376" s="111"/>
      <c r="W376" s="111"/>
      <c r="X376" s="111"/>
      <c r="Y376" s="111"/>
      <c r="Z376" s="111"/>
    </row>
    <row r="377" spans="1:26" ht="15.75" customHeight="1">
      <c r="A377" s="111"/>
      <c r="B377" s="78"/>
      <c r="C377" s="78"/>
      <c r="D377" s="111"/>
      <c r="E377" s="78"/>
      <c r="F377" s="111"/>
      <c r="G377" s="111"/>
      <c r="H377" s="204"/>
      <c r="I377" s="111"/>
      <c r="J377" s="204"/>
      <c r="K377" s="111"/>
      <c r="L377" s="204"/>
      <c r="M377" s="111"/>
      <c r="N377" s="111"/>
      <c r="O377" s="111"/>
      <c r="P377" s="111"/>
      <c r="Q377" s="111"/>
      <c r="R377" s="111"/>
      <c r="S377" s="111"/>
      <c r="T377" s="111"/>
      <c r="U377" s="111"/>
      <c r="V377" s="111"/>
      <c r="W377" s="111"/>
      <c r="X377" s="111"/>
      <c r="Y377" s="111"/>
      <c r="Z377" s="111"/>
    </row>
    <row r="378" spans="1:26" ht="15.75" customHeight="1">
      <c r="A378" s="111"/>
      <c r="B378" s="78"/>
      <c r="C378" s="78"/>
      <c r="D378" s="111"/>
      <c r="E378" s="78"/>
      <c r="F378" s="111"/>
      <c r="G378" s="111"/>
      <c r="H378" s="204"/>
      <c r="I378" s="111"/>
      <c r="J378" s="204"/>
      <c r="K378" s="111"/>
      <c r="L378" s="204"/>
      <c r="M378" s="111"/>
      <c r="N378" s="111"/>
      <c r="O378" s="111"/>
      <c r="P378" s="111"/>
      <c r="Q378" s="111"/>
      <c r="R378" s="111"/>
      <c r="S378" s="111"/>
      <c r="T378" s="111"/>
      <c r="U378" s="111"/>
      <c r="V378" s="111"/>
      <c r="W378" s="111"/>
      <c r="X378" s="111"/>
      <c r="Y378" s="111"/>
      <c r="Z378" s="111"/>
    </row>
    <row r="379" spans="1:26" ht="15.75" customHeight="1">
      <c r="A379" s="111"/>
      <c r="B379" s="78"/>
      <c r="C379" s="78"/>
      <c r="D379" s="111"/>
      <c r="E379" s="78"/>
      <c r="F379" s="111"/>
      <c r="G379" s="111"/>
      <c r="H379" s="204"/>
      <c r="I379" s="111"/>
      <c r="J379" s="204"/>
      <c r="K379" s="111"/>
      <c r="L379" s="204"/>
      <c r="M379" s="111"/>
      <c r="N379" s="111"/>
      <c r="O379" s="111"/>
      <c r="P379" s="111"/>
      <c r="Q379" s="111"/>
      <c r="R379" s="111"/>
      <c r="S379" s="111"/>
      <c r="T379" s="111"/>
      <c r="U379" s="111"/>
      <c r="V379" s="111"/>
      <c r="W379" s="111"/>
      <c r="X379" s="111"/>
      <c r="Y379" s="111"/>
      <c r="Z379" s="111"/>
    </row>
    <row r="380" spans="1:26" ht="15.75" customHeight="1">
      <c r="A380" s="111"/>
      <c r="B380" s="78"/>
      <c r="C380" s="78"/>
      <c r="D380" s="111"/>
      <c r="E380" s="78"/>
      <c r="F380" s="111"/>
      <c r="G380" s="111"/>
      <c r="H380" s="204"/>
      <c r="I380" s="111"/>
      <c r="J380" s="204"/>
      <c r="K380" s="111"/>
      <c r="L380" s="204"/>
      <c r="M380" s="111"/>
      <c r="N380" s="111"/>
      <c r="O380" s="111"/>
      <c r="P380" s="111"/>
      <c r="Q380" s="111"/>
      <c r="R380" s="111"/>
      <c r="S380" s="111"/>
      <c r="T380" s="111"/>
      <c r="U380" s="111"/>
      <c r="V380" s="111"/>
      <c r="W380" s="111"/>
      <c r="X380" s="111"/>
      <c r="Y380" s="111"/>
      <c r="Z380" s="111"/>
    </row>
    <row r="381" spans="1:26" ht="15.75" customHeight="1">
      <c r="A381" s="111"/>
      <c r="B381" s="78"/>
      <c r="C381" s="78"/>
      <c r="D381" s="111"/>
      <c r="E381" s="78"/>
      <c r="F381" s="111"/>
      <c r="G381" s="111"/>
      <c r="H381" s="204"/>
      <c r="I381" s="111"/>
      <c r="J381" s="204"/>
      <c r="K381" s="111"/>
      <c r="L381" s="204"/>
      <c r="M381" s="111"/>
      <c r="N381" s="111"/>
      <c r="O381" s="111"/>
      <c r="P381" s="111"/>
      <c r="Q381" s="111"/>
      <c r="R381" s="111"/>
      <c r="S381" s="111"/>
      <c r="T381" s="111"/>
      <c r="U381" s="111"/>
      <c r="V381" s="111"/>
      <c r="W381" s="111"/>
      <c r="X381" s="111"/>
      <c r="Y381" s="111"/>
      <c r="Z381" s="111"/>
    </row>
    <row r="382" spans="1:26" ht="15.75" customHeight="1">
      <c r="A382" s="111"/>
      <c r="B382" s="78"/>
      <c r="C382" s="78"/>
      <c r="D382" s="111"/>
      <c r="E382" s="78"/>
      <c r="F382" s="111"/>
      <c r="G382" s="111"/>
      <c r="H382" s="204"/>
      <c r="I382" s="111"/>
      <c r="J382" s="204"/>
      <c r="K382" s="111"/>
      <c r="L382" s="204"/>
      <c r="M382" s="111"/>
      <c r="N382" s="111"/>
      <c r="O382" s="111"/>
      <c r="P382" s="111"/>
      <c r="Q382" s="111"/>
      <c r="R382" s="111"/>
      <c r="S382" s="111"/>
      <c r="T382" s="111"/>
      <c r="U382" s="111"/>
      <c r="V382" s="111"/>
      <c r="W382" s="111"/>
      <c r="X382" s="111"/>
      <c r="Y382" s="111"/>
      <c r="Z382" s="111"/>
    </row>
    <row r="383" spans="1:26" ht="15.75" customHeight="1">
      <c r="A383" s="111"/>
      <c r="B383" s="78"/>
      <c r="C383" s="78"/>
      <c r="D383" s="111"/>
      <c r="E383" s="78"/>
      <c r="F383" s="111"/>
      <c r="G383" s="111"/>
      <c r="H383" s="204"/>
      <c r="I383" s="111"/>
      <c r="J383" s="204"/>
      <c r="K383" s="111"/>
      <c r="L383" s="204"/>
      <c r="M383" s="111"/>
      <c r="N383" s="111"/>
      <c r="O383" s="111"/>
      <c r="P383" s="111"/>
      <c r="Q383" s="111"/>
      <c r="R383" s="111"/>
      <c r="S383" s="111"/>
      <c r="T383" s="111"/>
      <c r="U383" s="111"/>
      <c r="V383" s="111"/>
      <c r="W383" s="111"/>
      <c r="X383" s="111"/>
      <c r="Y383" s="111"/>
      <c r="Z383" s="111"/>
    </row>
    <row r="384" spans="1:26" ht="15.75" customHeight="1">
      <c r="A384" s="111"/>
      <c r="B384" s="78"/>
      <c r="C384" s="78"/>
      <c r="D384" s="111"/>
      <c r="E384" s="78"/>
      <c r="F384" s="111"/>
      <c r="G384" s="111"/>
      <c r="H384" s="204"/>
      <c r="I384" s="111"/>
      <c r="J384" s="204"/>
      <c r="K384" s="111"/>
      <c r="L384" s="204"/>
      <c r="M384" s="111"/>
      <c r="N384" s="111"/>
      <c r="O384" s="111"/>
      <c r="P384" s="111"/>
      <c r="Q384" s="111"/>
      <c r="R384" s="111"/>
      <c r="S384" s="111"/>
      <c r="T384" s="111"/>
      <c r="U384" s="111"/>
      <c r="V384" s="111"/>
      <c r="W384" s="111"/>
      <c r="X384" s="111"/>
      <c r="Y384" s="111"/>
      <c r="Z384" s="111"/>
    </row>
    <row r="385" spans="1:26" ht="15.75" customHeight="1">
      <c r="A385" s="111"/>
      <c r="B385" s="78"/>
      <c r="C385" s="78"/>
      <c r="D385" s="111"/>
      <c r="E385" s="78"/>
      <c r="F385" s="111"/>
      <c r="G385" s="111"/>
      <c r="H385" s="204"/>
      <c r="I385" s="111"/>
      <c r="J385" s="204"/>
      <c r="K385" s="111"/>
      <c r="L385" s="204"/>
      <c r="M385" s="111"/>
      <c r="N385" s="111"/>
      <c r="O385" s="111"/>
      <c r="P385" s="111"/>
      <c r="Q385" s="111"/>
      <c r="R385" s="111"/>
      <c r="S385" s="111"/>
      <c r="T385" s="111"/>
      <c r="U385" s="111"/>
      <c r="V385" s="111"/>
      <c r="W385" s="111"/>
      <c r="X385" s="111"/>
      <c r="Y385" s="111"/>
      <c r="Z385" s="111"/>
    </row>
    <row r="386" spans="1:26" ht="15.75" customHeight="1">
      <c r="A386" s="111"/>
      <c r="B386" s="78"/>
      <c r="C386" s="78"/>
      <c r="D386" s="111"/>
      <c r="E386" s="78"/>
      <c r="F386" s="111"/>
      <c r="G386" s="111"/>
      <c r="H386" s="204"/>
      <c r="I386" s="111"/>
      <c r="J386" s="204"/>
      <c r="K386" s="111"/>
      <c r="L386" s="204"/>
      <c r="M386" s="111"/>
      <c r="N386" s="111"/>
      <c r="O386" s="111"/>
      <c r="P386" s="111"/>
      <c r="Q386" s="111"/>
      <c r="R386" s="111"/>
      <c r="S386" s="111"/>
      <c r="T386" s="111"/>
      <c r="U386" s="111"/>
      <c r="V386" s="111"/>
      <c r="W386" s="111"/>
      <c r="X386" s="111"/>
      <c r="Y386" s="111"/>
      <c r="Z386" s="111"/>
    </row>
    <row r="387" spans="1:26" ht="15.75" customHeight="1">
      <c r="A387" s="111"/>
      <c r="B387" s="78"/>
      <c r="C387" s="78"/>
      <c r="D387" s="111"/>
      <c r="E387" s="78"/>
      <c r="F387" s="111"/>
      <c r="G387" s="111"/>
      <c r="H387" s="204"/>
      <c r="I387" s="111"/>
      <c r="J387" s="204"/>
      <c r="K387" s="111"/>
      <c r="L387" s="204"/>
      <c r="M387" s="111"/>
      <c r="N387" s="111"/>
      <c r="O387" s="111"/>
      <c r="P387" s="111"/>
      <c r="Q387" s="111"/>
      <c r="R387" s="111"/>
      <c r="S387" s="111"/>
      <c r="T387" s="111"/>
      <c r="U387" s="111"/>
      <c r="V387" s="111"/>
      <c r="W387" s="111"/>
      <c r="X387" s="111"/>
      <c r="Y387" s="111"/>
      <c r="Z387" s="111"/>
    </row>
    <row r="388" spans="1:26" ht="15.75" customHeight="1">
      <c r="A388" s="111"/>
      <c r="B388" s="78"/>
      <c r="C388" s="78"/>
      <c r="D388" s="111"/>
      <c r="E388" s="78"/>
      <c r="F388" s="111"/>
      <c r="G388" s="111"/>
      <c r="H388" s="204"/>
      <c r="I388" s="111"/>
      <c r="J388" s="204"/>
      <c r="K388" s="111"/>
      <c r="L388" s="204"/>
      <c r="M388" s="111"/>
      <c r="N388" s="111"/>
      <c r="O388" s="111"/>
      <c r="P388" s="111"/>
      <c r="Q388" s="111"/>
      <c r="R388" s="111"/>
      <c r="S388" s="111"/>
      <c r="T388" s="111"/>
      <c r="U388" s="111"/>
      <c r="V388" s="111"/>
      <c r="W388" s="111"/>
      <c r="X388" s="111"/>
      <c r="Y388" s="111"/>
      <c r="Z388" s="111"/>
    </row>
    <row r="389" spans="1:26" ht="15.75" customHeight="1">
      <c r="A389" s="111"/>
      <c r="B389" s="78"/>
      <c r="C389" s="78"/>
      <c r="D389" s="111"/>
      <c r="E389" s="78"/>
      <c r="F389" s="111"/>
      <c r="G389" s="111"/>
      <c r="H389" s="204"/>
      <c r="I389" s="111"/>
      <c r="J389" s="204"/>
      <c r="K389" s="111"/>
      <c r="L389" s="204"/>
      <c r="M389" s="111"/>
      <c r="N389" s="111"/>
      <c r="O389" s="111"/>
      <c r="P389" s="111"/>
      <c r="Q389" s="111"/>
      <c r="R389" s="111"/>
      <c r="S389" s="111"/>
      <c r="T389" s="111"/>
      <c r="U389" s="111"/>
      <c r="V389" s="111"/>
      <c r="W389" s="111"/>
      <c r="X389" s="111"/>
      <c r="Y389" s="111"/>
      <c r="Z389" s="111"/>
    </row>
    <row r="390" spans="1:26" ht="15.75" customHeight="1">
      <c r="A390" s="111"/>
      <c r="B390" s="78"/>
      <c r="C390" s="78"/>
      <c r="D390" s="111"/>
      <c r="E390" s="78"/>
      <c r="F390" s="111"/>
      <c r="G390" s="111"/>
      <c r="H390" s="204"/>
      <c r="I390" s="111"/>
      <c r="J390" s="204"/>
      <c r="K390" s="111"/>
      <c r="L390" s="204"/>
      <c r="M390" s="111"/>
      <c r="N390" s="111"/>
      <c r="O390" s="111"/>
      <c r="P390" s="111"/>
      <c r="Q390" s="111"/>
      <c r="R390" s="111"/>
      <c r="S390" s="111"/>
      <c r="T390" s="111"/>
      <c r="U390" s="111"/>
      <c r="V390" s="111"/>
      <c r="W390" s="111"/>
      <c r="X390" s="111"/>
      <c r="Y390" s="111"/>
      <c r="Z390" s="111"/>
    </row>
    <row r="391" spans="1:26" ht="15.75" customHeight="1">
      <c r="A391" s="111"/>
      <c r="B391" s="78"/>
      <c r="C391" s="78"/>
      <c r="D391" s="111"/>
      <c r="E391" s="78"/>
      <c r="F391" s="111"/>
      <c r="G391" s="111"/>
      <c r="H391" s="204"/>
      <c r="I391" s="111"/>
      <c r="J391" s="204"/>
      <c r="K391" s="111"/>
      <c r="L391" s="204"/>
      <c r="M391" s="111"/>
      <c r="N391" s="111"/>
      <c r="O391" s="111"/>
      <c r="P391" s="111"/>
      <c r="Q391" s="111"/>
      <c r="R391" s="111"/>
      <c r="S391" s="111"/>
      <c r="T391" s="111"/>
      <c r="U391" s="111"/>
      <c r="V391" s="111"/>
      <c r="W391" s="111"/>
      <c r="X391" s="111"/>
      <c r="Y391" s="111"/>
      <c r="Z391" s="111"/>
    </row>
    <row r="392" spans="1:26" ht="15.75" customHeight="1">
      <c r="A392" s="111"/>
      <c r="B392" s="78"/>
      <c r="C392" s="78"/>
      <c r="D392" s="111"/>
      <c r="E392" s="78"/>
      <c r="F392" s="111"/>
      <c r="G392" s="111"/>
      <c r="H392" s="204"/>
      <c r="I392" s="111"/>
      <c r="J392" s="204"/>
      <c r="K392" s="111"/>
      <c r="L392" s="204"/>
      <c r="M392" s="111"/>
      <c r="N392" s="111"/>
      <c r="O392" s="111"/>
      <c r="P392" s="111"/>
      <c r="Q392" s="111"/>
      <c r="R392" s="111"/>
      <c r="S392" s="111"/>
      <c r="T392" s="111"/>
      <c r="U392" s="111"/>
      <c r="V392" s="111"/>
      <c r="W392" s="111"/>
      <c r="X392" s="111"/>
      <c r="Y392" s="111"/>
      <c r="Z392" s="111"/>
    </row>
    <row r="393" spans="1:26" ht="15.75" customHeight="1">
      <c r="A393" s="111"/>
      <c r="B393" s="78"/>
      <c r="C393" s="78"/>
      <c r="D393" s="111"/>
      <c r="E393" s="78"/>
      <c r="F393" s="111"/>
      <c r="G393" s="111"/>
      <c r="H393" s="204"/>
      <c r="I393" s="111"/>
      <c r="J393" s="204"/>
      <c r="K393" s="111"/>
      <c r="L393" s="204"/>
      <c r="M393" s="111"/>
      <c r="N393" s="111"/>
      <c r="O393" s="111"/>
      <c r="P393" s="111"/>
      <c r="Q393" s="111"/>
      <c r="R393" s="111"/>
      <c r="S393" s="111"/>
      <c r="T393" s="111"/>
      <c r="U393" s="111"/>
      <c r="V393" s="111"/>
      <c r="W393" s="111"/>
      <c r="X393" s="111"/>
      <c r="Y393" s="111"/>
      <c r="Z393" s="111"/>
    </row>
    <row r="394" spans="1:26" ht="15.75" customHeight="1">
      <c r="A394" s="111"/>
      <c r="B394" s="78"/>
      <c r="C394" s="78"/>
      <c r="D394" s="111"/>
      <c r="E394" s="78"/>
      <c r="F394" s="111"/>
      <c r="G394" s="111"/>
      <c r="H394" s="204"/>
      <c r="I394" s="111"/>
      <c r="J394" s="204"/>
      <c r="K394" s="111"/>
      <c r="L394" s="204"/>
      <c r="M394" s="111"/>
      <c r="N394" s="111"/>
      <c r="O394" s="111"/>
      <c r="P394" s="111"/>
      <c r="Q394" s="111"/>
      <c r="R394" s="111"/>
      <c r="S394" s="111"/>
      <c r="T394" s="111"/>
      <c r="U394" s="111"/>
      <c r="V394" s="111"/>
      <c r="W394" s="111"/>
      <c r="X394" s="111"/>
      <c r="Y394" s="111"/>
      <c r="Z394" s="111"/>
    </row>
    <row r="395" spans="1:26" ht="15.75" customHeight="1">
      <c r="A395" s="111"/>
      <c r="B395" s="78"/>
      <c r="C395" s="78"/>
      <c r="D395" s="111"/>
      <c r="E395" s="78"/>
      <c r="F395" s="111"/>
      <c r="G395" s="111"/>
      <c r="H395" s="204"/>
      <c r="I395" s="111"/>
      <c r="J395" s="204"/>
      <c r="K395" s="111"/>
      <c r="L395" s="204"/>
      <c r="M395" s="111"/>
      <c r="N395" s="111"/>
      <c r="O395" s="111"/>
      <c r="P395" s="111"/>
      <c r="Q395" s="111"/>
      <c r="R395" s="111"/>
      <c r="S395" s="111"/>
      <c r="T395" s="111"/>
      <c r="U395" s="111"/>
      <c r="V395" s="111"/>
      <c r="W395" s="111"/>
      <c r="X395" s="111"/>
      <c r="Y395" s="111"/>
      <c r="Z395" s="111"/>
    </row>
    <row r="396" spans="1:26" ht="15.75" customHeight="1">
      <c r="A396" s="111"/>
      <c r="B396" s="78"/>
      <c r="C396" s="78"/>
      <c r="D396" s="111"/>
      <c r="E396" s="78"/>
      <c r="F396" s="111"/>
      <c r="G396" s="111"/>
      <c r="H396" s="204"/>
      <c r="I396" s="111"/>
      <c r="J396" s="204"/>
      <c r="K396" s="111"/>
      <c r="L396" s="204"/>
      <c r="M396" s="111"/>
      <c r="N396" s="111"/>
      <c r="O396" s="111"/>
      <c r="P396" s="111"/>
      <c r="Q396" s="111"/>
      <c r="R396" s="111"/>
      <c r="S396" s="111"/>
      <c r="T396" s="111"/>
      <c r="U396" s="111"/>
      <c r="V396" s="111"/>
      <c r="W396" s="111"/>
      <c r="X396" s="111"/>
      <c r="Y396" s="111"/>
      <c r="Z396" s="111"/>
    </row>
    <row r="397" spans="1:26" ht="15.75" customHeight="1">
      <c r="A397" s="111"/>
      <c r="B397" s="78"/>
      <c r="C397" s="78"/>
      <c r="D397" s="111"/>
      <c r="E397" s="78"/>
      <c r="F397" s="111"/>
      <c r="G397" s="111"/>
      <c r="H397" s="204"/>
      <c r="I397" s="111"/>
      <c r="J397" s="204"/>
      <c r="K397" s="111"/>
      <c r="L397" s="204"/>
      <c r="M397" s="111"/>
      <c r="N397" s="111"/>
      <c r="O397" s="111"/>
      <c r="P397" s="111"/>
      <c r="Q397" s="111"/>
      <c r="R397" s="111"/>
      <c r="S397" s="111"/>
      <c r="T397" s="111"/>
      <c r="U397" s="111"/>
      <c r="V397" s="111"/>
      <c r="W397" s="111"/>
      <c r="X397" s="111"/>
      <c r="Y397" s="111"/>
      <c r="Z397" s="111"/>
    </row>
    <row r="398" spans="1:26" ht="15.75" customHeight="1">
      <c r="A398" s="111"/>
      <c r="B398" s="78"/>
      <c r="C398" s="78"/>
      <c r="D398" s="111"/>
      <c r="E398" s="78"/>
      <c r="F398" s="111"/>
      <c r="G398" s="111"/>
      <c r="H398" s="204"/>
      <c r="I398" s="111"/>
      <c r="J398" s="204"/>
      <c r="K398" s="111"/>
      <c r="L398" s="204"/>
      <c r="M398" s="111"/>
      <c r="N398" s="111"/>
      <c r="O398" s="111"/>
      <c r="P398" s="111"/>
      <c r="Q398" s="111"/>
      <c r="R398" s="111"/>
      <c r="S398" s="111"/>
      <c r="T398" s="111"/>
      <c r="U398" s="111"/>
      <c r="V398" s="111"/>
      <c r="W398" s="111"/>
      <c r="X398" s="111"/>
      <c r="Y398" s="111"/>
      <c r="Z398" s="111"/>
    </row>
    <row r="399" spans="1:26" ht="15.75" customHeight="1">
      <c r="A399" s="111"/>
      <c r="B399" s="78"/>
      <c r="C399" s="78"/>
      <c r="D399" s="111"/>
      <c r="E399" s="78"/>
      <c r="F399" s="111"/>
      <c r="G399" s="111"/>
      <c r="H399" s="204"/>
      <c r="I399" s="111"/>
      <c r="J399" s="204"/>
      <c r="K399" s="111"/>
      <c r="L399" s="204"/>
      <c r="M399" s="111"/>
      <c r="N399" s="111"/>
      <c r="O399" s="111"/>
      <c r="P399" s="111"/>
      <c r="Q399" s="111"/>
      <c r="R399" s="111"/>
      <c r="S399" s="111"/>
      <c r="T399" s="111"/>
      <c r="U399" s="111"/>
      <c r="V399" s="111"/>
      <c r="W399" s="111"/>
      <c r="X399" s="111"/>
      <c r="Y399" s="111"/>
      <c r="Z399" s="111"/>
    </row>
    <row r="400" spans="1:26" ht="15.75" customHeight="1">
      <c r="A400" s="111"/>
      <c r="B400" s="78"/>
      <c r="C400" s="78"/>
      <c r="D400" s="111"/>
      <c r="E400" s="78"/>
      <c r="F400" s="111"/>
      <c r="G400" s="111"/>
      <c r="H400" s="204"/>
      <c r="I400" s="111"/>
      <c r="J400" s="204"/>
      <c r="K400" s="111"/>
      <c r="L400" s="204"/>
      <c r="M400" s="111"/>
      <c r="N400" s="111"/>
      <c r="O400" s="111"/>
      <c r="P400" s="111"/>
      <c r="Q400" s="111"/>
      <c r="R400" s="111"/>
      <c r="S400" s="111"/>
      <c r="T400" s="111"/>
      <c r="U400" s="111"/>
      <c r="V400" s="111"/>
      <c r="W400" s="111"/>
      <c r="X400" s="111"/>
      <c r="Y400" s="111"/>
      <c r="Z400" s="111"/>
    </row>
    <row r="401" spans="1:26" ht="15.75" customHeight="1">
      <c r="A401" s="111"/>
      <c r="B401" s="78"/>
      <c r="C401" s="78"/>
      <c r="D401" s="111"/>
      <c r="E401" s="78"/>
      <c r="F401" s="111"/>
      <c r="G401" s="111"/>
      <c r="H401" s="204"/>
      <c r="I401" s="111"/>
      <c r="J401" s="204"/>
      <c r="K401" s="111"/>
      <c r="L401" s="204"/>
      <c r="M401" s="111"/>
      <c r="N401" s="111"/>
      <c r="O401" s="111"/>
      <c r="P401" s="111"/>
      <c r="Q401" s="111"/>
      <c r="R401" s="111"/>
      <c r="S401" s="111"/>
      <c r="T401" s="111"/>
      <c r="U401" s="111"/>
      <c r="V401" s="111"/>
      <c r="W401" s="111"/>
      <c r="X401" s="111"/>
      <c r="Y401" s="111"/>
      <c r="Z401" s="111"/>
    </row>
    <row r="402" spans="1:26" ht="15.75" customHeight="1">
      <c r="A402" s="111"/>
      <c r="B402" s="78"/>
      <c r="C402" s="78"/>
      <c r="D402" s="111"/>
      <c r="E402" s="78"/>
      <c r="F402" s="111"/>
      <c r="G402" s="111"/>
      <c r="H402" s="204"/>
      <c r="I402" s="111"/>
      <c r="J402" s="204"/>
      <c r="K402" s="111"/>
      <c r="L402" s="204"/>
      <c r="M402" s="111"/>
      <c r="N402" s="111"/>
      <c r="O402" s="111"/>
      <c r="P402" s="111"/>
      <c r="Q402" s="111"/>
      <c r="R402" s="111"/>
      <c r="S402" s="111"/>
      <c r="T402" s="111"/>
      <c r="U402" s="111"/>
      <c r="V402" s="111"/>
      <c r="W402" s="111"/>
      <c r="X402" s="111"/>
      <c r="Y402" s="111"/>
      <c r="Z402" s="111"/>
    </row>
    <row r="403" spans="1:26" ht="15.75" customHeight="1">
      <c r="A403" s="111"/>
      <c r="B403" s="78"/>
      <c r="C403" s="78"/>
      <c r="D403" s="111"/>
      <c r="E403" s="78"/>
      <c r="F403" s="111"/>
      <c r="G403" s="111"/>
      <c r="H403" s="204"/>
      <c r="I403" s="111"/>
      <c r="J403" s="204"/>
      <c r="K403" s="111"/>
      <c r="L403" s="204"/>
      <c r="M403" s="111"/>
      <c r="N403" s="111"/>
      <c r="O403" s="111"/>
      <c r="P403" s="111"/>
      <c r="Q403" s="111"/>
      <c r="R403" s="111"/>
      <c r="S403" s="111"/>
      <c r="T403" s="111"/>
      <c r="U403" s="111"/>
      <c r="V403" s="111"/>
      <c r="W403" s="111"/>
      <c r="X403" s="111"/>
      <c r="Y403" s="111"/>
      <c r="Z403" s="111"/>
    </row>
    <row r="404" spans="1:26" ht="15.75" customHeight="1">
      <c r="A404" s="111"/>
      <c r="B404" s="78"/>
      <c r="C404" s="78"/>
      <c r="D404" s="111"/>
      <c r="E404" s="78"/>
      <c r="F404" s="111"/>
      <c r="G404" s="111"/>
      <c r="H404" s="204"/>
      <c r="I404" s="111"/>
      <c r="J404" s="204"/>
      <c r="K404" s="111"/>
      <c r="L404" s="204"/>
      <c r="M404" s="111"/>
      <c r="N404" s="111"/>
      <c r="O404" s="111"/>
      <c r="P404" s="111"/>
      <c r="Q404" s="111"/>
      <c r="R404" s="111"/>
      <c r="S404" s="111"/>
      <c r="T404" s="111"/>
      <c r="U404" s="111"/>
      <c r="V404" s="111"/>
      <c r="W404" s="111"/>
      <c r="X404" s="111"/>
      <c r="Y404" s="111"/>
      <c r="Z404" s="111"/>
    </row>
    <row r="405" spans="1:26" ht="15.75" customHeight="1">
      <c r="A405" s="111"/>
      <c r="B405" s="78"/>
      <c r="C405" s="78"/>
      <c r="D405" s="111"/>
      <c r="E405" s="78"/>
      <c r="F405" s="111"/>
      <c r="G405" s="111"/>
      <c r="H405" s="204"/>
      <c r="I405" s="111"/>
      <c r="J405" s="204"/>
      <c r="K405" s="111"/>
      <c r="L405" s="204"/>
      <c r="M405" s="111"/>
      <c r="N405" s="111"/>
      <c r="O405" s="111"/>
      <c r="P405" s="111"/>
      <c r="Q405" s="111"/>
      <c r="R405" s="111"/>
      <c r="S405" s="111"/>
      <c r="T405" s="111"/>
      <c r="U405" s="111"/>
      <c r="V405" s="111"/>
      <c r="W405" s="111"/>
      <c r="X405" s="111"/>
      <c r="Y405" s="111"/>
      <c r="Z405" s="111"/>
    </row>
    <row r="406" spans="1:26" ht="15.75" customHeight="1">
      <c r="A406" s="111"/>
      <c r="B406" s="78"/>
      <c r="C406" s="78"/>
      <c r="D406" s="111"/>
      <c r="E406" s="78"/>
      <c r="F406" s="111"/>
      <c r="G406" s="111"/>
      <c r="H406" s="204"/>
      <c r="I406" s="111"/>
      <c r="J406" s="204"/>
      <c r="K406" s="111"/>
      <c r="L406" s="204"/>
      <c r="M406" s="111"/>
      <c r="N406" s="111"/>
      <c r="O406" s="111"/>
      <c r="P406" s="111"/>
      <c r="Q406" s="111"/>
      <c r="R406" s="111"/>
      <c r="S406" s="111"/>
      <c r="T406" s="111"/>
      <c r="U406" s="111"/>
      <c r="V406" s="111"/>
      <c r="W406" s="111"/>
      <c r="X406" s="111"/>
      <c r="Y406" s="111"/>
      <c r="Z406" s="111"/>
    </row>
    <row r="407" spans="1:26" ht="15.75" customHeight="1">
      <c r="A407" s="111"/>
      <c r="B407" s="78"/>
      <c r="C407" s="78"/>
      <c r="D407" s="111"/>
      <c r="E407" s="78"/>
      <c r="F407" s="111"/>
      <c r="G407" s="111"/>
      <c r="H407" s="204"/>
      <c r="I407" s="111"/>
      <c r="J407" s="204"/>
      <c r="K407" s="111"/>
      <c r="L407" s="204"/>
      <c r="M407" s="111"/>
      <c r="N407" s="111"/>
      <c r="O407" s="111"/>
      <c r="P407" s="111"/>
      <c r="Q407" s="111"/>
      <c r="R407" s="111"/>
      <c r="S407" s="111"/>
      <c r="T407" s="111"/>
      <c r="U407" s="111"/>
      <c r="V407" s="111"/>
      <c r="W407" s="111"/>
      <c r="X407" s="111"/>
      <c r="Y407" s="111"/>
      <c r="Z407" s="111"/>
    </row>
    <row r="408" spans="1:26" ht="15.75" customHeight="1">
      <c r="A408" s="111"/>
      <c r="B408" s="78"/>
      <c r="C408" s="78"/>
      <c r="D408" s="111"/>
      <c r="E408" s="78"/>
      <c r="F408" s="111"/>
      <c r="G408" s="111"/>
      <c r="H408" s="204"/>
      <c r="I408" s="111"/>
      <c r="J408" s="204"/>
      <c r="K408" s="111"/>
      <c r="L408" s="204"/>
      <c r="M408" s="111"/>
      <c r="N408" s="111"/>
      <c r="O408" s="111"/>
      <c r="P408" s="111"/>
      <c r="Q408" s="111"/>
      <c r="R408" s="111"/>
      <c r="S408" s="111"/>
      <c r="T408" s="111"/>
      <c r="U408" s="111"/>
      <c r="V408" s="111"/>
      <c r="W408" s="111"/>
      <c r="X408" s="111"/>
      <c r="Y408" s="111"/>
      <c r="Z408" s="111"/>
    </row>
    <row r="409" spans="1:26" ht="15.75" customHeight="1">
      <c r="A409" s="111"/>
      <c r="B409" s="78"/>
      <c r="C409" s="78"/>
      <c r="D409" s="111"/>
      <c r="E409" s="78"/>
      <c r="F409" s="111"/>
      <c r="G409" s="111"/>
      <c r="H409" s="204"/>
      <c r="I409" s="111"/>
      <c r="J409" s="204"/>
      <c r="K409" s="111"/>
      <c r="L409" s="204"/>
      <c r="M409" s="111"/>
      <c r="N409" s="111"/>
      <c r="O409" s="111"/>
      <c r="P409" s="111"/>
      <c r="Q409" s="111"/>
      <c r="R409" s="111"/>
      <c r="S409" s="111"/>
      <c r="T409" s="111"/>
      <c r="U409" s="111"/>
      <c r="V409" s="111"/>
      <c r="W409" s="111"/>
      <c r="X409" s="111"/>
      <c r="Y409" s="111"/>
      <c r="Z409" s="111"/>
    </row>
    <row r="410" spans="1:26" ht="15.75" customHeight="1">
      <c r="A410" s="111"/>
      <c r="B410" s="78"/>
      <c r="C410" s="78"/>
      <c r="D410" s="111"/>
      <c r="E410" s="78"/>
      <c r="F410" s="111"/>
      <c r="G410" s="111"/>
      <c r="H410" s="204"/>
      <c r="I410" s="111"/>
      <c r="J410" s="204"/>
      <c r="K410" s="111"/>
      <c r="L410" s="204"/>
      <c r="M410" s="111"/>
      <c r="N410" s="111"/>
      <c r="O410" s="111"/>
      <c r="P410" s="111"/>
      <c r="Q410" s="111"/>
      <c r="R410" s="111"/>
      <c r="S410" s="111"/>
      <c r="T410" s="111"/>
      <c r="U410" s="111"/>
      <c r="V410" s="111"/>
      <c r="W410" s="111"/>
      <c r="X410" s="111"/>
      <c r="Y410" s="111"/>
      <c r="Z410" s="111"/>
    </row>
    <row r="411" spans="1:26" ht="15.75" customHeight="1">
      <c r="A411" s="111"/>
      <c r="B411" s="78"/>
      <c r="C411" s="78"/>
      <c r="D411" s="111"/>
      <c r="E411" s="78"/>
      <c r="F411" s="111"/>
      <c r="G411" s="111"/>
      <c r="H411" s="204"/>
      <c r="I411" s="111"/>
      <c r="J411" s="204"/>
      <c r="K411" s="111"/>
      <c r="L411" s="204"/>
      <c r="M411" s="111"/>
      <c r="N411" s="111"/>
      <c r="O411" s="111"/>
      <c r="P411" s="111"/>
      <c r="Q411" s="111"/>
      <c r="R411" s="111"/>
      <c r="S411" s="111"/>
      <c r="T411" s="111"/>
      <c r="U411" s="111"/>
      <c r="V411" s="111"/>
      <c r="W411" s="111"/>
      <c r="X411" s="111"/>
      <c r="Y411" s="111"/>
      <c r="Z411" s="111"/>
    </row>
    <row r="412" spans="1:26" ht="15.75" customHeight="1">
      <c r="A412" s="111"/>
      <c r="B412" s="78"/>
      <c r="C412" s="78"/>
      <c r="D412" s="111"/>
      <c r="E412" s="78"/>
      <c r="F412" s="111"/>
      <c r="G412" s="111"/>
      <c r="H412" s="204"/>
      <c r="I412" s="111"/>
      <c r="J412" s="204"/>
      <c r="K412" s="111"/>
      <c r="L412" s="204"/>
      <c r="M412" s="111"/>
      <c r="N412" s="111"/>
      <c r="O412" s="111"/>
      <c r="P412" s="111"/>
      <c r="Q412" s="111"/>
      <c r="R412" s="111"/>
      <c r="S412" s="111"/>
      <c r="T412" s="111"/>
      <c r="U412" s="111"/>
      <c r="V412" s="111"/>
      <c r="W412" s="111"/>
      <c r="X412" s="111"/>
      <c r="Y412" s="111"/>
      <c r="Z412" s="111"/>
    </row>
    <row r="413" spans="1:26" ht="15.75" customHeight="1">
      <c r="A413" s="111"/>
      <c r="B413" s="78"/>
      <c r="C413" s="78"/>
      <c r="D413" s="111"/>
      <c r="E413" s="78"/>
      <c r="F413" s="111"/>
      <c r="G413" s="111"/>
      <c r="H413" s="204"/>
      <c r="I413" s="111"/>
      <c r="J413" s="204"/>
      <c r="K413" s="111"/>
      <c r="L413" s="204"/>
      <c r="M413" s="111"/>
      <c r="N413" s="111"/>
      <c r="O413" s="111"/>
      <c r="P413" s="111"/>
      <c r="Q413" s="111"/>
      <c r="R413" s="111"/>
      <c r="S413" s="111"/>
      <c r="T413" s="111"/>
      <c r="U413" s="111"/>
      <c r="V413" s="111"/>
      <c r="W413" s="111"/>
      <c r="X413" s="111"/>
      <c r="Y413" s="111"/>
      <c r="Z413" s="111"/>
    </row>
    <row r="414" spans="1:26" ht="15.75" customHeight="1">
      <c r="A414" s="111"/>
      <c r="B414" s="78"/>
      <c r="C414" s="78"/>
      <c r="D414" s="111"/>
      <c r="E414" s="78"/>
      <c r="F414" s="111"/>
      <c r="G414" s="111"/>
      <c r="H414" s="204"/>
      <c r="I414" s="111"/>
      <c r="J414" s="204"/>
      <c r="K414" s="111"/>
      <c r="L414" s="204"/>
      <c r="M414" s="111"/>
      <c r="N414" s="111"/>
      <c r="O414" s="111"/>
      <c r="P414" s="111"/>
      <c r="Q414" s="111"/>
      <c r="R414" s="111"/>
      <c r="S414" s="111"/>
      <c r="T414" s="111"/>
      <c r="U414" s="111"/>
      <c r="V414" s="111"/>
      <c r="W414" s="111"/>
      <c r="X414" s="111"/>
      <c r="Y414" s="111"/>
      <c r="Z414" s="111"/>
    </row>
    <row r="415" spans="1:26" ht="15.75" customHeight="1">
      <c r="A415" s="111"/>
      <c r="B415" s="78"/>
      <c r="C415" s="78"/>
      <c r="D415" s="111"/>
      <c r="E415" s="78"/>
      <c r="F415" s="111"/>
      <c r="G415" s="111"/>
      <c r="H415" s="204"/>
      <c r="I415" s="111"/>
      <c r="J415" s="204"/>
      <c r="K415" s="111"/>
      <c r="L415" s="204"/>
      <c r="M415" s="111"/>
      <c r="N415" s="111"/>
      <c r="O415" s="111"/>
      <c r="P415" s="111"/>
      <c r="Q415" s="111"/>
      <c r="R415" s="111"/>
      <c r="S415" s="111"/>
      <c r="T415" s="111"/>
      <c r="U415" s="111"/>
      <c r="V415" s="111"/>
      <c r="W415" s="111"/>
      <c r="X415" s="111"/>
      <c r="Y415" s="111"/>
      <c r="Z415" s="111"/>
    </row>
    <row r="416" spans="1:26" ht="15.75" customHeight="1">
      <c r="A416" s="111"/>
      <c r="B416" s="78"/>
      <c r="C416" s="78"/>
      <c r="D416" s="111"/>
      <c r="E416" s="78"/>
      <c r="F416" s="111"/>
      <c r="G416" s="111"/>
      <c r="H416" s="204"/>
      <c r="I416" s="111"/>
      <c r="J416" s="204"/>
      <c r="K416" s="111"/>
      <c r="L416" s="204"/>
      <c r="M416" s="111"/>
      <c r="N416" s="111"/>
      <c r="O416" s="111"/>
      <c r="P416" s="111"/>
      <c r="Q416" s="111"/>
      <c r="R416" s="111"/>
      <c r="S416" s="111"/>
      <c r="T416" s="111"/>
      <c r="U416" s="111"/>
      <c r="V416" s="111"/>
      <c r="W416" s="111"/>
      <c r="X416" s="111"/>
      <c r="Y416" s="111"/>
      <c r="Z416" s="111"/>
    </row>
    <row r="417" spans="1:26" ht="15.75" customHeight="1">
      <c r="A417" s="111"/>
      <c r="B417" s="78"/>
      <c r="C417" s="78"/>
      <c r="D417" s="111"/>
      <c r="E417" s="78"/>
      <c r="F417" s="111"/>
      <c r="G417" s="111"/>
      <c r="H417" s="204"/>
      <c r="I417" s="111"/>
      <c r="J417" s="204"/>
      <c r="K417" s="111"/>
      <c r="L417" s="204"/>
      <c r="M417" s="111"/>
      <c r="N417" s="111"/>
      <c r="O417" s="111"/>
      <c r="P417" s="111"/>
      <c r="Q417" s="111"/>
      <c r="R417" s="111"/>
      <c r="S417" s="111"/>
      <c r="T417" s="111"/>
      <c r="U417" s="111"/>
      <c r="V417" s="111"/>
      <c r="W417" s="111"/>
      <c r="X417" s="111"/>
      <c r="Y417" s="111"/>
      <c r="Z417" s="111"/>
    </row>
    <row r="418" spans="1:26" ht="15.75" customHeight="1">
      <c r="A418" s="111"/>
      <c r="B418" s="78"/>
      <c r="C418" s="78"/>
      <c r="D418" s="111"/>
      <c r="E418" s="78"/>
      <c r="F418" s="111"/>
      <c r="G418" s="111"/>
      <c r="H418" s="204"/>
      <c r="I418" s="111"/>
      <c r="J418" s="204"/>
      <c r="K418" s="111"/>
      <c r="L418" s="204"/>
      <c r="M418" s="111"/>
      <c r="N418" s="111"/>
      <c r="O418" s="111"/>
      <c r="P418" s="111"/>
      <c r="Q418" s="111"/>
      <c r="R418" s="111"/>
      <c r="S418" s="111"/>
      <c r="T418" s="111"/>
      <c r="U418" s="111"/>
      <c r="V418" s="111"/>
      <c r="W418" s="111"/>
      <c r="X418" s="111"/>
      <c r="Y418" s="111"/>
      <c r="Z418" s="111"/>
    </row>
    <row r="419" spans="1:26" ht="15.75" customHeight="1">
      <c r="A419" s="111"/>
      <c r="B419" s="78"/>
      <c r="C419" s="78"/>
      <c r="D419" s="111"/>
      <c r="E419" s="78"/>
      <c r="F419" s="111"/>
      <c r="G419" s="111"/>
      <c r="H419" s="204"/>
      <c r="I419" s="111"/>
      <c r="J419" s="204"/>
      <c r="K419" s="111"/>
      <c r="L419" s="204"/>
      <c r="M419" s="111"/>
      <c r="N419" s="111"/>
      <c r="O419" s="111"/>
      <c r="P419" s="111"/>
      <c r="Q419" s="111"/>
      <c r="R419" s="111"/>
      <c r="S419" s="111"/>
      <c r="T419" s="111"/>
      <c r="U419" s="111"/>
      <c r="V419" s="111"/>
      <c r="W419" s="111"/>
      <c r="X419" s="111"/>
      <c r="Y419" s="111"/>
      <c r="Z419" s="111"/>
    </row>
    <row r="420" spans="1:26" ht="15.75" customHeight="1">
      <c r="A420" s="111"/>
      <c r="B420" s="78"/>
      <c r="C420" s="78"/>
      <c r="D420" s="111"/>
      <c r="E420" s="78"/>
      <c r="F420" s="111"/>
      <c r="G420" s="111"/>
      <c r="H420" s="204"/>
      <c r="I420" s="111"/>
      <c r="J420" s="204"/>
      <c r="K420" s="111"/>
      <c r="L420" s="204"/>
      <c r="M420" s="111"/>
      <c r="N420" s="111"/>
      <c r="O420" s="111"/>
      <c r="P420" s="111"/>
      <c r="Q420" s="111"/>
      <c r="R420" s="111"/>
      <c r="S420" s="111"/>
      <c r="T420" s="111"/>
      <c r="U420" s="111"/>
      <c r="V420" s="111"/>
      <c r="W420" s="111"/>
      <c r="X420" s="111"/>
      <c r="Y420" s="111"/>
      <c r="Z420" s="111"/>
    </row>
    <row r="421" spans="1:26" ht="15.75" customHeight="1">
      <c r="A421" s="111"/>
      <c r="B421" s="78"/>
      <c r="C421" s="78"/>
      <c r="D421" s="111"/>
      <c r="E421" s="78"/>
      <c r="F421" s="111"/>
      <c r="G421" s="111"/>
      <c r="H421" s="204"/>
      <c r="I421" s="111"/>
      <c r="J421" s="204"/>
      <c r="K421" s="111"/>
      <c r="L421" s="204"/>
      <c r="M421" s="111"/>
      <c r="N421" s="111"/>
      <c r="O421" s="111"/>
      <c r="P421" s="111"/>
      <c r="Q421" s="111"/>
      <c r="R421" s="111"/>
      <c r="S421" s="111"/>
      <c r="T421" s="111"/>
      <c r="U421" s="111"/>
      <c r="V421" s="111"/>
      <c r="W421" s="111"/>
      <c r="X421" s="111"/>
      <c r="Y421" s="111"/>
      <c r="Z421" s="111"/>
    </row>
    <row r="422" spans="1:26" ht="15.75" customHeight="1">
      <c r="A422" s="111"/>
      <c r="B422" s="78"/>
      <c r="C422" s="78"/>
      <c r="D422" s="111"/>
      <c r="E422" s="78"/>
      <c r="F422" s="111"/>
      <c r="G422" s="111"/>
      <c r="H422" s="204"/>
      <c r="I422" s="111"/>
      <c r="J422" s="204"/>
      <c r="K422" s="111"/>
      <c r="L422" s="204"/>
      <c r="M422" s="111"/>
      <c r="N422" s="111"/>
      <c r="O422" s="111"/>
      <c r="P422" s="111"/>
      <c r="Q422" s="111"/>
      <c r="R422" s="111"/>
      <c r="S422" s="111"/>
      <c r="T422" s="111"/>
      <c r="U422" s="111"/>
      <c r="V422" s="111"/>
      <c r="W422" s="111"/>
      <c r="X422" s="111"/>
      <c r="Y422" s="111"/>
      <c r="Z422" s="111"/>
    </row>
    <row r="423" spans="1:26" ht="15.75" customHeight="1">
      <c r="A423" s="111"/>
      <c r="B423" s="78"/>
      <c r="C423" s="78"/>
      <c r="D423" s="111"/>
      <c r="E423" s="78"/>
      <c r="F423" s="111"/>
      <c r="G423" s="111"/>
      <c r="H423" s="204"/>
      <c r="I423" s="111"/>
      <c r="J423" s="204"/>
      <c r="K423" s="111"/>
      <c r="L423" s="204"/>
      <c r="M423" s="111"/>
      <c r="N423" s="111"/>
      <c r="O423" s="111"/>
      <c r="P423" s="111"/>
      <c r="Q423" s="111"/>
      <c r="R423" s="111"/>
      <c r="S423" s="111"/>
      <c r="T423" s="111"/>
      <c r="U423" s="111"/>
      <c r="V423" s="111"/>
      <c r="W423" s="111"/>
      <c r="X423" s="111"/>
      <c r="Y423" s="111"/>
      <c r="Z423" s="111"/>
    </row>
    <row r="424" spans="1:26" ht="15.75" customHeight="1">
      <c r="A424" s="111"/>
      <c r="B424" s="78"/>
      <c r="C424" s="78"/>
      <c r="D424" s="111"/>
      <c r="E424" s="78"/>
      <c r="F424" s="111"/>
      <c r="G424" s="111"/>
      <c r="H424" s="204"/>
      <c r="I424" s="111"/>
      <c r="J424" s="204"/>
      <c r="K424" s="111"/>
      <c r="L424" s="204"/>
      <c r="M424" s="111"/>
      <c r="N424" s="111"/>
      <c r="O424" s="111"/>
      <c r="P424" s="111"/>
      <c r="Q424" s="111"/>
      <c r="R424" s="111"/>
      <c r="S424" s="111"/>
      <c r="T424" s="111"/>
      <c r="U424" s="111"/>
      <c r="V424" s="111"/>
      <c r="W424" s="111"/>
      <c r="X424" s="111"/>
      <c r="Y424" s="111"/>
      <c r="Z424" s="111"/>
    </row>
    <row r="425" spans="1:26" ht="15.75" customHeight="1">
      <c r="A425" s="111"/>
      <c r="B425" s="78"/>
      <c r="C425" s="78"/>
      <c r="D425" s="111"/>
      <c r="E425" s="78"/>
      <c r="F425" s="111"/>
      <c r="G425" s="111"/>
      <c r="H425" s="204"/>
      <c r="I425" s="111"/>
      <c r="J425" s="204"/>
      <c r="K425" s="111"/>
      <c r="L425" s="204"/>
      <c r="M425" s="111"/>
      <c r="N425" s="111"/>
      <c r="O425" s="111"/>
      <c r="P425" s="111"/>
      <c r="Q425" s="111"/>
      <c r="R425" s="111"/>
      <c r="S425" s="111"/>
      <c r="T425" s="111"/>
      <c r="U425" s="111"/>
      <c r="V425" s="111"/>
      <c r="W425" s="111"/>
      <c r="X425" s="111"/>
      <c r="Y425" s="111"/>
      <c r="Z425" s="111"/>
    </row>
    <row r="426" spans="1:26" ht="15.75" customHeight="1">
      <c r="A426" s="111"/>
      <c r="B426" s="78"/>
      <c r="C426" s="78"/>
      <c r="D426" s="111"/>
      <c r="E426" s="78"/>
      <c r="F426" s="111"/>
      <c r="G426" s="111"/>
      <c r="H426" s="204"/>
      <c r="I426" s="111"/>
      <c r="J426" s="204"/>
      <c r="K426" s="111"/>
      <c r="L426" s="204"/>
      <c r="M426" s="111"/>
      <c r="N426" s="111"/>
      <c r="O426" s="111"/>
      <c r="P426" s="111"/>
      <c r="Q426" s="111"/>
      <c r="R426" s="111"/>
      <c r="S426" s="111"/>
      <c r="T426" s="111"/>
      <c r="U426" s="111"/>
      <c r="V426" s="111"/>
      <c r="W426" s="111"/>
      <c r="X426" s="111"/>
      <c r="Y426" s="111"/>
      <c r="Z426" s="111"/>
    </row>
    <row r="427" spans="1:26" ht="15.75" customHeight="1">
      <c r="A427" s="111"/>
      <c r="B427" s="78"/>
      <c r="C427" s="78"/>
      <c r="D427" s="111"/>
      <c r="E427" s="78"/>
      <c r="F427" s="111"/>
      <c r="G427" s="111"/>
      <c r="H427" s="204"/>
      <c r="I427" s="111"/>
      <c r="J427" s="204"/>
      <c r="K427" s="111"/>
      <c r="L427" s="204"/>
      <c r="M427" s="111"/>
      <c r="N427" s="111"/>
      <c r="O427" s="111"/>
      <c r="P427" s="111"/>
      <c r="Q427" s="111"/>
      <c r="R427" s="111"/>
      <c r="S427" s="111"/>
      <c r="T427" s="111"/>
      <c r="U427" s="111"/>
      <c r="V427" s="111"/>
      <c r="W427" s="111"/>
      <c r="X427" s="111"/>
      <c r="Y427" s="111"/>
      <c r="Z427" s="111"/>
    </row>
    <row r="428" spans="1:26" ht="15.75" customHeight="1">
      <c r="A428" s="111"/>
      <c r="B428" s="78"/>
      <c r="C428" s="78"/>
      <c r="D428" s="111"/>
      <c r="E428" s="78"/>
      <c r="F428" s="111"/>
      <c r="G428" s="111"/>
      <c r="H428" s="204"/>
      <c r="I428" s="111"/>
      <c r="J428" s="204"/>
      <c r="K428" s="111"/>
      <c r="L428" s="204"/>
      <c r="M428" s="111"/>
      <c r="N428" s="111"/>
      <c r="O428" s="111"/>
      <c r="P428" s="111"/>
      <c r="Q428" s="111"/>
      <c r="R428" s="111"/>
      <c r="S428" s="111"/>
      <c r="T428" s="111"/>
      <c r="U428" s="111"/>
      <c r="V428" s="111"/>
      <c r="W428" s="111"/>
      <c r="X428" s="111"/>
      <c r="Y428" s="111"/>
      <c r="Z428" s="111"/>
    </row>
    <row r="429" spans="1:26" ht="15.75" customHeight="1">
      <c r="A429" s="111"/>
      <c r="B429" s="78"/>
      <c r="C429" s="78"/>
      <c r="D429" s="111"/>
      <c r="E429" s="78"/>
      <c r="F429" s="111"/>
      <c r="G429" s="111"/>
      <c r="H429" s="204"/>
      <c r="I429" s="111"/>
      <c r="J429" s="204"/>
      <c r="K429" s="111"/>
      <c r="L429" s="204"/>
      <c r="M429" s="111"/>
      <c r="N429" s="111"/>
      <c r="O429" s="111"/>
      <c r="P429" s="111"/>
      <c r="Q429" s="111"/>
      <c r="R429" s="111"/>
      <c r="S429" s="111"/>
      <c r="T429" s="111"/>
      <c r="U429" s="111"/>
      <c r="V429" s="111"/>
      <c r="W429" s="111"/>
      <c r="X429" s="111"/>
      <c r="Y429" s="111"/>
      <c r="Z429" s="111"/>
    </row>
    <row r="430" spans="1:26" ht="15.75" customHeight="1">
      <c r="A430" s="111"/>
      <c r="B430" s="78"/>
      <c r="C430" s="78"/>
      <c r="D430" s="111"/>
      <c r="E430" s="78"/>
      <c r="F430" s="111"/>
      <c r="G430" s="111"/>
      <c r="H430" s="204"/>
      <c r="I430" s="111"/>
      <c r="J430" s="204"/>
      <c r="K430" s="111"/>
      <c r="L430" s="204"/>
      <c r="M430" s="111"/>
      <c r="N430" s="111"/>
      <c r="O430" s="111"/>
      <c r="P430" s="111"/>
      <c r="Q430" s="111"/>
      <c r="R430" s="111"/>
      <c r="S430" s="111"/>
      <c r="T430" s="111"/>
      <c r="U430" s="111"/>
      <c r="V430" s="111"/>
      <c r="W430" s="111"/>
      <c r="X430" s="111"/>
      <c r="Y430" s="111"/>
      <c r="Z430" s="111"/>
    </row>
    <row r="431" spans="1:26" ht="15.75" customHeight="1">
      <c r="A431" s="111"/>
      <c r="B431" s="78"/>
      <c r="C431" s="78"/>
      <c r="D431" s="111"/>
      <c r="E431" s="78"/>
      <c r="F431" s="111"/>
      <c r="G431" s="111"/>
      <c r="H431" s="204"/>
      <c r="I431" s="111"/>
      <c r="J431" s="204"/>
      <c r="K431" s="111"/>
      <c r="L431" s="204"/>
      <c r="M431" s="111"/>
      <c r="N431" s="111"/>
      <c r="O431" s="111"/>
      <c r="P431" s="111"/>
      <c r="Q431" s="111"/>
      <c r="R431" s="111"/>
      <c r="S431" s="111"/>
      <c r="T431" s="111"/>
      <c r="U431" s="111"/>
      <c r="V431" s="111"/>
      <c r="W431" s="111"/>
      <c r="X431" s="111"/>
      <c r="Y431" s="111"/>
      <c r="Z431" s="111"/>
    </row>
    <row r="432" spans="1:26" ht="15.75" customHeight="1">
      <c r="A432" s="111"/>
      <c r="B432" s="78"/>
      <c r="C432" s="78"/>
      <c r="D432" s="111"/>
      <c r="E432" s="78"/>
      <c r="F432" s="111"/>
      <c r="G432" s="111"/>
      <c r="H432" s="204"/>
      <c r="I432" s="111"/>
      <c r="J432" s="204"/>
      <c r="K432" s="111"/>
      <c r="L432" s="204"/>
      <c r="M432" s="111"/>
      <c r="N432" s="111"/>
      <c r="O432" s="111"/>
      <c r="P432" s="111"/>
      <c r="Q432" s="111"/>
      <c r="R432" s="111"/>
      <c r="S432" s="111"/>
      <c r="T432" s="111"/>
      <c r="U432" s="111"/>
      <c r="V432" s="111"/>
      <c r="W432" s="111"/>
      <c r="X432" s="111"/>
      <c r="Y432" s="111"/>
      <c r="Z432" s="111"/>
    </row>
    <row r="433" spans="1:26" ht="15.75" customHeight="1">
      <c r="A433" s="111"/>
      <c r="B433" s="78"/>
      <c r="C433" s="78"/>
      <c r="D433" s="111"/>
      <c r="E433" s="78"/>
      <c r="F433" s="111"/>
      <c r="G433" s="111"/>
      <c r="H433" s="204"/>
      <c r="I433" s="111"/>
      <c r="J433" s="204"/>
      <c r="K433" s="111"/>
      <c r="L433" s="204"/>
      <c r="M433" s="111"/>
      <c r="N433" s="111"/>
      <c r="O433" s="111"/>
      <c r="P433" s="111"/>
      <c r="Q433" s="111"/>
      <c r="R433" s="111"/>
      <c r="S433" s="111"/>
      <c r="T433" s="111"/>
      <c r="U433" s="111"/>
      <c r="V433" s="111"/>
      <c r="W433" s="111"/>
      <c r="X433" s="111"/>
      <c r="Y433" s="111"/>
      <c r="Z433" s="111"/>
    </row>
    <row r="434" spans="1:26" ht="15.75" customHeight="1">
      <c r="A434" s="111"/>
      <c r="B434" s="78"/>
      <c r="C434" s="78"/>
      <c r="D434" s="111"/>
      <c r="E434" s="78"/>
      <c r="F434" s="111"/>
      <c r="G434" s="111"/>
      <c r="H434" s="204"/>
      <c r="I434" s="111"/>
      <c r="J434" s="204"/>
      <c r="K434" s="111"/>
      <c r="L434" s="204"/>
      <c r="M434" s="111"/>
      <c r="N434" s="111"/>
      <c r="O434" s="111"/>
      <c r="P434" s="111"/>
      <c r="Q434" s="111"/>
      <c r="R434" s="111"/>
      <c r="S434" s="111"/>
      <c r="T434" s="111"/>
      <c r="U434" s="111"/>
      <c r="V434" s="111"/>
      <c r="W434" s="111"/>
      <c r="X434" s="111"/>
      <c r="Y434" s="111"/>
      <c r="Z434" s="111"/>
    </row>
    <row r="435" spans="1:26" ht="15.75" customHeight="1">
      <c r="A435" s="111"/>
      <c r="B435" s="78"/>
      <c r="C435" s="78"/>
      <c r="D435" s="111"/>
      <c r="E435" s="78"/>
      <c r="F435" s="111"/>
      <c r="G435" s="111"/>
      <c r="H435" s="204"/>
      <c r="I435" s="111"/>
      <c r="J435" s="204"/>
      <c r="K435" s="111"/>
      <c r="L435" s="204"/>
      <c r="M435" s="111"/>
      <c r="N435" s="111"/>
      <c r="O435" s="111"/>
      <c r="P435" s="111"/>
      <c r="Q435" s="111"/>
      <c r="R435" s="111"/>
      <c r="S435" s="111"/>
      <c r="T435" s="111"/>
      <c r="U435" s="111"/>
      <c r="V435" s="111"/>
      <c r="W435" s="111"/>
      <c r="X435" s="111"/>
      <c r="Y435" s="111"/>
      <c r="Z435" s="111"/>
    </row>
    <row r="436" spans="1:26" ht="15.75" customHeight="1">
      <c r="A436" s="111"/>
      <c r="B436" s="78"/>
      <c r="C436" s="78"/>
      <c r="D436" s="111"/>
      <c r="E436" s="78"/>
      <c r="F436" s="111"/>
      <c r="G436" s="111"/>
      <c r="H436" s="204"/>
      <c r="I436" s="111"/>
      <c r="J436" s="204"/>
      <c r="K436" s="111"/>
      <c r="L436" s="204"/>
      <c r="M436" s="111"/>
      <c r="N436" s="111"/>
      <c r="O436" s="111"/>
      <c r="P436" s="111"/>
      <c r="Q436" s="111"/>
      <c r="R436" s="111"/>
      <c r="S436" s="111"/>
      <c r="T436" s="111"/>
      <c r="U436" s="111"/>
      <c r="V436" s="111"/>
      <c r="W436" s="111"/>
      <c r="X436" s="111"/>
      <c r="Y436" s="111"/>
      <c r="Z436" s="111"/>
    </row>
    <row r="437" spans="1:26" ht="15.75" customHeight="1">
      <c r="A437" s="111"/>
      <c r="B437" s="78"/>
      <c r="C437" s="78"/>
      <c r="D437" s="111"/>
      <c r="E437" s="78"/>
      <c r="F437" s="111"/>
      <c r="G437" s="111"/>
      <c r="H437" s="204"/>
      <c r="I437" s="111"/>
      <c r="J437" s="204"/>
      <c r="K437" s="111"/>
      <c r="L437" s="204"/>
      <c r="M437" s="111"/>
      <c r="N437" s="111"/>
      <c r="O437" s="111"/>
      <c r="P437" s="111"/>
      <c r="Q437" s="111"/>
      <c r="R437" s="111"/>
      <c r="S437" s="111"/>
      <c r="T437" s="111"/>
      <c r="U437" s="111"/>
      <c r="V437" s="111"/>
      <c r="W437" s="111"/>
      <c r="X437" s="111"/>
      <c r="Y437" s="111"/>
      <c r="Z437" s="111"/>
    </row>
    <row r="438" spans="1:26" ht="15.75" customHeight="1">
      <c r="A438" s="111"/>
      <c r="B438" s="78"/>
      <c r="C438" s="78"/>
      <c r="D438" s="111"/>
      <c r="E438" s="78"/>
      <c r="F438" s="111"/>
      <c r="G438" s="111"/>
      <c r="H438" s="204"/>
      <c r="I438" s="111"/>
      <c r="J438" s="204"/>
      <c r="K438" s="111"/>
      <c r="L438" s="204"/>
      <c r="M438" s="111"/>
      <c r="N438" s="111"/>
      <c r="O438" s="111"/>
      <c r="P438" s="111"/>
      <c r="Q438" s="111"/>
      <c r="R438" s="111"/>
      <c r="S438" s="111"/>
      <c r="T438" s="111"/>
      <c r="U438" s="111"/>
      <c r="V438" s="111"/>
      <c r="W438" s="111"/>
      <c r="X438" s="111"/>
      <c r="Y438" s="111"/>
      <c r="Z438" s="111"/>
    </row>
    <row r="439" spans="1:26" ht="15.75" customHeight="1">
      <c r="A439" s="111"/>
      <c r="B439" s="78"/>
      <c r="C439" s="78"/>
      <c r="D439" s="111"/>
      <c r="E439" s="78"/>
      <c r="F439" s="111"/>
      <c r="G439" s="111"/>
      <c r="H439" s="204"/>
      <c r="I439" s="111"/>
      <c r="J439" s="204"/>
      <c r="K439" s="111"/>
      <c r="L439" s="204"/>
      <c r="M439" s="111"/>
      <c r="N439" s="111"/>
      <c r="O439" s="111"/>
      <c r="P439" s="111"/>
      <c r="Q439" s="111"/>
      <c r="R439" s="111"/>
      <c r="S439" s="111"/>
      <c r="T439" s="111"/>
      <c r="U439" s="111"/>
      <c r="V439" s="111"/>
      <c r="W439" s="111"/>
      <c r="X439" s="111"/>
      <c r="Y439" s="111"/>
      <c r="Z439" s="111"/>
    </row>
    <row r="440" spans="1:26" ht="15.75" customHeight="1">
      <c r="A440" s="111"/>
      <c r="B440" s="78"/>
      <c r="C440" s="78"/>
      <c r="D440" s="111"/>
      <c r="E440" s="78"/>
      <c r="F440" s="111"/>
      <c r="G440" s="111"/>
      <c r="H440" s="204"/>
      <c r="I440" s="111"/>
      <c r="J440" s="204"/>
      <c r="K440" s="111"/>
      <c r="L440" s="204"/>
      <c r="M440" s="111"/>
      <c r="N440" s="111"/>
      <c r="O440" s="111"/>
      <c r="P440" s="111"/>
      <c r="Q440" s="111"/>
      <c r="R440" s="111"/>
      <c r="S440" s="111"/>
      <c r="T440" s="111"/>
      <c r="U440" s="111"/>
      <c r="V440" s="111"/>
      <c r="W440" s="111"/>
      <c r="X440" s="111"/>
      <c r="Y440" s="111"/>
      <c r="Z440" s="111"/>
    </row>
    <row r="441" spans="1:26" ht="15.75" customHeight="1">
      <c r="A441" s="111"/>
      <c r="B441" s="78"/>
      <c r="C441" s="78"/>
      <c r="D441" s="111"/>
      <c r="E441" s="78"/>
      <c r="F441" s="111"/>
      <c r="G441" s="111"/>
      <c r="H441" s="204"/>
      <c r="I441" s="111"/>
      <c r="J441" s="204"/>
      <c r="K441" s="111"/>
      <c r="L441" s="204"/>
      <c r="M441" s="111"/>
      <c r="N441" s="111"/>
      <c r="O441" s="111"/>
      <c r="P441" s="111"/>
      <c r="Q441" s="111"/>
      <c r="R441" s="111"/>
      <c r="S441" s="111"/>
      <c r="T441" s="111"/>
      <c r="U441" s="111"/>
      <c r="V441" s="111"/>
      <c r="W441" s="111"/>
      <c r="X441" s="111"/>
      <c r="Y441" s="111"/>
      <c r="Z441" s="111"/>
    </row>
    <row r="442" spans="1:26" ht="15.75" customHeight="1">
      <c r="A442" s="111"/>
      <c r="B442" s="78"/>
      <c r="C442" s="78"/>
      <c r="D442" s="111"/>
      <c r="E442" s="78"/>
      <c r="F442" s="111"/>
      <c r="G442" s="111"/>
      <c r="H442" s="204"/>
      <c r="I442" s="111"/>
      <c r="J442" s="204"/>
      <c r="K442" s="111"/>
      <c r="L442" s="204"/>
      <c r="M442" s="111"/>
      <c r="N442" s="111"/>
      <c r="O442" s="111"/>
      <c r="P442" s="111"/>
      <c r="Q442" s="111"/>
      <c r="R442" s="111"/>
      <c r="S442" s="111"/>
      <c r="T442" s="111"/>
      <c r="U442" s="111"/>
      <c r="V442" s="111"/>
      <c r="W442" s="111"/>
      <c r="X442" s="111"/>
      <c r="Y442" s="111"/>
      <c r="Z442" s="111"/>
    </row>
    <row r="443" spans="1:26" ht="15.75" customHeight="1">
      <c r="A443" s="111"/>
      <c r="B443" s="78"/>
      <c r="C443" s="78"/>
      <c r="D443" s="111"/>
      <c r="E443" s="78"/>
      <c r="F443" s="111"/>
      <c r="G443" s="111"/>
      <c r="H443" s="204"/>
      <c r="I443" s="111"/>
      <c r="J443" s="204"/>
      <c r="K443" s="111"/>
      <c r="L443" s="204"/>
      <c r="M443" s="111"/>
      <c r="N443" s="111"/>
      <c r="O443" s="111"/>
      <c r="P443" s="111"/>
      <c r="Q443" s="111"/>
      <c r="R443" s="111"/>
      <c r="S443" s="111"/>
      <c r="T443" s="111"/>
      <c r="U443" s="111"/>
      <c r="V443" s="111"/>
      <c r="W443" s="111"/>
      <c r="X443" s="111"/>
      <c r="Y443" s="111"/>
      <c r="Z443" s="111"/>
    </row>
    <row r="444" spans="1:26" ht="15.75" customHeight="1">
      <c r="A444" s="111"/>
      <c r="B444" s="78"/>
      <c r="C444" s="78"/>
      <c r="D444" s="111"/>
      <c r="E444" s="78"/>
      <c r="F444" s="111"/>
      <c r="G444" s="111"/>
      <c r="H444" s="204"/>
      <c r="I444" s="111"/>
      <c r="J444" s="204"/>
      <c r="K444" s="111"/>
      <c r="L444" s="204"/>
      <c r="M444" s="111"/>
      <c r="N444" s="111"/>
      <c r="O444" s="111"/>
      <c r="P444" s="111"/>
      <c r="Q444" s="111"/>
      <c r="R444" s="111"/>
      <c r="S444" s="111"/>
      <c r="T444" s="111"/>
      <c r="U444" s="111"/>
      <c r="V444" s="111"/>
      <c r="W444" s="111"/>
      <c r="X444" s="111"/>
      <c r="Y444" s="111"/>
      <c r="Z444" s="111"/>
    </row>
    <row r="445" spans="1:26" ht="15.75" customHeight="1">
      <c r="A445" s="111"/>
      <c r="B445" s="78"/>
      <c r="C445" s="78"/>
      <c r="D445" s="111"/>
      <c r="E445" s="78"/>
      <c r="F445" s="111"/>
      <c r="G445" s="111"/>
      <c r="H445" s="204"/>
      <c r="I445" s="111"/>
      <c r="J445" s="204"/>
      <c r="K445" s="111"/>
      <c r="L445" s="204"/>
      <c r="M445" s="111"/>
      <c r="N445" s="111"/>
      <c r="O445" s="111"/>
      <c r="P445" s="111"/>
      <c r="Q445" s="111"/>
      <c r="R445" s="111"/>
      <c r="S445" s="111"/>
      <c r="T445" s="111"/>
      <c r="U445" s="111"/>
      <c r="V445" s="111"/>
      <c r="W445" s="111"/>
      <c r="X445" s="111"/>
      <c r="Y445" s="111"/>
      <c r="Z445" s="111"/>
    </row>
    <row r="446" spans="1:26" ht="15.75" customHeight="1">
      <c r="A446" s="111"/>
      <c r="B446" s="78"/>
      <c r="C446" s="78"/>
      <c r="D446" s="111"/>
      <c r="E446" s="78"/>
      <c r="F446" s="111"/>
      <c r="G446" s="111"/>
      <c r="H446" s="204"/>
      <c r="I446" s="111"/>
      <c r="J446" s="204"/>
      <c r="K446" s="111"/>
      <c r="L446" s="204"/>
      <c r="M446" s="111"/>
      <c r="N446" s="111"/>
      <c r="O446" s="111"/>
      <c r="P446" s="111"/>
      <c r="Q446" s="111"/>
      <c r="R446" s="111"/>
      <c r="S446" s="111"/>
      <c r="T446" s="111"/>
      <c r="U446" s="111"/>
      <c r="V446" s="111"/>
      <c r="W446" s="111"/>
      <c r="X446" s="111"/>
      <c r="Y446" s="111"/>
      <c r="Z446" s="111"/>
    </row>
    <row r="447" spans="1:26" ht="15.75" customHeight="1">
      <c r="A447" s="111"/>
      <c r="B447" s="78"/>
      <c r="C447" s="78"/>
      <c r="D447" s="111"/>
      <c r="E447" s="78"/>
      <c r="F447" s="111"/>
      <c r="G447" s="111"/>
      <c r="H447" s="204"/>
      <c r="I447" s="111"/>
      <c r="J447" s="204"/>
      <c r="K447" s="111"/>
      <c r="L447" s="204"/>
      <c r="M447" s="111"/>
      <c r="N447" s="111"/>
      <c r="O447" s="111"/>
      <c r="P447" s="111"/>
      <c r="Q447" s="111"/>
      <c r="R447" s="111"/>
      <c r="S447" s="111"/>
      <c r="T447" s="111"/>
      <c r="U447" s="111"/>
      <c r="V447" s="111"/>
      <c r="W447" s="111"/>
      <c r="X447" s="111"/>
      <c r="Y447" s="111"/>
      <c r="Z447" s="111"/>
    </row>
    <row r="448" spans="1:26" ht="15.75" customHeight="1">
      <c r="A448" s="111"/>
      <c r="B448" s="78"/>
      <c r="C448" s="78"/>
      <c r="D448" s="111"/>
      <c r="E448" s="78"/>
      <c r="F448" s="111"/>
      <c r="G448" s="111"/>
      <c r="H448" s="204"/>
      <c r="I448" s="111"/>
      <c r="J448" s="204"/>
      <c r="K448" s="111"/>
      <c r="L448" s="204"/>
      <c r="M448" s="111"/>
      <c r="N448" s="111"/>
      <c r="O448" s="111"/>
      <c r="P448" s="111"/>
      <c r="Q448" s="111"/>
      <c r="R448" s="111"/>
      <c r="S448" s="111"/>
      <c r="T448" s="111"/>
      <c r="U448" s="111"/>
      <c r="V448" s="111"/>
      <c r="W448" s="111"/>
      <c r="X448" s="111"/>
      <c r="Y448" s="111"/>
      <c r="Z448" s="111"/>
    </row>
    <row r="449" spans="1:26" ht="15.75" customHeight="1">
      <c r="A449" s="111"/>
      <c r="B449" s="78"/>
      <c r="C449" s="78"/>
      <c r="D449" s="111"/>
      <c r="E449" s="78"/>
      <c r="F449" s="111"/>
      <c r="G449" s="111"/>
      <c r="H449" s="204"/>
      <c r="I449" s="111"/>
      <c r="J449" s="204"/>
      <c r="K449" s="111"/>
      <c r="L449" s="204"/>
      <c r="M449" s="111"/>
      <c r="N449" s="111"/>
      <c r="O449" s="111"/>
      <c r="P449" s="111"/>
      <c r="Q449" s="111"/>
      <c r="R449" s="111"/>
      <c r="S449" s="111"/>
      <c r="T449" s="111"/>
      <c r="U449" s="111"/>
      <c r="V449" s="111"/>
      <c r="W449" s="111"/>
      <c r="X449" s="111"/>
      <c r="Y449" s="111"/>
      <c r="Z449" s="111"/>
    </row>
    <row r="450" spans="1:26" ht="15.75" customHeight="1">
      <c r="A450" s="111"/>
      <c r="B450" s="78"/>
      <c r="C450" s="78"/>
      <c r="D450" s="111"/>
      <c r="E450" s="78"/>
      <c r="F450" s="111"/>
      <c r="G450" s="111"/>
      <c r="H450" s="204"/>
      <c r="I450" s="111"/>
      <c r="J450" s="204"/>
      <c r="K450" s="111"/>
      <c r="L450" s="204"/>
      <c r="M450" s="111"/>
      <c r="N450" s="111"/>
      <c r="O450" s="111"/>
      <c r="P450" s="111"/>
      <c r="Q450" s="111"/>
      <c r="R450" s="111"/>
      <c r="S450" s="111"/>
      <c r="T450" s="111"/>
      <c r="U450" s="111"/>
      <c r="V450" s="111"/>
      <c r="W450" s="111"/>
      <c r="X450" s="111"/>
      <c r="Y450" s="111"/>
      <c r="Z450" s="111"/>
    </row>
    <row r="451" spans="1:26" ht="15.75" customHeight="1">
      <c r="A451" s="111"/>
      <c r="B451" s="78"/>
      <c r="C451" s="78"/>
      <c r="D451" s="111"/>
      <c r="E451" s="78"/>
      <c r="F451" s="111"/>
      <c r="G451" s="111"/>
      <c r="H451" s="204"/>
      <c r="I451" s="111"/>
      <c r="J451" s="204"/>
      <c r="K451" s="111"/>
      <c r="L451" s="204"/>
      <c r="M451" s="111"/>
      <c r="N451" s="111"/>
      <c r="O451" s="111"/>
      <c r="P451" s="111"/>
      <c r="Q451" s="111"/>
      <c r="R451" s="111"/>
      <c r="S451" s="111"/>
      <c r="T451" s="111"/>
      <c r="U451" s="111"/>
      <c r="V451" s="111"/>
      <c r="W451" s="111"/>
      <c r="X451" s="111"/>
      <c r="Y451" s="111"/>
      <c r="Z451" s="111"/>
    </row>
    <row r="452" spans="1:26" ht="15.75" customHeight="1">
      <c r="A452" s="111"/>
      <c r="B452" s="78"/>
      <c r="C452" s="78"/>
      <c r="D452" s="111"/>
      <c r="E452" s="78"/>
      <c r="F452" s="111"/>
      <c r="G452" s="111"/>
      <c r="H452" s="204"/>
      <c r="I452" s="111"/>
      <c r="J452" s="204"/>
      <c r="K452" s="111"/>
      <c r="L452" s="204"/>
      <c r="M452" s="111"/>
      <c r="N452" s="111"/>
      <c r="O452" s="111"/>
      <c r="P452" s="111"/>
      <c r="Q452" s="111"/>
      <c r="R452" s="111"/>
      <c r="S452" s="111"/>
      <c r="T452" s="111"/>
      <c r="U452" s="111"/>
      <c r="V452" s="111"/>
      <c r="W452" s="111"/>
      <c r="X452" s="111"/>
      <c r="Y452" s="111"/>
      <c r="Z452" s="111"/>
    </row>
    <row r="453" spans="1:26" ht="15.75" customHeight="1">
      <c r="A453" s="111"/>
      <c r="B453" s="78"/>
      <c r="C453" s="78"/>
      <c r="D453" s="111"/>
      <c r="E453" s="78"/>
      <c r="F453" s="111"/>
      <c r="G453" s="111"/>
      <c r="H453" s="204"/>
      <c r="I453" s="111"/>
      <c r="J453" s="204"/>
      <c r="K453" s="111"/>
      <c r="L453" s="204"/>
      <c r="M453" s="111"/>
      <c r="N453" s="111"/>
      <c r="O453" s="111"/>
      <c r="P453" s="111"/>
      <c r="Q453" s="111"/>
      <c r="R453" s="111"/>
      <c r="S453" s="111"/>
      <c r="T453" s="111"/>
      <c r="U453" s="111"/>
      <c r="V453" s="111"/>
      <c r="W453" s="111"/>
      <c r="X453" s="111"/>
      <c r="Y453" s="111"/>
      <c r="Z453" s="111"/>
    </row>
    <row r="454" spans="1:26" ht="15.75" customHeight="1">
      <c r="A454" s="111"/>
      <c r="B454" s="78"/>
      <c r="C454" s="78"/>
      <c r="D454" s="111"/>
      <c r="E454" s="78"/>
      <c r="F454" s="111"/>
      <c r="G454" s="111"/>
      <c r="H454" s="204"/>
      <c r="I454" s="111"/>
      <c r="J454" s="204"/>
      <c r="K454" s="111"/>
      <c r="L454" s="204"/>
      <c r="M454" s="111"/>
      <c r="N454" s="111"/>
      <c r="O454" s="111"/>
      <c r="P454" s="111"/>
      <c r="Q454" s="111"/>
      <c r="R454" s="111"/>
      <c r="S454" s="111"/>
      <c r="T454" s="111"/>
      <c r="U454" s="111"/>
      <c r="V454" s="111"/>
      <c r="W454" s="111"/>
      <c r="X454" s="111"/>
      <c r="Y454" s="111"/>
      <c r="Z454" s="111"/>
    </row>
    <row r="455" spans="1:26" ht="15.75" customHeight="1">
      <c r="A455" s="111"/>
      <c r="B455" s="78"/>
      <c r="C455" s="78"/>
      <c r="D455" s="111"/>
      <c r="E455" s="78"/>
      <c r="F455" s="111"/>
      <c r="G455" s="111"/>
      <c r="H455" s="204"/>
      <c r="I455" s="111"/>
      <c r="J455" s="204"/>
      <c r="K455" s="111"/>
      <c r="L455" s="204"/>
      <c r="M455" s="111"/>
      <c r="N455" s="111"/>
      <c r="O455" s="111"/>
      <c r="P455" s="111"/>
      <c r="Q455" s="111"/>
      <c r="R455" s="111"/>
      <c r="S455" s="111"/>
      <c r="T455" s="111"/>
      <c r="U455" s="111"/>
      <c r="V455" s="111"/>
      <c r="W455" s="111"/>
      <c r="X455" s="111"/>
      <c r="Y455" s="111"/>
      <c r="Z455" s="111"/>
    </row>
    <row r="456" spans="1:26" ht="15.75" customHeight="1">
      <c r="A456" s="111"/>
      <c r="B456" s="78"/>
      <c r="C456" s="78"/>
      <c r="D456" s="111"/>
      <c r="E456" s="78"/>
      <c r="F456" s="111"/>
      <c r="G456" s="111"/>
      <c r="H456" s="204"/>
      <c r="I456" s="111"/>
      <c r="J456" s="204"/>
      <c r="K456" s="111"/>
      <c r="L456" s="204"/>
      <c r="M456" s="111"/>
      <c r="N456" s="111"/>
      <c r="O456" s="111"/>
      <c r="P456" s="111"/>
      <c r="Q456" s="111"/>
      <c r="R456" s="111"/>
      <c r="S456" s="111"/>
      <c r="T456" s="111"/>
      <c r="U456" s="111"/>
      <c r="V456" s="111"/>
      <c r="W456" s="111"/>
      <c r="X456" s="111"/>
      <c r="Y456" s="111"/>
      <c r="Z456" s="111"/>
    </row>
    <row r="457" spans="1:26" ht="15.75" customHeight="1">
      <c r="A457" s="111"/>
      <c r="B457" s="78"/>
      <c r="C457" s="78"/>
      <c r="D457" s="111"/>
      <c r="E457" s="78"/>
      <c r="F457" s="111"/>
      <c r="G457" s="111"/>
      <c r="H457" s="204"/>
      <c r="I457" s="111"/>
      <c r="J457" s="204"/>
      <c r="K457" s="111"/>
      <c r="L457" s="204"/>
      <c r="M457" s="111"/>
      <c r="N457" s="111"/>
      <c r="O457" s="111"/>
      <c r="P457" s="111"/>
      <c r="Q457" s="111"/>
      <c r="R457" s="111"/>
      <c r="S457" s="111"/>
      <c r="T457" s="111"/>
      <c r="U457" s="111"/>
      <c r="V457" s="111"/>
      <c r="W457" s="111"/>
      <c r="X457" s="111"/>
      <c r="Y457" s="111"/>
      <c r="Z457" s="111"/>
    </row>
    <row r="458" spans="1:26" ht="15.75" customHeight="1">
      <c r="A458" s="111"/>
      <c r="B458" s="78"/>
      <c r="C458" s="78"/>
      <c r="D458" s="111"/>
      <c r="E458" s="78"/>
      <c r="F458" s="111"/>
      <c r="G458" s="111"/>
      <c r="H458" s="204"/>
      <c r="I458" s="111"/>
      <c r="J458" s="204"/>
      <c r="K458" s="111"/>
      <c r="L458" s="204"/>
      <c r="M458" s="111"/>
      <c r="N458" s="111"/>
      <c r="O458" s="111"/>
      <c r="P458" s="111"/>
      <c r="Q458" s="111"/>
      <c r="R458" s="111"/>
      <c r="S458" s="111"/>
      <c r="T458" s="111"/>
      <c r="U458" s="111"/>
      <c r="V458" s="111"/>
      <c r="W458" s="111"/>
      <c r="X458" s="111"/>
      <c r="Y458" s="111"/>
      <c r="Z458" s="111"/>
    </row>
    <row r="459" spans="1:26" ht="15.75" customHeight="1">
      <c r="A459" s="111"/>
      <c r="B459" s="78"/>
      <c r="C459" s="78"/>
      <c r="D459" s="111"/>
      <c r="E459" s="78"/>
      <c r="F459" s="111"/>
      <c r="G459" s="111"/>
      <c r="H459" s="204"/>
      <c r="I459" s="111"/>
      <c r="J459" s="204"/>
      <c r="K459" s="111"/>
      <c r="L459" s="204"/>
      <c r="M459" s="111"/>
      <c r="N459" s="111"/>
      <c r="O459" s="111"/>
      <c r="P459" s="111"/>
      <c r="Q459" s="111"/>
      <c r="R459" s="111"/>
      <c r="S459" s="111"/>
      <c r="T459" s="111"/>
      <c r="U459" s="111"/>
      <c r="V459" s="111"/>
      <c r="W459" s="111"/>
      <c r="X459" s="111"/>
      <c r="Y459" s="111"/>
      <c r="Z459" s="111"/>
    </row>
    <row r="460" spans="1:26" ht="15.75" customHeight="1">
      <c r="A460" s="111"/>
      <c r="B460" s="78"/>
      <c r="C460" s="78"/>
      <c r="D460" s="111"/>
      <c r="E460" s="78"/>
      <c r="F460" s="111"/>
      <c r="G460" s="111"/>
      <c r="H460" s="204"/>
      <c r="I460" s="111"/>
      <c r="J460" s="204"/>
      <c r="K460" s="111"/>
      <c r="L460" s="204"/>
      <c r="M460" s="111"/>
      <c r="N460" s="111"/>
      <c r="O460" s="111"/>
      <c r="P460" s="111"/>
      <c r="Q460" s="111"/>
      <c r="R460" s="111"/>
      <c r="S460" s="111"/>
      <c r="T460" s="111"/>
      <c r="U460" s="111"/>
      <c r="V460" s="111"/>
      <c r="W460" s="111"/>
      <c r="X460" s="111"/>
      <c r="Y460" s="111"/>
      <c r="Z460" s="111"/>
    </row>
    <row r="461" spans="1:26" ht="15.75" customHeight="1">
      <c r="A461" s="111"/>
      <c r="B461" s="78"/>
      <c r="C461" s="78"/>
      <c r="D461" s="111"/>
      <c r="E461" s="78"/>
      <c r="F461" s="111"/>
      <c r="G461" s="111"/>
      <c r="H461" s="204"/>
      <c r="I461" s="111"/>
      <c r="J461" s="204"/>
      <c r="K461" s="111"/>
      <c r="L461" s="204"/>
      <c r="M461" s="111"/>
      <c r="N461" s="111"/>
      <c r="O461" s="111"/>
      <c r="P461" s="111"/>
      <c r="Q461" s="111"/>
      <c r="R461" s="111"/>
      <c r="S461" s="111"/>
      <c r="T461" s="111"/>
      <c r="U461" s="111"/>
      <c r="V461" s="111"/>
      <c r="W461" s="111"/>
      <c r="X461" s="111"/>
      <c r="Y461" s="111"/>
      <c r="Z461" s="111"/>
    </row>
    <row r="462" spans="1:26" ht="15.75" customHeight="1">
      <c r="A462" s="111"/>
      <c r="B462" s="78"/>
      <c r="C462" s="78"/>
      <c r="D462" s="111"/>
      <c r="E462" s="78"/>
      <c r="F462" s="111"/>
      <c r="G462" s="111"/>
      <c r="H462" s="204"/>
      <c r="I462" s="111"/>
      <c r="J462" s="204"/>
      <c r="K462" s="111"/>
      <c r="L462" s="204"/>
      <c r="M462" s="111"/>
      <c r="N462" s="111"/>
      <c r="O462" s="111"/>
      <c r="P462" s="111"/>
      <c r="Q462" s="111"/>
      <c r="R462" s="111"/>
      <c r="S462" s="111"/>
      <c r="T462" s="111"/>
      <c r="U462" s="111"/>
      <c r="V462" s="111"/>
      <c r="W462" s="111"/>
      <c r="X462" s="111"/>
      <c r="Y462" s="111"/>
      <c r="Z462" s="111"/>
    </row>
    <row r="463" spans="1:26" ht="15.75" customHeight="1">
      <c r="A463" s="111"/>
      <c r="B463" s="78"/>
      <c r="C463" s="78"/>
      <c r="D463" s="111"/>
      <c r="E463" s="78"/>
      <c r="F463" s="111"/>
      <c r="G463" s="111"/>
      <c r="H463" s="204"/>
      <c r="I463" s="111"/>
      <c r="J463" s="204"/>
      <c r="K463" s="111"/>
      <c r="L463" s="204"/>
      <c r="M463" s="111"/>
      <c r="N463" s="111"/>
      <c r="O463" s="111"/>
      <c r="P463" s="111"/>
      <c r="Q463" s="111"/>
      <c r="R463" s="111"/>
      <c r="S463" s="111"/>
      <c r="T463" s="111"/>
      <c r="U463" s="111"/>
      <c r="V463" s="111"/>
      <c r="W463" s="111"/>
      <c r="X463" s="111"/>
      <c r="Y463" s="111"/>
      <c r="Z463" s="111"/>
    </row>
    <row r="464" spans="1:26" ht="15.75" customHeight="1">
      <c r="A464" s="111"/>
      <c r="B464" s="78"/>
      <c r="C464" s="78"/>
      <c r="D464" s="111"/>
      <c r="E464" s="78"/>
      <c r="F464" s="111"/>
      <c r="G464" s="111"/>
      <c r="H464" s="204"/>
      <c r="I464" s="111"/>
      <c r="J464" s="204"/>
      <c r="K464" s="111"/>
      <c r="L464" s="204"/>
      <c r="M464" s="111"/>
      <c r="N464" s="111"/>
      <c r="O464" s="111"/>
      <c r="P464" s="111"/>
      <c r="Q464" s="111"/>
      <c r="R464" s="111"/>
      <c r="S464" s="111"/>
      <c r="T464" s="111"/>
      <c r="U464" s="111"/>
      <c r="V464" s="111"/>
      <c r="W464" s="111"/>
      <c r="X464" s="111"/>
      <c r="Y464" s="111"/>
      <c r="Z464" s="111"/>
    </row>
    <row r="465" spans="1:26" ht="15.75" customHeight="1">
      <c r="A465" s="111"/>
      <c r="B465" s="78"/>
      <c r="C465" s="78"/>
      <c r="D465" s="111"/>
      <c r="E465" s="78"/>
      <c r="F465" s="111"/>
      <c r="G465" s="111"/>
      <c r="H465" s="204"/>
      <c r="I465" s="111"/>
      <c r="J465" s="204"/>
      <c r="K465" s="111"/>
      <c r="L465" s="204"/>
      <c r="M465" s="111"/>
      <c r="N465" s="111"/>
      <c r="O465" s="111"/>
      <c r="P465" s="111"/>
      <c r="Q465" s="111"/>
      <c r="R465" s="111"/>
      <c r="S465" s="111"/>
      <c r="T465" s="111"/>
      <c r="U465" s="111"/>
      <c r="V465" s="111"/>
      <c r="W465" s="111"/>
      <c r="X465" s="111"/>
      <c r="Y465" s="111"/>
      <c r="Z465" s="111"/>
    </row>
    <row r="466" spans="1:26" ht="15.75" customHeight="1">
      <c r="A466" s="111"/>
      <c r="B466" s="78"/>
      <c r="C466" s="78"/>
      <c r="D466" s="111"/>
      <c r="E466" s="78"/>
      <c r="F466" s="111"/>
      <c r="G466" s="111"/>
      <c r="H466" s="204"/>
      <c r="I466" s="111"/>
      <c r="J466" s="204"/>
      <c r="K466" s="111"/>
      <c r="L466" s="204"/>
      <c r="M466" s="111"/>
      <c r="N466" s="111"/>
      <c r="O466" s="111"/>
      <c r="P466" s="111"/>
      <c r="Q466" s="111"/>
      <c r="R466" s="111"/>
      <c r="S466" s="111"/>
      <c r="T466" s="111"/>
      <c r="U466" s="111"/>
      <c r="V466" s="111"/>
      <c r="W466" s="111"/>
      <c r="X466" s="111"/>
      <c r="Y466" s="111"/>
      <c r="Z466" s="111"/>
    </row>
    <row r="467" spans="1:26" ht="15.75" customHeight="1">
      <c r="A467" s="111"/>
      <c r="B467" s="78"/>
      <c r="C467" s="78"/>
      <c r="D467" s="111"/>
      <c r="E467" s="78"/>
      <c r="F467" s="111"/>
      <c r="G467" s="111"/>
      <c r="H467" s="204"/>
      <c r="I467" s="111"/>
      <c r="J467" s="204"/>
      <c r="K467" s="111"/>
      <c r="L467" s="204"/>
      <c r="M467" s="111"/>
      <c r="N467" s="111"/>
      <c r="O467" s="111"/>
      <c r="P467" s="111"/>
      <c r="Q467" s="111"/>
      <c r="R467" s="111"/>
      <c r="S467" s="111"/>
      <c r="T467" s="111"/>
      <c r="U467" s="111"/>
      <c r="V467" s="111"/>
      <c r="W467" s="111"/>
      <c r="X467" s="111"/>
      <c r="Y467" s="111"/>
      <c r="Z467" s="111"/>
    </row>
    <row r="468" spans="1:26" ht="15.75" customHeight="1">
      <c r="A468" s="111"/>
      <c r="B468" s="78"/>
      <c r="C468" s="78"/>
      <c r="D468" s="111"/>
      <c r="E468" s="78"/>
      <c r="F468" s="111"/>
      <c r="G468" s="111"/>
      <c r="H468" s="204"/>
      <c r="I468" s="111"/>
      <c r="J468" s="204"/>
      <c r="K468" s="111"/>
      <c r="L468" s="204"/>
      <c r="M468" s="111"/>
      <c r="N468" s="111"/>
      <c r="O468" s="111"/>
      <c r="P468" s="111"/>
      <c r="Q468" s="111"/>
      <c r="R468" s="111"/>
      <c r="S468" s="111"/>
      <c r="T468" s="111"/>
      <c r="U468" s="111"/>
      <c r="V468" s="111"/>
      <c r="W468" s="111"/>
      <c r="X468" s="111"/>
      <c r="Y468" s="111"/>
      <c r="Z468" s="111"/>
    </row>
    <row r="469" spans="1:26" ht="15.75" customHeight="1">
      <c r="A469" s="111"/>
      <c r="B469" s="78"/>
      <c r="C469" s="78"/>
      <c r="D469" s="111"/>
      <c r="E469" s="78"/>
      <c r="F469" s="111"/>
      <c r="G469" s="111"/>
      <c r="H469" s="204"/>
      <c r="I469" s="111"/>
      <c r="J469" s="204"/>
      <c r="K469" s="111"/>
      <c r="L469" s="204"/>
      <c r="M469" s="111"/>
      <c r="N469" s="111"/>
      <c r="O469" s="111"/>
      <c r="P469" s="111"/>
      <c r="Q469" s="111"/>
      <c r="R469" s="111"/>
      <c r="S469" s="111"/>
      <c r="T469" s="111"/>
      <c r="U469" s="111"/>
      <c r="V469" s="111"/>
      <c r="W469" s="111"/>
      <c r="X469" s="111"/>
      <c r="Y469" s="111"/>
      <c r="Z469" s="111"/>
    </row>
    <row r="470" spans="1:26" ht="15.75" customHeight="1">
      <c r="A470" s="111"/>
      <c r="B470" s="78"/>
      <c r="C470" s="78"/>
      <c r="D470" s="111"/>
      <c r="E470" s="78"/>
      <c r="F470" s="111"/>
      <c r="G470" s="111"/>
      <c r="H470" s="204"/>
      <c r="I470" s="111"/>
      <c r="J470" s="204"/>
      <c r="K470" s="111"/>
      <c r="L470" s="204"/>
      <c r="M470" s="111"/>
      <c r="N470" s="111"/>
      <c r="O470" s="111"/>
      <c r="P470" s="111"/>
      <c r="Q470" s="111"/>
      <c r="R470" s="111"/>
      <c r="S470" s="111"/>
      <c r="T470" s="111"/>
      <c r="U470" s="111"/>
      <c r="V470" s="111"/>
      <c r="W470" s="111"/>
      <c r="X470" s="111"/>
      <c r="Y470" s="111"/>
      <c r="Z470" s="111"/>
    </row>
    <row r="471" spans="1:26" ht="15.75" customHeight="1">
      <c r="A471" s="111"/>
      <c r="B471" s="78"/>
      <c r="C471" s="78"/>
      <c r="D471" s="111"/>
      <c r="E471" s="78"/>
      <c r="F471" s="111"/>
      <c r="G471" s="111"/>
      <c r="H471" s="204"/>
      <c r="I471" s="111"/>
      <c r="J471" s="204"/>
      <c r="K471" s="111"/>
      <c r="L471" s="204"/>
      <c r="M471" s="111"/>
      <c r="N471" s="111"/>
      <c r="O471" s="111"/>
      <c r="P471" s="111"/>
      <c r="Q471" s="111"/>
      <c r="R471" s="111"/>
      <c r="S471" s="111"/>
      <c r="T471" s="111"/>
      <c r="U471" s="111"/>
      <c r="V471" s="111"/>
      <c r="W471" s="111"/>
      <c r="X471" s="111"/>
      <c r="Y471" s="111"/>
      <c r="Z471" s="111"/>
    </row>
    <row r="472" spans="1:26" ht="15.75" customHeight="1">
      <c r="A472" s="111"/>
      <c r="B472" s="78"/>
      <c r="C472" s="78"/>
      <c r="D472" s="111"/>
      <c r="E472" s="78"/>
      <c r="F472" s="111"/>
      <c r="G472" s="111"/>
      <c r="H472" s="204"/>
      <c r="I472" s="111"/>
      <c r="J472" s="204"/>
      <c r="K472" s="111"/>
      <c r="L472" s="204"/>
      <c r="M472" s="111"/>
      <c r="N472" s="111"/>
      <c r="O472" s="111"/>
      <c r="P472" s="111"/>
      <c r="Q472" s="111"/>
      <c r="R472" s="111"/>
      <c r="S472" s="111"/>
      <c r="T472" s="111"/>
      <c r="U472" s="111"/>
      <c r="V472" s="111"/>
      <c r="W472" s="111"/>
      <c r="X472" s="111"/>
      <c r="Y472" s="111"/>
      <c r="Z472" s="111"/>
    </row>
    <row r="473" spans="1:26" ht="15.75" customHeight="1">
      <c r="A473" s="111"/>
      <c r="B473" s="78"/>
      <c r="C473" s="78"/>
      <c r="D473" s="111"/>
      <c r="E473" s="78"/>
      <c r="F473" s="111"/>
      <c r="G473" s="111"/>
      <c r="H473" s="204"/>
      <c r="I473" s="111"/>
      <c r="J473" s="204"/>
      <c r="K473" s="111"/>
      <c r="L473" s="204"/>
      <c r="M473" s="111"/>
      <c r="N473" s="111"/>
      <c r="O473" s="111"/>
      <c r="P473" s="111"/>
      <c r="Q473" s="111"/>
      <c r="R473" s="111"/>
      <c r="S473" s="111"/>
      <c r="T473" s="111"/>
      <c r="U473" s="111"/>
      <c r="V473" s="111"/>
      <c r="W473" s="111"/>
      <c r="X473" s="111"/>
      <c r="Y473" s="111"/>
      <c r="Z473" s="111"/>
    </row>
    <row r="474" spans="1:26" ht="15.75" customHeight="1">
      <c r="A474" s="111"/>
      <c r="B474" s="78"/>
      <c r="C474" s="78"/>
      <c r="D474" s="111"/>
      <c r="E474" s="78"/>
      <c r="F474" s="111"/>
      <c r="G474" s="111"/>
      <c r="H474" s="204"/>
      <c r="I474" s="111"/>
      <c r="J474" s="204"/>
      <c r="K474" s="111"/>
      <c r="L474" s="204"/>
      <c r="M474" s="111"/>
      <c r="N474" s="111"/>
      <c r="O474" s="111"/>
      <c r="P474" s="111"/>
      <c r="Q474" s="111"/>
      <c r="R474" s="111"/>
      <c r="S474" s="111"/>
      <c r="T474" s="111"/>
      <c r="U474" s="111"/>
      <c r="V474" s="111"/>
      <c r="W474" s="111"/>
      <c r="X474" s="111"/>
      <c r="Y474" s="111"/>
      <c r="Z474" s="111"/>
    </row>
    <row r="475" spans="1:26" ht="15.75" customHeight="1">
      <c r="A475" s="111"/>
      <c r="B475" s="78"/>
      <c r="C475" s="78"/>
      <c r="D475" s="111"/>
      <c r="E475" s="78"/>
      <c r="F475" s="111"/>
      <c r="G475" s="111"/>
      <c r="H475" s="204"/>
      <c r="I475" s="111"/>
      <c r="J475" s="204"/>
      <c r="K475" s="111"/>
      <c r="L475" s="204"/>
      <c r="M475" s="111"/>
      <c r="N475" s="111"/>
      <c r="O475" s="111"/>
      <c r="P475" s="111"/>
      <c r="Q475" s="111"/>
      <c r="R475" s="111"/>
      <c r="S475" s="111"/>
      <c r="T475" s="111"/>
      <c r="U475" s="111"/>
      <c r="V475" s="111"/>
      <c r="W475" s="111"/>
      <c r="X475" s="111"/>
      <c r="Y475" s="111"/>
      <c r="Z475" s="111"/>
    </row>
    <row r="476" spans="1:26" ht="15.75" customHeight="1">
      <c r="A476" s="111"/>
      <c r="B476" s="78"/>
      <c r="C476" s="78"/>
      <c r="D476" s="111"/>
      <c r="E476" s="78"/>
      <c r="F476" s="111"/>
      <c r="G476" s="111"/>
      <c r="H476" s="204"/>
      <c r="I476" s="111"/>
      <c r="J476" s="204"/>
      <c r="K476" s="111"/>
      <c r="L476" s="204"/>
      <c r="M476" s="111"/>
      <c r="N476" s="111"/>
      <c r="O476" s="111"/>
      <c r="P476" s="111"/>
      <c r="Q476" s="111"/>
      <c r="R476" s="111"/>
      <c r="S476" s="111"/>
      <c r="T476" s="111"/>
      <c r="U476" s="111"/>
      <c r="V476" s="111"/>
      <c r="W476" s="111"/>
      <c r="X476" s="111"/>
      <c r="Y476" s="111"/>
      <c r="Z476" s="111"/>
    </row>
    <row r="477" spans="1:26" ht="15.75" customHeight="1">
      <c r="A477" s="111"/>
      <c r="B477" s="78"/>
      <c r="C477" s="78"/>
      <c r="D477" s="111"/>
      <c r="E477" s="78"/>
      <c r="F477" s="111"/>
      <c r="G477" s="111"/>
      <c r="H477" s="204"/>
      <c r="I477" s="111"/>
      <c r="J477" s="204"/>
      <c r="K477" s="111"/>
      <c r="L477" s="204"/>
      <c r="M477" s="111"/>
      <c r="N477" s="111"/>
      <c r="O477" s="111"/>
      <c r="P477" s="111"/>
      <c r="Q477" s="111"/>
      <c r="R477" s="111"/>
      <c r="S477" s="111"/>
      <c r="T477" s="111"/>
      <c r="U477" s="111"/>
      <c r="V477" s="111"/>
      <c r="W477" s="111"/>
      <c r="X477" s="111"/>
      <c r="Y477" s="111"/>
      <c r="Z477" s="111"/>
    </row>
    <row r="478" spans="1:26" ht="15.75" customHeight="1">
      <c r="A478" s="111"/>
      <c r="B478" s="78"/>
      <c r="C478" s="78"/>
      <c r="D478" s="111"/>
      <c r="E478" s="78"/>
      <c r="F478" s="111"/>
      <c r="G478" s="111"/>
      <c r="H478" s="204"/>
      <c r="I478" s="111"/>
      <c r="J478" s="204"/>
      <c r="K478" s="111"/>
      <c r="L478" s="204"/>
      <c r="M478" s="111"/>
      <c r="N478" s="111"/>
      <c r="O478" s="111"/>
      <c r="P478" s="111"/>
      <c r="Q478" s="111"/>
      <c r="R478" s="111"/>
      <c r="S478" s="111"/>
      <c r="T478" s="111"/>
      <c r="U478" s="111"/>
      <c r="V478" s="111"/>
      <c r="W478" s="111"/>
      <c r="X478" s="111"/>
      <c r="Y478" s="111"/>
      <c r="Z478" s="111"/>
    </row>
    <row r="479" spans="1:26" ht="15.75" customHeight="1">
      <c r="A479" s="111"/>
      <c r="B479" s="78"/>
      <c r="C479" s="78"/>
      <c r="D479" s="111"/>
      <c r="E479" s="78"/>
      <c r="F479" s="111"/>
      <c r="G479" s="111"/>
      <c r="H479" s="204"/>
      <c r="I479" s="111"/>
      <c r="J479" s="204"/>
      <c r="K479" s="111"/>
      <c r="L479" s="204"/>
      <c r="M479" s="111"/>
      <c r="N479" s="111"/>
      <c r="O479" s="111"/>
      <c r="P479" s="111"/>
      <c r="Q479" s="111"/>
      <c r="R479" s="111"/>
      <c r="S479" s="111"/>
      <c r="T479" s="111"/>
      <c r="U479" s="111"/>
      <c r="V479" s="111"/>
      <c r="W479" s="111"/>
      <c r="X479" s="111"/>
      <c r="Y479" s="111"/>
      <c r="Z479" s="111"/>
    </row>
    <row r="480" spans="1:26" ht="15.75" customHeight="1">
      <c r="A480" s="111"/>
      <c r="B480" s="78"/>
      <c r="C480" s="78"/>
      <c r="D480" s="111"/>
      <c r="E480" s="78"/>
      <c r="F480" s="111"/>
      <c r="G480" s="111"/>
      <c r="H480" s="204"/>
      <c r="I480" s="111"/>
      <c r="J480" s="204"/>
      <c r="K480" s="111"/>
      <c r="L480" s="204"/>
      <c r="M480" s="111"/>
      <c r="N480" s="111"/>
      <c r="O480" s="111"/>
      <c r="P480" s="111"/>
      <c r="Q480" s="111"/>
      <c r="R480" s="111"/>
      <c r="S480" s="111"/>
      <c r="T480" s="111"/>
      <c r="U480" s="111"/>
      <c r="V480" s="111"/>
      <c r="W480" s="111"/>
      <c r="X480" s="111"/>
      <c r="Y480" s="111"/>
      <c r="Z480" s="111"/>
    </row>
    <row r="481" spans="1:26" ht="15.75" customHeight="1">
      <c r="A481" s="111"/>
      <c r="B481" s="78"/>
      <c r="C481" s="78"/>
      <c r="D481" s="111"/>
      <c r="E481" s="78"/>
      <c r="F481" s="111"/>
      <c r="G481" s="111"/>
      <c r="H481" s="204"/>
      <c r="I481" s="111"/>
      <c r="J481" s="204"/>
      <c r="K481" s="111"/>
      <c r="L481" s="204"/>
      <c r="M481" s="111"/>
      <c r="N481" s="111"/>
      <c r="O481" s="111"/>
      <c r="P481" s="111"/>
      <c r="Q481" s="111"/>
      <c r="R481" s="111"/>
      <c r="S481" s="111"/>
      <c r="T481" s="111"/>
      <c r="U481" s="111"/>
      <c r="V481" s="111"/>
      <c r="W481" s="111"/>
      <c r="X481" s="111"/>
      <c r="Y481" s="111"/>
      <c r="Z481" s="111"/>
    </row>
    <row r="482" spans="1:26" ht="15.75" customHeight="1">
      <c r="A482" s="111"/>
      <c r="B482" s="78"/>
      <c r="C482" s="78"/>
      <c r="D482" s="111"/>
      <c r="E482" s="78"/>
      <c r="F482" s="111"/>
      <c r="G482" s="111"/>
      <c r="H482" s="204"/>
      <c r="I482" s="111"/>
      <c r="J482" s="204"/>
      <c r="K482" s="111"/>
      <c r="L482" s="204"/>
      <c r="M482" s="111"/>
      <c r="N482" s="111"/>
      <c r="O482" s="111"/>
      <c r="P482" s="111"/>
      <c r="Q482" s="111"/>
      <c r="R482" s="111"/>
      <c r="S482" s="111"/>
      <c r="T482" s="111"/>
      <c r="U482" s="111"/>
      <c r="V482" s="111"/>
      <c r="W482" s="111"/>
      <c r="X482" s="111"/>
      <c r="Y482" s="111"/>
      <c r="Z482" s="111"/>
    </row>
    <row r="483" spans="1:26" ht="15.75" customHeight="1">
      <c r="A483" s="111"/>
      <c r="B483" s="78"/>
      <c r="C483" s="78"/>
      <c r="D483" s="111"/>
      <c r="E483" s="78"/>
      <c r="F483" s="111"/>
      <c r="G483" s="111"/>
      <c r="H483" s="204"/>
      <c r="I483" s="111"/>
      <c r="J483" s="204"/>
      <c r="K483" s="111"/>
      <c r="L483" s="204"/>
      <c r="M483" s="111"/>
      <c r="N483" s="111"/>
      <c r="O483" s="111"/>
      <c r="P483" s="111"/>
      <c r="Q483" s="111"/>
      <c r="R483" s="111"/>
      <c r="S483" s="111"/>
      <c r="T483" s="111"/>
      <c r="U483" s="111"/>
      <c r="V483" s="111"/>
      <c r="W483" s="111"/>
      <c r="X483" s="111"/>
      <c r="Y483" s="111"/>
      <c r="Z483" s="111"/>
    </row>
    <row r="484" spans="1:26" ht="15.75" customHeight="1">
      <c r="A484" s="111"/>
      <c r="B484" s="78"/>
      <c r="C484" s="78"/>
      <c r="D484" s="111"/>
      <c r="E484" s="78"/>
      <c r="F484" s="111"/>
      <c r="G484" s="111"/>
      <c r="H484" s="204"/>
      <c r="I484" s="111"/>
      <c r="J484" s="204"/>
      <c r="K484" s="111"/>
      <c r="L484" s="204"/>
      <c r="M484" s="111"/>
      <c r="N484" s="111"/>
      <c r="O484" s="111"/>
      <c r="P484" s="111"/>
      <c r="Q484" s="111"/>
      <c r="R484" s="111"/>
      <c r="S484" s="111"/>
      <c r="T484" s="111"/>
      <c r="U484" s="111"/>
      <c r="V484" s="111"/>
      <c r="W484" s="111"/>
      <c r="X484" s="111"/>
      <c r="Y484" s="111"/>
      <c r="Z484" s="111"/>
    </row>
    <row r="485" spans="1:26" ht="15.75" customHeight="1">
      <c r="A485" s="111"/>
      <c r="B485" s="78"/>
      <c r="C485" s="78"/>
      <c r="D485" s="111"/>
      <c r="E485" s="78"/>
      <c r="F485" s="111"/>
      <c r="G485" s="111"/>
      <c r="H485" s="204"/>
      <c r="I485" s="111"/>
      <c r="J485" s="204"/>
      <c r="K485" s="111"/>
      <c r="L485" s="204"/>
      <c r="M485" s="111"/>
      <c r="N485" s="111"/>
      <c r="O485" s="111"/>
      <c r="P485" s="111"/>
      <c r="Q485" s="111"/>
      <c r="R485" s="111"/>
      <c r="S485" s="111"/>
      <c r="T485" s="111"/>
      <c r="U485" s="111"/>
      <c r="V485" s="111"/>
      <c r="W485" s="111"/>
      <c r="X485" s="111"/>
      <c r="Y485" s="111"/>
      <c r="Z485" s="111"/>
    </row>
    <row r="486" spans="1:26" ht="15.75" customHeight="1">
      <c r="A486" s="111"/>
      <c r="B486" s="78"/>
      <c r="C486" s="78"/>
      <c r="D486" s="111"/>
      <c r="E486" s="78"/>
      <c r="F486" s="111"/>
      <c r="G486" s="111"/>
      <c r="H486" s="204"/>
      <c r="I486" s="111"/>
      <c r="J486" s="204"/>
      <c r="K486" s="111"/>
      <c r="L486" s="204"/>
      <c r="M486" s="111"/>
      <c r="N486" s="111"/>
      <c r="O486" s="111"/>
      <c r="P486" s="111"/>
      <c r="Q486" s="111"/>
      <c r="R486" s="111"/>
      <c r="S486" s="111"/>
      <c r="T486" s="111"/>
      <c r="U486" s="111"/>
      <c r="V486" s="111"/>
      <c r="W486" s="111"/>
      <c r="X486" s="111"/>
      <c r="Y486" s="111"/>
      <c r="Z486" s="111"/>
    </row>
    <row r="487" spans="1:26" ht="15.75" customHeight="1">
      <c r="A487" s="111"/>
      <c r="B487" s="78"/>
      <c r="C487" s="78"/>
      <c r="D487" s="111"/>
      <c r="E487" s="78"/>
      <c r="F487" s="111"/>
      <c r="G487" s="111"/>
      <c r="H487" s="204"/>
      <c r="I487" s="111"/>
      <c r="J487" s="204"/>
      <c r="K487" s="111"/>
      <c r="L487" s="204"/>
      <c r="M487" s="111"/>
      <c r="N487" s="111"/>
      <c r="O487" s="111"/>
      <c r="P487" s="111"/>
      <c r="Q487" s="111"/>
      <c r="R487" s="111"/>
      <c r="S487" s="111"/>
      <c r="T487" s="111"/>
      <c r="U487" s="111"/>
      <c r="V487" s="111"/>
      <c r="W487" s="111"/>
      <c r="X487" s="111"/>
      <c r="Y487" s="111"/>
      <c r="Z487" s="111"/>
    </row>
    <row r="488" spans="1:26" ht="15.75" customHeight="1">
      <c r="A488" s="111"/>
      <c r="B488" s="78"/>
      <c r="C488" s="78"/>
      <c r="D488" s="111"/>
      <c r="E488" s="78"/>
      <c r="F488" s="111"/>
      <c r="G488" s="111"/>
      <c r="H488" s="204"/>
      <c r="I488" s="111"/>
      <c r="J488" s="204"/>
      <c r="K488" s="111"/>
      <c r="L488" s="204"/>
      <c r="M488" s="111"/>
      <c r="N488" s="111"/>
      <c r="O488" s="111"/>
      <c r="P488" s="111"/>
      <c r="Q488" s="111"/>
      <c r="R488" s="111"/>
      <c r="S488" s="111"/>
      <c r="T488" s="111"/>
      <c r="U488" s="111"/>
      <c r="V488" s="111"/>
      <c r="W488" s="111"/>
      <c r="X488" s="111"/>
      <c r="Y488" s="111"/>
      <c r="Z488" s="111"/>
    </row>
    <row r="489" spans="1:26" ht="15.75" customHeight="1">
      <c r="A489" s="111"/>
      <c r="B489" s="78"/>
      <c r="C489" s="78"/>
      <c r="D489" s="111"/>
      <c r="E489" s="78"/>
      <c r="F489" s="111"/>
      <c r="G489" s="111"/>
      <c r="H489" s="204"/>
      <c r="I489" s="111"/>
      <c r="J489" s="204"/>
      <c r="K489" s="111"/>
      <c r="L489" s="204"/>
      <c r="M489" s="111"/>
      <c r="N489" s="111"/>
      <c r="O489" s="111"/>
      <c r="P489" s="111"/>
      <c r="Q489" s="111"/>
      <c r="R489" s="111"/>
      <c r="S489" s="111"/>
      <c r="T489" s="111"/>
      <c r="U489" s="111"/>
      <c r="V489" s="111"/>
      <c r="W489" s="111"/>
      <c r="X489" s="111"/>
      <c r="Y489" s="111"/>
      <c r="Z489" s="111"/>
    </row>
    <row r="490" spans="1:26" ht="15.75" customHeight="1">
      <c r="A490" s="111"/>
      <c r="B490" s="78"/>
      <c r="C490" s="78"/>
      <c r="D490" s="111"/>
      <c r="E490" s="78"/>
      <c r="F490" s="111"/>
      <c r="G490" s="111"/>
      <c r="H490" s="204"/>
      <c r="I490" s="111"/>
      <c r="J490" s="204"/>
      <c r="K490" s="111"/>
      <c r="L490" s="204"/>
      <c r="M490" s="111"/>
      <c r="N490" s="111"/>
      <c r="O490" s="111"/>
      <c r="P490" s="111"/>
      <c r="Q490" s="111"/>
      <c r="R490" s="111"/>
      <c r="S490" s="111"/>
      <c r="T490" s="111"/>
      <c r="U490" s="111"/>
      <c r="V490" s="111"/>
      <c r="W490" s="111"/>
      <c r="X490" s="111"/>
      <c r="Y490" s="111"/>
      <c r="Z490" s="111"/>
    </row>
    <row r="491" spans="1:26" ht="15.75" customHeight="1">
      <c r="A491" s="111"/>
      <c r="B491" s="78"/>
      <c r="C491" s="78"/>
      <c r="D491" s="111"/>
      <c r="E491" s="78"/>
      <c r="F491" s="111"/>
      <c r="G491" s="111"/>
      <c r="H491" s="204"/>
      <c r="I491" s="111"/>
      <c r="J491" s="204"/>
      <c r="K491" s="111"/>
      <c r="L491" s="204"/>
      <c r="M491" s="111"/>
      <c r="N491" s="111"/>
      <c r="O491" s="111"/>
      <c r="P491" s="111"/>
      <c r="Q491" s="111"/>
      <c r="R491" s="111"/>
      <c r="S491" s="111"/>
      <c r="T491" s="111"/>
      <c r="U491" s="111"/>
      <c r="V491" s="111"/>
      <c r="W491" s="111"/>
      <c r="X491" s="111"/>
      <c r="Y491" s="111"/>
      <c r="Z491" s="111"/>
    </row>
    <row r="492" spans="1:26" ht="15.75" customHeight="1">
      <c r="A492" s="111"/>
      <c r="B492" s="78"/>
      <c r="C492" s="78"/>
      <c r="D492" s="111"/>
      <c r="E492" s="78"/>
      <c r="F492" s="111"/>
      <c r="G492" s="111"/>
      <c r="H492" s="204"/>
      <c r="I492" s="111"/>
      <c r="J492" s="204"/>
      <c r="K492" s="111"/>
      <c r="L492" s="204"/>
      <c r="M492" s="111"/>
      <c r="N492" s="111"/>
      <c r="O492" s="111"/>
      <c r="P492" s="111"/>
      <c r="Q492" s="111"/>
      <c r="R492" s="111"/>
      <c r="S492" s="111"/>
      <c r="T492" s="111"/>
      <c r="U492" s="111"/>
      <c r="V492" s="111"/>
      <c r="W492" s="111"/>
      <c r="X492" s="111"/>
      <c r="Y492" s="111"/>
      <c r="Z492" s="111"/>
    </row>
    <row r="493" spans="1:26" ht="15.75" customHeight="1">
      <c r="A493" s="111"/>
      <c r="B493" s="78"/>
      <c r="C493" s="78"/>
      <c r="D493" s="111"/>
      <c r="E493" s="78"/>
      <c r="F493" s="111"/>
      <c r="G493" s="111"/>
      <c r="H493" s="204"/>
      <c r="I493" s="111"/>
      <c r="J493" s="204"/>
      <c r="K493" s="111"/>
      <c r="L493" s="204"/>
      <c r="M493" s="111"/>
      <c r="N493" s="111"/>
      <c r="O493" s="111"/>
      <c r="P493" s="111"/>
      <c r="Q493" s="111"/>
      <c r="R493" s="111"/>
      <c r="S493" s="111"/>
      <c r="T493" s="111"/>
      <c r="U493" s="111"/>
      <c r="V493" s="111"/>
      <c r="W493" s="111"/>
      <c r="X493" s="111"/>
      <c r="Y493" s="111"/>
      <c r="Z493" s="111"/>
    </row>
    <row r="494" spans="1:26" ht="15.75" customHeight="1">
      <c r="A494" s="111"/>
      <c r="B494" s="78"/>
      <c r="C494" s="78"/>
      <c r="D494" s="111"/>
      <c r="E494" s="78"/>
      <c r="F494" s="111"/>
      <c r="G494" s="111"/>
      <c r="H494" s="204"/>
      <c r="I494" s="111"/>
      <c r="J494" s="204"/>
      <c r="K494" s="111"/>
      <c r="L494" s="204"/>
      <c r="M494" s="111"/>
      <c r="N494" s="111"/>
      <c r="O494" s="111"/>
      <c r="P494" s="111"/>
      <c r="Q494" s="111"/>
      <c r="R494" s="111"/>
      <c r="S494" s="111"/>
      <c r="T494" s="111"/>
      <c r="U494" s="111"/>
      <c r="V494" s="111"/>
      <c r="W494" s="111"/>
      <c r="X494" s="111"/>
      <c r="Y494" s="111"/>
      <c r="Z494" s="111"/>
    </row>
    <row r="495" spans="1:26" ht="15.75" customHeight="1">
      <c r="A495" s="111"/>
      <c r="B495" s="78"/>
      <c r="C495" s="78"/>
      <c r="D495" s="111"/>
      <c r="E495" s="78"/>
      <c r="F495" s="111"/>
      <c r="G495" s="111"/>
      <c r="H495" s="204"/>
      <c r="I495" s="111"/>
      <c r="J495" s="204"/>
      <c r="K495" s="111"/>
      <c r="L495" s="204"/>
      <c r="M495" s="111"/>
      <c r="N495" s="111"/>
      <c r="O495" s="111"/>
      <c r="P495" s="111"/>
      <c r="Q495" s="111"/>
      <c r="R495" s="111"/>
      <c r="S495" s="111"/>
      <c r="T495" s="111"/>
      <c r="U495" s="111"/>
      <c r="V495" s="111"/>
      <c r="W495" s="111"/>
      <c r="X495" s="111"/>
      <c r="Y495" s="111"/>
      <c r="Z495" s="111"/>
    </row>
    <row r="496" spans="1:26" ht="15.75" customHeight="1">
      <c r="A496" s="111"/>
      <c r="B496" s="78"/>
      <c r="C496" s="78"/>
      <c r="D496" s="111"/>
      <c r="E496" s="78"/>
      <c r="F496" s="111"/>
      <c r="G496" s="111"/>
      <c r="H496" s="204"/>
      <c r="I496" s="111"/>
      <c r="J496" s="204"/>
      <c r="K496" s="111"/>
      <c r="L496" s="204"/>
      <c r="M496" s="111"/>
      <c r="N496" s="111"/>
      <c r="O496" s="111"/>
      <c r="P496" s="111"/>
      <c r="Q496" s="111"/>
      <c r="R496" s="111"/>
      <c r="S496" s="111"/>
      <c r="T496" s="111"/>
      <c r="U496" s="111"/>
      <c r="V496" s="111"/>
      <c r="W496" s="111"/>
      <c r="X496" s="111"/>
      <c r="Y496" s="111"/>
      <c r="Z496" s="111"/>
    </row>
    <row r="497" spans="1:26" ht="15.75" customHeight="1">
      <c r="A497" s="111"/>
      <c r="B497" s="78"/>
      <c r="C497" s="78"/>
      <c r="D497" s="111"/>
      <c r="E497" s="78"/>
      <c r="F497" s="111"/>
      <c r="G497" s="111"/>
      <c r="H497" s="204"/>
      <c r="I497" s="111"/>
      <c r="J497" s="204"/>
      <c r="K497" s="111"/>
      <c r="L497" s="204"/>
      <c r="M497" s="111"/>
      <c r="N497" s="111"/>
      <c r="O497" s="111"/>
      <c r="P497" s="111"/>
      <c r="Q497" s="111"/>
      <c r="R497" s="111"/>
      <c r="S497" s="111"/>
      <c r="T497" s="111"/>
      <c r="U497" s="111"/>
      <c r="V497" s="111"/>
      <c r="W497" s="111"/>
      <c r="X497" s="111"/>
      <c r="Y497" s="111"/>
      <c r="Z497" s="111"/>
    </row>
    <row r="498" spans="1:26" ht="15.75" customHeight="1">
      <c r="A498" s="111"/>
      <c r="B498" s="78"/>
      <c r="C498" s="78"/>
      <c r="D498" s="111"/>
      <c r="E498" s="78"/>
      <c r="F498" s="111"/>
      <c r="G498" s="111"/>
      <c r="H498" s="204"/>
      <c r="I498" s="111"/>
      <c r="J498" s="204"/>
      <c r="K498" s="111"/>
      <c r="L498" s="204"/>
      <c r="M498" s="111"/>
      <c r="N498" s="111"/>
      <c r="O498" s="111"/>
      <c r="P498" s="111"/>
      <c r="Q498" s="111"/>
      <c r="R498" s="111"/>
      <c r="S498" s="111"/>
      <c r="T498" s="111"/>
      <c r="U498" s="111"/>
      <c r="V498" s="111"/>
      <c r="W498" s="111"/>
      <c r="X498" s="111"/>
      <c r="Y498" s="111"/>
      <c r="Z498" s="111"/>
    </row>
    <row r="499" spans="1:26" ht="15.75" customHeight="1">
      <c r="A499" s="111"/>
      <c r="B499" s="78"/>
      <c r="C499" s="78"/>
      <c r="D499" s="111"/>
      <c r="E499" s="78"/>
      <c r="F499" s="111"/>
      <c r="G499" s="111"/>
      <c r="H499" s="204"/>
      <c r="I499" s="111"/>
      <c r="J499" s="204"/>
      <c r="K499" s="111"/>
      <c r="L499" s="204"/>
      <c r="M499" s="111"/>
      <c r="N499" s="111"/>
      <c r="O499" s="111"/>
      <c r="P499" s="111"/>
      <c r="Q499" s="111"/>
      <c r="R499" s="111"/>
      <c r="S499" s="111"/>
      <c r="T499" s="111"/>
      <c r="U499" s="111"/>
      <c r="V499" s="111"/>
      <c r="W499" s="111"/>
      <c r="X499" s="111"/>
      <c r="Y499" s="111"/>
      <c r="Z499" s="111"/>
    </row>
    <row r="500" spans="1:26" ht="15.75" customHeight="1">
      <c r="A500" s="111"/>
      <c r="B500" s="78"/>
      <c r="C500" s="78"/>
      <c r="D500" s="111"/>
      <c r="E500" s="78"/>
      <c r="F500" s="111"/>
      <c r="G500" s="111"/>
      <c r="H500" s="204"/>
      <c r="I500" s="111"/>
      <c r="J500" s="204"/>
      <c r="K500" s="111"/>
      <c r="L500" s="204"/>
      <c r="M500" s="111"/>
      <c r="N500" s="111"/>
      <c r="O500" s="111"/>
      <c r="P500" s="111"/>
      <c r="Q500" s="111"/>
      <c r="R500" s="111"/>
      <c r="S500" s="111"/>
      <c r="T500" s="111"/>
      <c r="U500" s="111"/>
      <c r="V500" s="111"/>
      <c r="W500" s="111"/>
      <c r="X500" s="111"/>
      <c r="Y500" s="111"/>
      <c r="Z500" s="111"/>
    </row>
    <row r="501" spans="1:26" ht="15.75" customHeight="1">
      <c r="A501" s="111"/>
      <c r="B501" s="78"/>
      <c r="C501" s="78"/>
      <c r="D501" s="111"/>
      <c r="E501" s="78"/>
      <c r="F501" s="111"/>
      <c r="G501" s="111"/>
      <c r="H501" s="204"/>
      <c r="I501" s="111"/>
      <c r="J501" s="204"/>
      <c r="K501" s="111"/>
      <c r="L501" s="204"/>
      <c r="M501" s="111"/>
      <c r="N501" s="111"/>
      <c r="O501" s="111"/>
      <c r="P501" s="111"/>
      <c r="Q501" s="111"/>
      <c r="R501" s="111"/>
      <c r="S501" s="111"/>
      <c r="T501" s="111"/>
      <c r="U501" s="111"/>
      <c r="V501" s="111"/>
      <c r="W501" s="111"/>
      <c r="X501" s="111"/>
      <c r="Y501" s="111"/>
      <c r="Z501" s="111"/>
    </row>
    <row r="502" spans="1:26" ht="15.75" customHeight="1">
      <c r="A502" s="111"/>
      <c r="B502" s="78"/>
      <c r="C502" s="78"/>
      <c r="D502" s="111"/>
      <c r="E502" s="78"/>
      <c r="F502" s="111"/>
      <c r="G502" s="111"/>
      <c r="H502" s="204"/>
      <c r="I502" s="111"/>
      <c r="J502" s="204"/>
      <c r="K502" s="111"/>
      <c r="L502" s="204"/>
      <c r="M502" s="111"/>
      <c r="N502" s="111"/>
      <c r="O502" s="111"/>
      <c r="P502" s="111"/>
      <c r="Q502" s="111"/>
      <c r="R502" s="111"/>
      <c r="S502" s="111"/>
      <c r="T502" s="111"/>
      <c r="U502" s="111"/>
      <c r="V502" s="111"/>
      <c r="W502" s="111"/>
      <c r="X502" s="111"/>
      <c r="Y502" s="111"/>
      <c r="Z502" s="111"/>
    </row>
    <row r="503" spans="1:26" ht="15.75" customHeight="1">
      <c r="A503" s="111"/>
      <c r="B503" s="78"/>
      <c r="C503" s="78"/>
      <c r="D503" s="111"/>
      <c r="E503" s="78"/>
      <c r="F503" s="111"/>
      <c r="G503" s="111"/>
      <c r="H503" s="204"/>
      <c r="I503" s="111"/>
      <c r="J503" s="204"/>
      <c r="K503" s="111"/>
      <c r="L503" s="204"/>
      <c r="M503" s="111"/>
      <c r="N503" s="111"/>
      <c r="O503" s="111"/>
      <c r="P503" s="111"/>
      <c r="Q503" s="111"/>
      <c r="R503" s="111"/>
      <c r="S503" s="111"/>
      <c r="T503" s="111"/>
      <c r="U503" s="111"/>
      <c r="V503" s="111"/>
      <c r="W503" s="111"/>
      <c r="X503" s="111"/>
      <c r="Y503" s="111"/>
      <c r="Z503" s="111"/>
    </row>
    <row r="504" spans="1:26" ht="15.75" customHeight="1">
      <c r="A504" s="111"/>
      <c r="B504" s="78"/>
      <c r="C504" s="78"/>
      <c r="D504" s="111"/>
      <c r="E504" s="78"/>
      <c r="F504" s="111"/>
      <c r="G504" s="111"/>
      <c r="H504" s="204"/>
      <c r="I504" s="111"/>
      <c r="J504" s="204"/>
      <c r="K504" s="111"/>
      <c r="L504" s="204"/>
      <c r="M504" s="111"/>
      <c r="N504" s="111"/>
      <c r="O504" s="111"/>
      <c r="P504" s="111"/>
      <c r="Q504" s="111"/>
      <c r="R504" s="111"/>
      <c r="S504" s="111"/>
      <c r="T504" s="111"/>
      <c r="U504" s="111"/>
      <c r="V504" s="111"/>
      <c r="W504" s="111"/>
      <c r="X504" s="111"/>
      <c r="Y504" s="111"/>
      <c r="Z504" s="111"/>
    </row>
    <row r="505" spans="1:26" ht="15.75" customHeight="1">
      <c r="A505" s="111"/>
      <c r="B505" s="78"/>
      <c r="C505" s="78"/>
      <c r="D505" s="111"/>
      <c r="E505" s="78"/>
      <c r="F505" s="111"/>
      <c r="G505" s="111"/>
      <c r="H505" s="204"/>
      <c r="I505" s="111"/>
      <c r="J505" s="204"/>
      <c r="K505" s="111"/>
      <c r="L505" s="204"/>
      <c r="M505" s="111"/>
      <c r="N505" s="111"/>
      <c r="O505" s="111"/>
      <c r="P505" s="111"/>
      <c r="Q505" s="111"/>
      <c r="R505" s="111"/>
      <c r="S505" s="111"/>
      <c r="T505" s="111"/>
      <c r="U505" s="111"/>
      <c r="V505" s="111"/>
      <c r="W505" s="111"/>
      <c r="X505" s="111"/>
      <c r="Y505" s="111"/>
      <c r="Z505" s="111"/>
    </row>
    <row r="506" spans="1:26" ht="15.75" customHeight="1">
      <c r="A506" s="111"/>
      <c r="B506" s="78"/>
      <c r="C506" s="78"/>
      <c r="D506" s="111"/>
      <c r="E506" s="78"/>
      <c r="F506" s="111"/>
      <c r="G506" s="111"/>
      <c r="H506" s="204"/>
      <c r="I506" s="111"/>
      <c r="J506" s="204"/>
      <c r="K506" s="111"/>
      <c r="L506" s="204"/>
      <c r="M506" s="111"/>
      <c r="N506" s="111"/>
      <c r="O506" s="111"/>
      <c r="P506" s="111"/>
      <c r="Q506" s="111"/>
      <c r="R506" s="111"/>
      <c r="S506" s="111"/>
      <c r="T506" s="111"/>
      <c r="U506" s="111"/>
      <c r="V506" s="111"/>
      <c r="W506" s="111"/>
      <c r="X506" s="111"/>
      <c r="Y506" s="111"/>
      <c r="Z506" s="111"/>
    </row>
    <row r="507" spans="1:26" ht="15.75" customHeight="1">
      <c r="A507" s="111"/>
      <c r="B507" s="78"/>
      <c r="C507" s="78"/>
      <c r="D507" s="111"/>
      <c r="E507" s="78"/>
      <c r="F507" s="111"/>
      <c r="G507" s="111"/>
      <c r="H507" s="204"/>
      <c r="I507" s="111"/>
      <c r="J507" s="204"/>
      <c r="K507" s="111"/>
      <c r="L507" s="204"/>
      <c r="M507" s="111"/>
      <c r="N507" s="111"/>
      <c r="O507" s="111"/>
      <c r="P507" s="111"/>
      <c r="Q507" s="111"/>
      <c r="R507" s="111"/>
      <c r="S507" s="111"/>
      <c r="T507" s="111"/>
      <c r="U507" s="111"/>
      <c r="V507" s="111"/>
      <c r="W507" s="111"/>
      <c r="X507" s="111"/>
      <c r="Y507" s="111"/>
      <c r="Z507" s="111"/>
    </row>
    <row r="508" spans="1:26" ht="15.75" customHeight="1">
      <c r="A508" s="111"/>
      <c r="B508" s="78"/>
      <c r="C508" s="78"/>
      <c r="D508" s="111"/>
      <c r="E508" s="78"/>
      <c r="F508" s="111"/>
      <c r="G508" s="111"/>
      <c r="H508" s="204"/>
      <c r="I508" s="111"/>
      <c r="J508" s="204"/>
      <c r="K508" s="111"/>
      <c r="L508" s="204"/>
      <c r="M508" s="111"/>
      <c r="N508" s="111"/>
      <c r="O508" s="111"/>
      <c r="P508" s="111"/>
      <c r="Q508" s="111"/>
      <c r="R508" s="111"/>
      <c r="S508" s="111"/>
      <c r="T508" s="111"/>
      <c r="U508" s="111"/>
      <c r="V508" s="111"/>
      <c r="W508" s="111"/>
      <c r="X508" s="111"/>
      <c r="Y508" s="111"/>
      <c r="Z508" s="111"/>
    </row>
    <row r="509" spans="1:26" ht="15.75" customHeight="1">
      <c r="A509" s="111"/>
      <c r="B509" s="78"/>
      <c r="C509" s="78"/>
      <c r="D509" s="111"/>
      <c r="E509" s="78"/>
      <c r="F509" s="111"/>
      <c r="G509" s="111"/>
      <c r="H509" s="204"/>
      <c r="I509" s="111"/>
      <c r="J509" s="204"/>
      <c r="K509" s="111"/>
      <c r="L509" s="204"/>
      <c r="M509" s="111"/>
      <c r="N509" s="111"/>
      <c r="O509" s="111"/>
      <c r="P509" s="111"/>
      <c r="Q509" s="111"/>
      <c r="R509" s="111"/>
      <c r="S509" s="111"/>
      <c r="T509" s="111"/>
      <c r="U509" s="111"/>
      <c r="V509" s="111"/>
      <c r="W509" s="111"/>
      <c r="X509" s="111"/>
      <c r="Y509" s="111"/>
      <c r="Z509" s="111"/>
    </row>
    <row r="510" spans="1:26" ht="15.75" customHeight="1">
      <c r="A510" s="111"/>
      <c r="B510" s="78"/>
      <c r="C510" s="78"/>
      <c r="D510" s="111"/>
      <c r="E510" s="78"/>
      <c r="F510" s="111"/>
      <c r="G510" s="111"/>
      <c r="H510" s="204"/>
      <c r="I510" s="111"/>
      <c r="J510" s="204"/>
      <c r="K510" s="111"/>
      <c r="L510" s="204"/>
      <c r="M510" s="111"/>
      <c r="N510" s="111"/>
      <c r="O510" s="111"/>
      <c r="P510" s="111"/>
      <c r="Q510" s="111"/>
      <c r="R510" s="111"/>
      <c r="S510" s="111"/>
      <c r="T510" s="111"/>
      <c r="U510" s="111"/>
      <c r="V510" s="111"/>
      <c r="W510" s="111"/>
      <c r="X510" s="111"/>
      <c r="Y510" s="111"/>
      <c r="Z510" s="111"/>
    </row>
    <row r="511" spans="1:26" ht="15.75" customHeight="1">
      <c r="A511" s="111"/>
      <c r="B511" s="78"/>
      <c r="C511" s="78"/>
      <c r="D511" s="111"/>
      <c r="E511" s="78"/>
      <c r="F511" s="111"/>
      <c r="G511" s="111"/>
      <c r="H511" s="204"/>
      <c r="I511" s="111"/>
      <c r="J511" s="204"/>
      <c r="K511" s="111"/>
      <c r="L511" s="204"/>
      <c r="M511" s="111"/>
      <c r="N511" s="111"/>
      <c r="O511" s="111"/>
      <c r="P511" s="111"/>
      <c r="Q511" s="111"/>
      <c r="R511" s="111"/>
      <c r="S511" s="111"/>
      <c r="T511" s="111"/>
      <c r="U511" s="111"/>
      <c r="V511" s="111"/>
      <c r="W511" s="111"/>
      <c r="X511" s="111"/>
      <c r="Y511" s="111"/>
      <c r="Z511" s="111"/>
    </row>
    <row r="512" spans="1:26" ht="15.75" customHeight="1">
      <c r="A512" s="111"/>
      <c r="B512" s="78"/>
      <c r="C512" s="78"/>
      <c r="D512" s="111"/>
      <c r="E512" s="78"/>
      <c r="F512" s="111"/>
      <c r="G512" s="111"/>
      <c r="H512" s="204"/>
      <c r="I512" s="111"/>
      <c r="J512" s="204"/>
      <c r="K512" s="111"/>
      <c r="L512" s="204"/>
      <c r="M512" s="111"/>
      <c r="N512" s="111"/>
      <c r="O512" s="111"/>
      <c r="P512" s="111"/>
      <c r="Q512" s="111"/>
      <c r="R512" s="111"/>
      <c r="S512" s="111"/>
      <c r="T512" s="111"/>
      <c r="U512" s="111"/>
      <c r="V512" s="111"/>
      <c r="W512" s="111"/>
      <c r="X512" s="111"/>
      <c r="Y512" s="111"/>
      <c r="Z512" s="111"/>
    </row>
    <row r="513" spans="1:26" ht="15.75" customHeight="1">
      <c r="A513" s="111"/>
      <c r="B513" s="78"/>
      <c r="C513" s="78"/>
      <c r="D513" s="111"/>
      <c r="E513" s="78"/>
      <c r="F513" s="111"/>
      <c r="G513" s="111"/>
      <c r="H513" s="204"/>
      <c r="I513" s="111"/>
      <c r="J513" s="204"/>
      <c r="K513" s="111"/>
      <c r="L513" s="204"/>
      <c r="M513" s="111"/>
      <c r="N513" s="111"/>
      <c r="O513" s="111"/>
      <c r="P513" s="111"/>
      <c r="Q513" s="111"/>
      <c r="R513" s="111"/>
      <c r="S513" s="111"/>
      <c r="T513" s="111"/>
      <c r="U513" s="111"/>
      <c r="V513" s="111"/>
      <c r="W513" s="111"/>
      <c r="X513" s="111"/>
      <c r="Y513" s="111"/>
      <c r="Z513" s="111"/>
    </row>
    <row r="514" spans="1:26" ht="15.75" customHeight="1">
      <c r="A514" s="111"/>
      <c r="B514" s="78"/>
      <c r="C514" s="78"/>
      <c r="D514" s="111"/>
      <c r="E514" s="78"/>
      <c r="F514" s="111"/>
      <c r="G514" s="111"/>
      <c r="H514" s="204"/>
      <c r="I514" s="111"/>
      <c r="J514" s="204"/>
      <c r="K514" s="111"/>
      <c r="L514" s="204"/>
      <c r="M514" s="111"/>
      <c r="N514" s="111"/>
      <c r="O514" s="111"/>
      <c r="P514" s="111"/>
      <c r="Q514" s="111"/>
      <c r="R514" s="111"/>
      <c r="S514" s="111"/>
      <c r="T514" s="111"/>
      <c r="U514" s="111"/>
      <c r="V514" s="111"/>
      <c r="W514" s="111"/>
      <c r="X514" s="111"/>
      <c r="Y514" s="111"/>
      <c r="Z514" s="111"/>
    </row>
    <row r="515" spans="1:26" ht="15.75" customHeight="1">
      <c r="A515" s="111"/>
      <c r="B515" s="78"/>
      <c r="C515" s="78"/>
      <c r="D515" s="111"/>
      <c r="E515" s="78"/>
      <c r="F515" s="111"/>
      <c r="G515" s="111"/>
      <c r="H515" s="204"/>
      <c r="I515" s="111"/>
      <c r="J515" s="204"/>
      <c r="K515" s="111"/>
      <c r="L515" s="204"/>
      <c r="M515" s="111"/>
      <c r="N515" s="111"/>
      <c r="O515" s="111"/>
      <c r="P515" s="111"/>
      <c r="Q515" s="111"/>
      <c r="R515" s="111"/>
      <c r="S515" s="111"/>
      <c r="T515" s="111"/>
      <c r="U515" s="111"/>
      <c r="V515" s="111"/>
      <c r="W515" s="111"/>
      <c r="X515" s="111"/>
      <c r="Y515" s="111"/>
      <c r="Z515" s="111"/>
    </row>
    <row r="516" spans="1:26" ht="15.75" customHeight="1">
      <c r="A516" s="111"/>
      <c r="B516" s="78"/>
      <c r="C516" s="78"/>
      <c r="D516" s="111"/>
      <c r="E516" s="78"/>
      <c r="F516" s="111"/>
      <c r="G516" s="111"/>
      <c r="H516" s="204"/>
      <c r="I516" s="111"/>
      <c r="J516" s="204"/>
      <c r="K516" s="111"/>
      <c r="L516" s="204"/>
      <c r="M516" s="111"/>
      <c r="N516" s="111"/>
      <c r="O516" s="111"/>
      <c r="P516" s="111"/>
      <c r="Q516" s="111"/>
      <c r="R516" s="111"/>
      <c r="S516" s="111"/>
      <c r="T516" s="111"/>
      <c r="U516" s="111"/>
      <c r="V516" s="111"/>
      <c r="W516" s="111"/>
      <c r="X516" s="111"/>
      <c r="Y516" s="111"/>
      <c r="Z516" s="111"/>
    </row>
    <row r="517" spans="1:26" ht="15.75" customHeight="1">
      <c r="A517" s="111"/>
      <c r="B517" s="78"/>
      <c r="C517" s="78"/>
      <c r="D517" s="111"/>
      <c r="E517" s="78"/>
      <c r="F517" s="111"/>
      <c r="G517" s="111"/>
      <c r="H517" s="204"/>
      <c r="I517" s="111"/>
      <c r="J517" s="204"/>
      <c r="K517" s="111"/>
      <c r="L517" s="204"/>
      <c r="M517" s="111"/>
      <c r="N517" s="111"/>
      <c r="O517" s="111"/>
      <c r="P517" s="111"/>
      <c r="Q517" s="111"/>
      <c r="R517" s="111"/>
      <c r="S517" s="111"/>
      <c r="T517" s="111"/>
      <c r="U517" s="111"/>
      <c r="V517" s="111"/>
      <c r="W517" s="111"/>
      <c r="X517" s="111"/>
      <c r="Y517" s="111"/>
      <c r="Z517" s="111"/>
    </row>
    <row r="518" spans="1:26" ht="15.75" customHeight="1">
      <c r="A518" s="111"/>
      <c r="B518" s="78"/>
      <c r="C518" s="78"/>
      <c r="D518" s="111"/>
      <c r="E518" s="78"/>
      <c r="F518" s="111"/>
      <c r="G518" s="111"/>
      <c r="H518" s="204"/>
      <c r="I518" s="111"/>
      <c r="J518" s="204"/>
      <c r="K518" s="111"/>
      <c r="L518" s="204"/>
      <c r="M518" s="111"/>
      <c r="N518" s="111"/>
      <c r="O518" s="111"/>
      <c r="P518" s="111"/>
      <c r="Q518" s="111"/>
      <c r="R518" s="111"/>
      <c r="S518" s="111"/>
      <c r="T518" s="111"/>
      <c r="U518" s="111"/>
      <c r="V518" s="111"/>
      <c r="W518" s="111"/>
      <c r="X518" s="111"/>
      <c r="Y518" s="111"/>
      <c r="Z518" s="111"/>
    </row>
    <row r="519" spans="1:26" ht="15.75" customHeight="1">
      <c r="A519" s="111"/>
      <c r="B519" s="78"/>
      <c r="C519" s="78"/>
      <c r="D519" s="111"/>
      <c r="E519" s="78"/>
      <c r="F519" s="111"/>
      <c r="G519" s="111"/>
      <c r="H519" s="204"/>
      <c r="I519" s="111"/>
      <c r="J519" s="204"/>
      <c r="K519" s="111"/>
      <c r="L519" s="204"/>
      <c r="M519" s="111"/>
      <c r="N519" s="111"/>
      <c r="O519" s="111"/>
      <c r="P519" s="111"/>
      <c r="Q519" s="111"/>
      <c r="R519" s="111"/>
      <c r="S519" s="111"/>
      <c r="T519" s="111"/>
      <c r="U519" s="111"/>
      <c r="V519" s="111"/>
      <c r="W519" s="111"/>
      <c r="X519" s="111"/>
      <c r="Y519" s="111"/>
      <c r="Z519" s="111"/>
    </row>
    <row r="520" spans="1:26" ht="15.75" customHeight="1">
      <c r="A520" s="111"/>
      <c r="B520" s="78"/>
      <c r="C520" s="78"/>
      <c r="D520" s="111"/>
      <c r="E520" s="78"/>
      <c r="F520" s="111"/>
      <c r="G520" s="111"/>
      <c r="H520" s="204"/>
      <c r="I520" s="111"/>
      <c r="J520" s="204"/>
      <c r="K520" s="111"/>
      <c r="L520" s="204"/>
      <c r="M520" s="111"/>
      <c r="N520" s="111"/>
      <c r="O520" s="111"/>
      <c r="P520" s="111"/>
      <c r="Q520" s="111"/>
      <c r="R520" s="111"/>
      <c r="S520" s="111"/>
      <c r="T520" s="111"/>
      <c r="U520" s="111"/>
      <c r="V520" s="111"/>
      <c r="W520" s="111"/>
      <c r="X520" s="111"/>
      <c r="Y520" s="111"/>
      <c r="Z520" s="111"/>
    </row>
    <row r="521" spans="1:26" ht="15.75" customHeight="1">
      <c r="A521" s="111"/>
      <c r="B521" s="78"/>
      <c r="C521" s="78"/>
      <c r="D521" s="111"/>
      <c r="E521" s="78"/>
      <c r="F521" s="111"/>
      <c r="G521" s="111"/>
      <c r="H521" s="204"/>
      <c r="I521" s="111"/>
      <c r="J521" s="204"/>
      <c r="K521" s="111"/>
      <c r="L521" s="204"/>
      <c r="M521" s="111"/>
      <c r="N521" s="111"/>
      <c r="O521" s="111"/>
      <c r="P521" s="111"/>
      <c r="Q521" s="111"/>
      <c r="R521" s="111"/>
      <c r="S521" s="111"/>
      <c r="T521" s="111"/>
      <c r="U521" s="111"/>
      <c r="V521" s="111"/>
      <c r="W521" s="111"/>
      <c r="X521" s="111"/>
      <c r="Y521" s="111"/>
      <c r="Z521" s="111"/>
    </row>
    <row r="522" spans="1:26" ht="15.75" customHeight="1">
      <c r="A522" s="111"/>
      <c r="B522" s="78"/>
      <c r="C522" s="78"/>
      <c r="D522" s="111"/>
      <c r="E522" s="78"/>
      <c r="F522" s="111"/>
      <c r="G522" s="111"/>
      <c r="H522" s="204"/>
      <c r="I522" s="111"/>
      <c r="J522" s="204"/>
      <c r="K522" s="111"/>
      <c r="L522" s="204"/>
      <c r="M522" s="111"/>
      <c r="N522" s="111"/>
      <c r="O522" s="111"/>
      <c r="P522" s="111"/>
      <c r="Q522" s="111"/>
      <c r="R522" s="111"/>
      <c r="S522" s="111"/>
      <c r="T522" s="111"/>
      <c r="U522" s="111"/>
      <c r="V522" s="111"/>
      <c r="W522" s="111"/>
      <c r="X522" s="111"/>
      <c r="Y522" s="111"/>
      <c r="Z522" s="111"/>
    </row>
    <row r="523" spans="1:26" ht="15.75" customHeight="1">
      <c r="A523" s="111"/>
      <c r="B523" s="78"/>
      <c r="C523" s="78"/>
      <c r="D523" s="111"/>
      <c r="E523" s="78"/>
      <c r="F523" s="111"/>
      <c r="G523" s="111"/>
      <c r="H523" s="204"/>
      <c r="I523" s="111"/>
      <c r="J523" s="204"/>
      <c r="K523" s="111"/>
      <c r="L523" s="204"/>
      <c r="M523" s="111"/>
      <c r="N523" s="111"/>
      <c r="O523" s="111"/>
      <c r="P523" s="111"/>
      <c r="Q523" s="111"/>
      <c r="R523" s="111"/>
      <c r="S523" s="111"/>
      <c r="T523" s="111"/>
      <c r="U523" s="111"/>
      <c r="V523" s="111"/>
      <c r="W523" s="111"/>
      <c r="X523" s="111"/>
      <c r="Y523" s="111"/>
      <c r="Z523" s="111"/>
    </row>
    <row r="524" spans="1:26" ht="15.75" customHeight="1">
      <c r="A524" s="111"/>
      <c r="B524" s="78"/>
      <c r="C524" s="78"/>
      <c r="D524" s="111"/>
      <c r="E524" s="78"/>
      <c r="F524" s="111"/>
      <c r="G524" s="111"/>
      <c r="H524" s="204"/>
      <c r="I524" s="111"/>
      <c r="J524" s="204"/>
      <c r="K524" s="111"/>
      <c r="L524" s="204"/>
      <c r="M524" s="111"/>
      <c r="N524" s="111"/>
      <c r="O524" s="111"/>
      <c r="P524" s="111"/>
      <c r="Q524" s="111"/>
      <c r="R524" s="111"/>
      <c r="S524" s="111"/>
      <c r="T524" s="111"/>
      <c r="U524" s="111"/>
      <c r="V524" s="111"/>
      <c r="W524" s="111"/>
      <c r="X524" s="111"/>
      <c r="Y524" s="111"/>
      <c r="Z524" s="111"/>
    </row>
    <row r="525" spans="1:26" ht="15.75" customHeight="1">
      <c r="A525" s="111"/>
      <c r="B525" s="78"/>
      <c r="C525" s="78"/>
      <c r="D525" s="111"/>
      <c r="E525" s="78"/>
      <c r="F525" s="111"/>
      <c r="G525" s="111"/>
      <c r="H525" s="204"/>
      <c r="I525" s="111"/>
      <c r="J525" s="204"/>
      <c r="K525" s="111"/>
      <c r="L525" s="204"/>
      <c r="M525" s="111"/>
      <c r="N525" s="111"/>
      <c r="O525" s="111"/>
      <c r="P525" s="111"/>
      <c r="Q525" s="111"/>
      <c r="R525" s="111"/>
      <c r="S525" s="111"/>
      <c r="T525" s="111"/>
      <c r="U525" s="111"/>
      <c r="V525" s="111"/>
      <c r="W525" s="111"/>
      <c r="X525" s="111"/>
      <c r="Y525" s="111"/>
      <c r="Z525" s="111"/>
    </row>
    <row r="526" spans="1:26" ht="15.75" customHeight="1">
      <c r="A526" s="111"/>
      <c r="B526" s="78"/>
      <c r="C526" s="78"/>
      <c r="D526" s="111"/>
      <c r="E526" s="78"/>
      <c r="F526" s="111"/>
      <c r="G526" s="111"/>
      <c r="H526" s="204"/>
      <c r="I526" s="111"/>
      <c r="J526" s="204"/>
      <c r="K526" s="111"/>
      <c r="L526" s="204"/>
      <c r="M526" s="111"/>
      <c r="N526" s="111"/>
      <c r="O526" s="111"/>
      <c r="P526" s="111"/>
      <c r="Q526" s="111"/>
      <c r="R526" s="111"/>
      <c r="S526" s="111"/>
      <c r="T526" s="111"/>
      <c r="U526" s="111"/>
      <c r="V526" s="111"/>
      <c r="W526" s="111"/>
      <c r="X526" s="111"/>
      <c r="Y526" s="111"/>
      <c r="Z526" s="111"/>
    </row>
    <row r="527" spans="1:26" ht="15.75" customHeight="1">
      <c r="A527" s="111"/>
      <c r="B527" s="78"/>
      <c r="C527" s="78"/>
      <c r="D527" s="111"/>
      <c r="E527" s="78"/>
      <c r="F527" s="111"/>
      <c r="G527" s="111"/>
      <c r="H527" s="204"/>
      <c r="I527" s="111"/>
      <c r="J527" s="204"/>
      <c r="K527" s="111"/>
      <c r="L527" s="204"/>
      <c r="M527" s="111"/>
      <c r="N527" s="111"/>
      <c r="O527" s="111"/>
      <c r="P527" s="111"/>
      <c r="Q527" s="111"/>
      <c r="R527" s="111"/>
      <c r="S527" s="111"/>
      <c r="T527" s="111"/>
      <c r="U527" s="111"/>
      <c r="V527" s="111"/>
      <c r="W527" s="111"/>
      <c r="X527" s="111"/>
      <c r="Y527" s="111"/>
      <c r="Z527" s="111"/>
    </row>
    <row r="528" spans="1:26" ht="15.75" customHeight="1">
      <c r="A528" s="111"/>
      <c r="B528" s="78"/>
      <c r="C528" s="78"/>
      <c r="D528" s="111"/>
      <c r="E528" s="78"/>
      <c r="F528" s="111"/>
      <c r="G528" s="111"/>
      <c r="H528" s="204"/>
      <c r="I528" s="111"/>
      <c r="J528" s="204"/>
      <c r="K528" s="111"/>
      <c r="L528" s="204"/>
      <c r="M528" s="111"/>
      <c r="N528" s="111"/>
      <c r="O528" s="111"/>
      <c r="P528" s="111"/>
      <c r="Q528" s="111"/>
      <c r="R528" s="111"/>
      <c r="S528" s="111"/>
      <c r="T528" s="111"/>
      <c r="U528" s="111"/>
      <c r="V528" s="111"/>
      <c r="W528" s="111"/>
      <c r="X528" s="111"/>
      <c r="Y528" s="111"/>
      <c r="Z528" s="111"/>
    </row>
    <row r="529" spans="1:26" ht="15.75" customHeight="1">
      <c r="A529" s="111"/>
      <c r="B529" s="78"/>
      <c r="C529" s="78"/>
      <c r="D529" s="111"/>
      <c r="E529" s="78"/>
      <c r="F529" s="111"/>
      <c r="G529" s="111"/>
      <c r="H529" s="204"/>
      <c r="I529" s="111"/>
      <c r="J529" s="204"/>
      <c r="K529" s="111"/>
      <c r="L529" s="204"/>
      <c r="M529" s="111"/>
      <c r="N529" s="111"/>
      <c r="O529" s="111"/>
      <c r="P529" s="111"/>
      <c r="Q529" s="111"/>
      <c r="R529" s="111"/>
      <c r="S529" s="111"/>
      <c r="T529" s="111"/>
      <c r="U529" s="111"/>
      <c r="V529" s="111"/>
      <c r="W529" s="111"/>
      <c r="X529" s="111"/>
      <c r="Y529" s="111"/>
      <c r="Z529" s="111"/>
    </row>
    <row r="530" spans="1:26" ht="15.75" customHeight="1">
      <c r="A530" s="111"/>
      <c r="B530" s="78"/>
      <c r="C530" s="78"/>
      <c r="D530" s="111"/>
      <c r="E530" s="78"/>
      <c r="F530" s="111"/>
      <c r="G530" s="111"/>
      <c r="H530" s="204"/>
      <c r="I530" s="111"/>
      <c r="J530" s="204"/>
      <c r="K530" s="111"/>
      <c r="L530" s="204"/>
      <c r="M530" s="111"/>
      <c r="N530" s="111"/>
      <c r="O530" s="111"/>
      <c r="P530" s="111"/>
      <c r="Q530" s="111"/>
      <c r="R530" s="111"/>
      <c r="S530" s="111"/>
      <c r="T530" s="111"/>
      <c r="U530" s="111"/>
      <c r="V530" s="111"/>
      <c r="W530" s="111"/>
      <c r="X530" s="111"/>
      <c r="Y530" s="111"/>
      <c r="Z530" s="111"/>
    </row>
    <row r="531" spans="1:26" ht="15.75" customHeight="1">
      <c r="A531" s="111"/>
      <c r="B531" s="78"/>
      <c r="C531" s="78"/>
      <c r="D531" s="111"/>
      <c r="E531" s="78"/>
      <c r="F531" s="111"/>
      <c r="G531" s="111"/>
      <c r="H531" s="204"/>
      <c r="I531" s="111"/>
      <c r="J531" s="204"/>
      <c r="K531" s="111"/>
      <c r="L531" s="204"/>
      <c r="M531" s="111"/>
      <c r="N531" s="111"/>
      <c r="O531" s="111"/>
      <c r="P531" s="111"/>
      <c r="Q531" s="111"/>
      <c r="R531" s="111"/>
      <c r="S531" s="111"/>
      <c r="T531" s="111"/>
      <c r="U531" s="111"/>
      <c r="V531" s="111"/>
      <c r="W531" s="111"/>
      <c r="X531" s="111"/>
      <c r="Y531" s="111"/>
      <c r="Z531" s="111"/>
    </row>
    <row r="532" spans="1:26" ht="15.75" customHeight="1">
      <c r="A532" s="111"/>
      <c r="B532" s="78"/>
      <c r="C532" s="78"/>
      <c r="D532" s="111"/>
      <c r="E532" s="78"/>
      <c r="F532" s="111"/>
      <c r="G532" s="111"/>
      <c r="H532" s="204"/>
      <c r="I532" s="111"/>
      <c r="J532" s="204"/>
      <c r="K532" s="111"/>
      <c r="L532" s="204"/>
      <c r="M532" s="111"/>
      <c r="N532" s="111"/>
      <c r="O532" s="111"/>
      <c r="P532" s="111"/>
      <c r="Q532" s="111"/>
      <c r="R532" s="111"/>
      <c r="S532" s="111"/>
      <c r="T532" s="111"/>
      <c r="U532" s="111"/>
      <c r="V532" s="111"/>
      <c r="W532" s="111"/>
      <c r="X532" s="111"/>
      <c r="Y532" s="111"/>
      <c r="Z532" s="111"/>
    </row>
    <row r="533" spans="1:26" ht="15.75" customHeight="1">
      <c r="A533" s="111"/>
      <c r="B533" s="78"/>
      <c r="C533" s="78"/>
      <c r="D533" s="111"/>
      <c r="E533" s="78"/>
      <c r="F533" s="111"/>
      <c r="G533" s="111"/>
      <c r="H533" s="204"/>
      <c r="I533" s="111"/>
      <c r="J533" s="204"/>
      <c r="K533" s="111"/>
      <c r="L533" s="204"/>
      <c r="M533" s="111"/>
      <c r="N533" s="111"/>
      <c r="O533" s="111"/>
      <c r="P533" s="111"/>
      <c r="Q533" s="111"/>
      <c r="R533" s="111"/>
      <c r="S533" s="111"/>
      <c r="T533" s="111"/>
      <c r="U533" s="111"/>
      <c r="V533" s="111"/>
      <c r="W533" s="111"/>
      <c r="X533" s="111"/>
      <c r="Y533" s="111"/>
      <c r="Z533" s="111"/>
    </row>
    <row r="534" spans="1:26" ht="15.75" customHeight="1">
      <c r="A534" s="111"/>
      <c r="B534" s="78"/>
      <c r="C534" s="78"/>
      <c r="D534" s="111"/>
      <c r="E534" s="78"/>
      <c r="F534" s="111"/>
      <c r="G534" s="111"/>
      <c r="H534" s="204"/>
      <c r="I534" s="111"/>
      <c r="J534" s="204"/>
      <c r="K534" s="111"/>
      <c r="L534" s="204"/>
      <c r="M534" s="111"/>
      <c r="N534" s="111"/>
      <c r="O534" s="111"/>
      <c r="P534" s="111"/>
      <c r="Q534" s="111"/>
      <c r="R534" s="111"/>
      <c r="S534" s="111"/>
      <c r="T534" s="111"/>
      <c r="U534" s="111"/>
      <c r="V534" s="111"/>
      <c r="W534" s="111"/>
      <c r="X534" s="111"/>
      <c r="Y534" s="111"/>
      <c r="Z534" s="111"/>
    </row>
    <row r="535" spans="1:26" ht="15.75" customHeight="1">
      <c r="A535" s="111"/>
      <c r="B535" s="78"/>
      <c r="C535" s="78"/>
      <c r="D535" s="111"/>
      <c r="E535" s="78"/>
      <c r="F535" s="111"/>
      <c r="G535" s="111"/>
      <c r="H535" s="204"/>
      <c r="I535" s="111"/>
      <c r="J535" s="204"/>
      <c r="K535" s="111"/>
      <c r="L535" s="204"/>
      <c r="M535" s="111"/>
      <c r="N535" s="111"/>
      <c r="O535" s="111"/>
      <c r="P535" s="111"/>
      <c r="Q535" s="111"/>
      <c r="R535" s="111"/>
      <c r="S535" s="111"/>
      <c r="T535" s="111"/>
      <c r="U535" s="111"/>
      <c r="V535" s="111"/>
      <c r="W535" s="111"/>
      <c r="X535" s="111"/>
      <c r="Y535" s="111"/>
      <c r="Z535" s="111"/>
    </row>
    <row r="536" spans="1:26" ht="15.75" customHeight="1">
      <c r="A536" s="111"/>
      <c r="B536" s="78"/>
      <c r="C536" s="78"/>
      <c r="D536" s="111"/>
      <c r="E536" s="78"/>
      <c r="F536" s="111"/>
      <c r="G536" s="111"/>
      <c r="H536" s="204"/>
      <c r="I536" s="111"/>
      <c r="J536" s="204"/>
      <c r="K536" s="111"/>
      <c r="L536" s="204"/>
      <c r="M536" s="111"/>
      <c r="N536" s="111"/>
      <c r="O536" s="111"/>
      <c r="P536" s="111"/>
      <c r="Q536" s="111"/>
      <c r="R536" s="111"/>
      <c r="S536" s="111"/>
      <c r="T536" s="111"/>
      <c r="U536" s="111"/>
      <c r="V536" s="111"/>
      <c r="W536" s="111"/>
      <c r="X536" s="111"/>
      <c r="Y536" s="111"/>
      <c r="Z536" s="111"/>
    </row>
    <row r="537" spans="1:26" ht="15.75" customHeight="1">
      <c r="A537" s="111"/>
      <c r="B537" s="78"/>
      <c r="C537" s="78"/>
      <c r="D537" s="111"/>
      <c r="E537" s="78"/>
      <c r="F537" s="111"/>
      <c r="G537" s="111"/>
      <c r="H537" s="204"/>
      <c r="I537" s="111"/>
      <c r="J537" s="204"/>
      <c r="K537" s="111"/>
      <c r="L537" s="204"/>
      <c r="M537" s="111"/>
      <c r="N537" s="111"/>
      <c r="O537" s="111"/>
      <c r="P537" s="111"/>
      <c r="Q537" s="111"/>
      <c r="R537" s="111"/>
      <c r="S537" s="111"/>
      <c r="T537" s="111"/>
      <c r="U537" s="111"/>
      <c r="V537" s="111"/>
      <c r="W537" s="111"/>
      <c r="X537" s="111"/>
      <c r="Y537" s="111"/>
      <c r="Z537" s="111"/>
    </row>
    <row r="538" spans="1:26" ht="15.75" customHeight="1">
      <c r="A538" s="111"/>
      <c r="B538" s="78"/>
      <c r="C538" s="78"/>
      <c r="D538" s="111"/>
      <c r="E538" s="78"/>
      <c r="F538" s="111"/>
      <c r="G538" s="111"/>
      <c r="H538" s="204"/>
      <c r="I538" s="111"/>
      <c r="J538" s="204"/>
      <c r="K538" s="111"/>
      <c r="L538" s="204"/>
      <c r="M538" s="111"/>
      <c r="N538" s="111"/>
      <c r="O538" s="111"/>
      <c r="P538" s="111"/>
      <c r="Q538" s="111"/>
      <c r="R538" s="111"/>
      <c r="S538" s="111"/>
      <c r="T538" s="111"/>
      <c r="U538" s="111"/>
      <c r="V538" s="111"/>
      <c r="W538" s="111"/>
      <c r="X538" s="111"/>
      <c r="Y538" s="111"/>
      <c r="Z538" s="111"/>
    </row>
    <row r="539" spans="1:26" ht="15.75" customHeight="1">
      <c r="A539" s="111"/>
      <c r="B539" s="78"/>
      <c r="C539" s="78"/>
      <c r="D539" s="111"/>
      <c r="E539" s="78"/>
      <c r="F539" s="111"/>
      <c r="G539" s="111"/>
      <c r="H539" s="204"/>
      <c r="I539" s="111"/>
      <c r="J539" s="204"/>
      <c r="K539" s="111"/>
      <c r="L539" s="204"/>
      <c r="M539" s="111"/>
      <c r="N539" s="111"/>
      <c r="O539" s="111"/>
      <c r="P539" s="111"/>
      <c r="Q539" s="111"/>
      <c r="R539" s="111"/>
      <c r="S539" s="111"/>
      <c r="T539" s="111"/>
      <c r="U539" s="111"/>
      <c r="V539" s="111"/>
      <c r="W539" s="111"/>
      <c r="X539" s="111"/>
      <c r="Y539" s="111"/>
      <c r="Z539" s="111"/>
    </row>
    <row r="540" spans="1:26" ht="15.75" customHeight="1">
      <c r="A540" s="111"/>
      <c r="B540" s="78"/>
      <c r="C540" s="78"/>
      <c r="D540" s="111"/>
      <c r="E540" s="78"/>
      <c r="F540" s="111"/>
      <c r="G540" s="111"/>
      <c r="H540" s="204"/>
      <c r="I540" s="111"/>
      <c r="J540" s="204"/>
      <c r="K540" s="111"/>
      <c r="L540" s="204"/>
      <c r="M540" s="111"/>
      <c r="N540" s="111"/>
      <c r="O540" s="111"/>
      <c r="P540" s="111"/>
      <c r="Q540" s="111"/>
      <c r="R540" s="111"/>
      <c r="S540" s="111"/>
      <c r="T540" s="111"/>
      <c r="U540" s="111"/>
      <c r="V540" s="111"/>
      <c r="W540" s="111"/>
      <c r="X540" s="111"/>
      <c r="Y540" s="111"/>
      <c r="Z540" s="111"/>
    </row>
    <row r="541" spans="1:26" ht="15.75" customHeight="1">
      <c r="A541" s="111"/>
      <c r="B541" s="78"/>
      <c r="C541" s="78"/>
      <c r="D541" s="111"/>
      <c r="E541" s="78"/>
      <c r="F541" s="111"/>
      <c r="G541" s="111"/>
      <c r="H541" s="204"/>
      <c r="I541" s="111"/>
      <c r="J541" s="204"/>
      <c r="K541" s="111"/>
      <c r="L541" s="204"/>
      <c r="M541" s="111"/>
      <c r="N541" s="111"/>
      <c r="O541" s="111"/>
      <c r="P541" s="111"/>
      <c r="Q541" s="111"/>
      <c r="R541" s="111"/>
      <c r="S541" s="111"/>
      <c r="T541" s="111"/>
      <c r="U541" s="111"/>
      <c r="V541" s="111"/>
      <c r="W541" s="111"/>
      <c r="X541" s="111"/>
      <c r="Y541" s="111"/>
      <c r="Z541" s="111"/>
    </row>
    <row r="542" spans="1:26" ht="15.75" customHeight="1">
      <c r="A542" s="111"/>
      <c r="B542" s="78"/>
      <c r="C542" s="78"/>
      <c r="D542" s="111"/>
      <c r="E542" s="78"/>
      <c r="F542" s="111"/>
      <c r="G542" s="111"/>
      <c r="H542" s="204"/>
      <c r="I542" s="111"/>
      <c r="J542" s="204"/>
      <c r="K542" s="111"/>
      <c r="L542" s="204"/>
      <c r="M542" s="111"/>
      <c r="N542" s="111"/>
      <c r="O542" s="111"/>
      <c r="P542" s="111"/>
      <c r="Q542" s="111"/>
      <c r="R542" s="111"/>
      <c r="S542" s="111"/>
      <c r="T542" s="111"/>
      <c r="U542" s="111"/>
      <c r="V542" s="111"/>
      <c r="W542" s="111"/>
      <c r="X542" s="111"/>
      <c r="Y542" s="111"/>
      <c r="Z542" s="111"/>
    </row>
    <row r="543" spans="1:26" ht="15.75" customHeight="1">
      <c r="A543" s="111"/>
      <c r="B543" s="78"/>
      <c r="C543" s="78"/>
      <c r="D543" s="111"/>
      <c r="E543" s="78"/>
      <c r="F543" s="111"/>
      <c r="G543" s="111"/>
      <c r="H543" s="204"/>
      <c r="I543" s="111"/>
      <c r="J543" s="204"/>
      <c r="K543" s="111"/>
      <c r="L543" s="204"/>
      <c r="M543" s="111"/>
      <c r="N543" s="111"/>
      <c r="O543" s="111"/>
      <c r="P543" s="111"/>
      <c r="Q543" s="111"/>
      <c r="R543" s="111"/>
      <c r="S543" s="111"/>
      <c r="T543" s="111"/>
      <c r="U543" s="111"/>
      <c r="V543" s="111"/>
      <c r="W543" s="111"/>
      <c r="X543" s="111"/>
      <c r="Y543" s="111"/>
      <c r="Z543" s="111"/>
    </row>
    <row r="544" spans="1:26" ht="15.75" customHeight="1">
      <c r="A544" s="111"/>
      <c r="B544" s="78"/>
      <c r="C544" s="78"/>
      <c r="D544" s="111"/>
      <c r="E544" s="78"/>
      <c r="F544" s="111"/>
      <c r="G544" s="111"/>
      <c r="H544" s="204"/>
      <c r="I544" s="111"/>
      <c r="J544" s="204"/>
      <c r="K544" s="111"/>
      <c r="L544" s="204"/>
      <c r="M544" s="111"/>
      <c r="N544" s="111"/>
      <c r="O544" s="111"/>
      <c r="P544" s="111"/>
      <c r="Q544" s="111"/>
      <c r="R544" s="111"/>
      <c r="S544" s="111"/>
      <c r="T544" s="111"/>
      <c r="U544" s="111"/>
      <c r="V544" s="111"/>
      <c r="W544" s="111"/>
      <c r="X544" s="111"/>
      <c r="Y544" s="111"/>
      <c r="Z544" s="111"/>
    </row>
    <row r="545" spans="1:26" ht="15.75" customHeight="1">
      <c r="A545" s="111"/>
      <c r="B545" s="78"/>
      <c r="C545" s="78"/>
      <c r="D545" s="111"/>
      <c r="E545" s="78"/>
      <c r="F545" s="111"/>
      <c r="G545" s="111"/>
      <c r="H545" s="204"/>
      <c r="I545" s="111"/>
      <c r="J545" s="204"/>
      <c r="K545" s="111"/>
      <c r="L545" s="204"/>
      <c r="M545" s="111"/>
      <c r="N545" s="111"/>
      <c r="O545" s="111"/>
      <c r="P545" s="111"/>
      <c r="Q545" s="111"/>
      <c r="R545" s="111"/>
      <c r="S545" s="111"/>
      <c r="T545" s="111"/>
      <c r="U545" s="111"/>
      <c r="V545" s="111"/>
      <c r="W545" s="111"/>
      <c r="X545" s="111"/>
      <c r="Y545" s="111"/>
      <c r="Z545" s="111"/>
    </row>
    <row r="546" spans="1:26" ht="15.75" customHeight="1">
      <c r="A546" s="111"/>
      <c r="B546" s="78"/>
      <c r="C546" s="78"/>
      <c r="D546" s="111"/>
      <c r="E546" s="78"/>
      <c r="F546" s="111"/>
      <c r="G546" s="111"/>
      <c r="H546" s="204"/>
      <c r="I546" s="111"/>
      <c r="J546" s="204"/>
      <c r="K546" s="111"/>
      <c r="L546" s="204"/>
      <c r="M546" s="111"/>
      <c r="N546" s="111"/>
      <c r="O546" s="111"/>
      <c r="P546" s="111"/>
      <c r="Q546" s="111"/>
      <c r="R546" s="111"/>
      <c r="S546" s="111"/>
      <c r="T546" s="111"/>
      <c r="U546" s="111"/>
      <c r="V546" s="111"/>
      <c r="W546" s="111"/>
      <c r="X546" s="111"/>
      <c r="Y546" s="111"/>
      <c r="Z546" s="111"/>
    </row>
    <row r="547" spans="1:26" ht="15.75" customHeight="1">
      <c r="A547" s="111"/>
      <c r="B547" s="78"/>
      <c r="C547" s="78"/>
      <c r="D547" s="111"/>
      <c r="E547" s="78"/>
      <c r="F547" s="111"/>
      <c r="G547" s="111"/>
      <c r="H547" s="204"/>
      <c r="I547" s="111"/>
      <c r="J547" s="204"/>
      <c r="K547" s="111"/>
      <c r="L547" s="204"/>
      <c r="M547" s="111"/>
      <c r="N547" s="111"/>
      <c r="O547" s="111"/>
      <c r="P547" s="111"/>
      <c r="Q547" s="111"/>
      <c r="R547" s="111"/>
      <c r="S547" s="111"/>
      <c r="T547" s="111"/>
      <c r="U547" s="111"/>
      <c r="V547" s="111"/>
      <c r="W547" s="111"/>
      <c r="X547" s="111"/>
      <c r="Y547" s="111"/>
      <c r="Z547" s="111"/>
    </row>
    <row r="548" spans="1:26" ht="15.75" customHeight="1">
      <c r="A548" s="111"/>
      <c r="B548" s="78"/>
      <c r="C548" s="78"/>
      <c r="D548" s="111"/>
      <c r="E548" s="78"/>
      <c r="F548" s="111"/>
      <c r="G548" s="111"/>
      <c r="H548" s="204"/>
      <c r="I548" s="111"/>
      <c r="J548" s="204"/>
      <c r="K548" s="111"/>
      <c r="L548" s="204"/>
      <c r="M548" s="111"/>
      <c r="N548" s="111"/>
      <c r="O548" s="111"/>
      <c r="P548" s="111"/>
      <c r="Q548" s="111"/>
      <c r="R548" s="111"/>
      <c r="S548" s="111"/>
      <c r="T548" s="111"/>
      <c r="U548" s="111"/>
      <c r="V548" s="111"/>
      <c r="W548" s="111"/>
      <c r="X548" s="111"/>
      <c r="Y548" s="111"/>
      <c r="Z548" s="111"/>
    </row>
    <row r="549" spans="1:26" ht="15.75" customHeight="1">
      <c r="A549" s="111"/>
      <c r="B549" s="78"/>
      <c r="C549" s="78"/>
      <c r="D549" s="111"/>
      <c r="E549" s="78"/>
      <c r="F549" s="111"/>
      <c r="G549" s="111"/>
      <c r="H549" s="204"/>
      <c r="I549" s="111"/>
      <c r="J549" s="204"/>
      <c r="K549" s="111"/>
      <c r="L549" s="204"/>
      <c r="M549" s="111"/>
      <c r="N549" s="111"/>
      <c r="O549" s="111"/>
      <c r="P549" s="111"/>
      <c r="Q549" s="111"/>
      <c r="R549" s="111"/>
      <c r="S549" s="111"/>
      <c r="T549" s="111"/>
      <c r="U549" s="111"/>
      <c r="V549" s="111"/>
      <c r="W549" s="111"/>
      <c r="X549" s="111"/>
      <c r="Y549" s="111"/>
      <c r="Z549" s="111"/>
    </row>
    <row r="550" spans="1:26" ht="15.75" customHeight="1">
      <c r="A550" s="111"/>
      <c r="B550" s="78"/>
      <c r="C550" s="78"/>
      <c r="D550" s="111"/>
      <c r="E550" s="78"/>
      <c r="F550" s="111"/>
      <c r="G550" s="111"/>
      <c r="H550" s="204"/>
      <c r="I550" s="111"/>
      <c r="J550" s="204"/>
      <c r="K550" s="111"/>
      <c r="L550" s="204"/>
      <c r="M550" s="111"/>
      <c r="N550" s="111"/>
      <c r="O550" s="111"/>
      <c r="P550" s="111"/>
      <c r="Q550" s="111"/>
      <c r="R550" s="111"/>
      <c r="S550" s="111"/>
      <c r="T550" s="111"/>
      <c r="U550" s="111"/>
      <c r="V550" s="111"/>
      <c r="W550" s="111"/>
      <c r="X550" s="111"/>
      <c r="Y550" s="111"/>
      <c r="Z550" s="111"/>
    </row>
    <row r="551" spans="1:26" ht="15.75" customHeight="1">
      <c r="A551" s="111"/>
      <c r="B551" s="78"/>
      <c r="C551" s="78"/>
      <c r="D551" s="111"/>
      <c r="E551" s="78"/>
      <c r="F551" s="111"/>
      <c r="G551" s="111"/>
      <c r="H551" s="204"/>
      <c r="I551" s="111"/>
      <c r="J551" s="204"/>
      <c r="K551" s="111"/>
      <c r="L551" s="204"/>
      <c r="M551" s="111"/>
      <c r="N551" s="111"/>
      <c r="O551" s="111"/>
      <c r="P551" s="111"/>
      <c r="Q551" s="111"/>
      <c r="R551" s="111"/>
      <c r="S551" s="111"/>
      <c r="T551" s="111"/>
      <c r="U551" s="111"/>
      <c r="V551" s="111"/>
      <c r="W551" s="111"/>
      <c r="X551" s="111"/>
      <c r="Y551" s="111"/>
      <c r="Z551" s="111"/>
    </row>
    <row r="552" spans="1:26" ht="15.75" customHeight="1">
      <c r="A552" s="111"/>
      <c r="B552" s="78"/>
      <c r="C552" s="78"/>
      <c r="D552" s="111"/>
      <c r="E552" s="78"/>
      <c r="F552" s="111"/>
      <c r="G552" s="111"/>
      <c r="H552" s="204"/>
      <c r="I552" s="111"/>
      <c r="J552" s="204"/>
      <c r="K552" s="111"/>
      <c r="L552" s="204"/>
      <c r="M552" s="111"/>
      <c r="N552" s="111"/>
      <c r="O552" s="111"/>
      <c r="P552" s="111"/>
      <c r="Q552" s="111"/>
      <c r="R552" s="111"/>
      <c r="S552" s="111"/>
      <c r="T552" s="111"/>
      <c r="U552" s="111"/>
      <c r="V552" s="111"/>
      <c r="W552" s="111"/>
      <c r="X552" s="111"/>
      <c r="Y552" s="111"/>
      <c r="Z552" s="111"/>
    </row>
    <row r="553" spans="1:26" ht="15.75" customHeight="1">
      <c r="A553" s="111"/>
      <c r="B553" s="78"/>
      <c r="C553" s="78"/>
      <c r="D553" s="111"/>
      <c r="E553" s="78"/>
      <c r="F553" s="111"/>
      <c r="G553" s="111"/>
      <c r="H553" s="204"/>
      <c r="I553" s="111"/>
      <c r="J553" s="204"/>
      <c r="K553" s="111"/>
      <c r="L553" s="204"/>
      <c r="M553" s="111"/>
      <c r="N553" s="111"/>
      <c r="O553" s="111"/>
      <c r="P553" s="111"/>
      <c r="Q553" s="111"/>
      <c r="R553" s="111"/>
      <c r="S553" s="111"/>
      <c r="T553" s="111"/>
      <c r="U553" s="111"/>
      <c r="V553" s="111"/>
      <c r="W553" s="111"/>
      <c r="X553" s="111"/>
      <c r="Y553" s="111"/>
      <c r="Z553" s="111"/>
    </row>
    <row r="554" spans="1:26" ht="15.75" customHeight="1">
      <c r="A554" s="111"/>
      <c r="B554" s="78"/>
      <c r="C554" s="78"/>
      <c r="D554" s="111"/>
      <c r="E554" s="78"/>
      <c r="F554" s="111"/>
      <c r="G554" s="111"/>
      <c r="H554" s="204"/>
      <c r="I554" s="111"/>
      <c r="J554" s="204"/>
      <c r="K554" s="111"/>
      <c r="L554" s="204"/>
      <c r="M554" s="111"/>
      <c r="N554" s="111"/>
      <c r="O554" s="111"/>
      <c r="P554" s="111"/>
      <c r="Q554" s="111"/>
      <c r="R554" s="111"/>
      <c r="S554" s="111"/>
      <c r="T554" s="111"/>
      <c r="U554" s="111"/>
      <c r="V554" s="111"/>
      <c r="W554" s="111"/>
      <c r="X554" s="111"/>
      <c r="Y554" s="111"/>
      <c r="Z554" s="111"/>
    </row>
    <row r="555" spans="1:26" ht="15.75" customHeight="1">
      <c r="A555" s="111"/>
      <c r="B555" s="78"/>
      <c r="C555" s="78"/>
      <c r="D555" s="111"/>
      <c r="E555" s="78"/>
      <c r="F555" s="111"/>
      <c r="G555" s="111"/>
      <c r="H555" s="204"/>
      <c r="I555" s="111"/>
      <c r="J555" s="204"/>
      <c r="K555" s="111"/>
      <c r="L555" s="204"/>
      <c r="M555" s="111"/>
      <c r="N555" s="111"/>
      <c r="O555" s="111"/>
      <c r="P555" s="111"/>
      <c r="Q555" s="111"/>
      <c r="R555" s="111"/>
      <c r="S555" s="111"/>
      <c r="T555" s="111"/>
      <c r="U555" s="111"/>
      <c r="V555" s="111"/>
      <c r="W555" s="111"/>
      <c r="X555" s="111"/>
      <c r="Y555" s="111"/>
      <c r="Z555" s="111"/>
    </row>
    <row r="556" spans="1:26" ht="15.75" customHeight="1">
      <c r="A556" s="111"/>
      <c r="B556" s="78"/>
      <c r="C556" s="78"/>
      <c r="D556" s="111"/>
      <c r="E556" s="78"/>
      <c r="F556" s="111"/>
      <c r="G556" s="111"/>
      <c r="H556" s="204"/>
      <c r="I556" s="111"/>
      <c r="J556" s="204"/>
      <c r="K556" s="111"/>
      <c r="L556" s="204"/>
      <c r="M556" s="111"/>
      <c r="N556" s="111"/>
      <c r="O556" s="111"/>
      <c r="P556" s="111"/>
      <c r="Q556" s="111"/>
      <c r="R556" s="111"/>
      <c r="S556" s="111"/>
      <c r="T556" s="111"/>
      <c r="U556" s="111"/>
      <c r="V556" s="111"/>
      <c r="W556" s="111"/>
      <c r="X556" s="111"/>
      <c r="Y556" s="111"/>
      <c r="Z556" s="111"/>
    </row>
    <row r="557" spans="1:26" ht="15.75" customHeight="1">
      <c r="A557" s="111"/>
      <c r="B557" s="78"/>
      <c r="C557" s="78"/>
      <c r="D557" s="111"/>
      <c r="E557" s="78"/>
      <c r="F557" s="111"/>
      <c r="G557" s="111"/>
      <c r="H557" s="204"/>
      <c r="I557" s="111"/>
      <c r="J557" s="204"/>
      <c r="K557" s="111"/>
      <c r="L557" s="204"/>
      <c r="M557" s="111"/>
      <c r="N557" s="111"/>
      <c r="O557" s="111"/>
      <c r="P557" s="111"/>
      <c r="Q557" s="111"/>
      <c r="R557" s="111"/>
      <c r="S557" s="111"/>
      <c r="T557" s="111"/>
      <c r="U557" s="111"/>
      <c r="V557" s="111"/>
      <c r="W557" s="111"/>
      <c r="X557" s="111"/>
      <c r="Y557" s="111"/>
      <c r="Z557" s="111"/>
    </row>
    <row r="558" spans="1:26" ht="15.75" customHeight="1">
      <c r="A558" s="111"/>
      <c r="B558" s="78"/>
      <c r="C558" s="78"/>
      <c r="D558" s="111"/>
      <c r="E558" s="78"/>
      <c r="F558" s="111"/>
      <c r="G558" s="111"/>
      <c r="H558" s="204"/>
      <c r="I558" s="111"/>
      <c r="J558" s="204"/>
      <c r="K558" s="111"/>
      <c r="L558" s="204"/>
      <c r="M558" s="111"/>
      <c r="N558" s="111"/>
      <c r="O558" s="111"/>
      <c r="P558" s="111"/>
      <c r="Q558" s="111"/>
      <c r="R558" s="111"/>
      <c r="S558" s="111"/>
      <c r="T558" s="111"/>
      <c r="U558" s="111"/>
      <c r="V558" s="111"/>
      <c r="W558" s="111"/>
      <c r="X558" s="111"/>
      <c r="Y558" s="111"/>
      <c r="Z558" s="111"/>
    </row>
    <row r="559" spans="1:26" ht="15.75" customHeight="1">
      <c r="A559" s="111"/>
      <c r="B559" s="78"/>
      <c r="C559" s="78"/>
      <c r="D559" s="111"/>
      <c r="E559" s="78"/>
      <c r="F559" s="111"/>
      <c r="G559" s="111"/>
      <c r="H559" s="204"/>
      <c r="I559" s="111"/>
      <c r="J559" s="204"/>
      <c r="K559" s="111"/>
      <c r="L559" s="204"/>
      <c r="M559" s="111"/>
      <c r="N559" s="111"/>
      <c r="O559" s="111"/>
      <c r="P559" s="111"/>
      <c r="Q559" s="111"/>
      <c r="R559" s="111"/>
      <c r="S559" s="111"/>
      <c r="T559" s="111"/>
      <c r="U559" s="111"/>
      <c r="V559" s="111"/>
      <c r="W559" s="111"/>
      <c r="X559" s="111"/>
      <c r="Y559" s="111"/>
      <c r="Z559" s="111"/>
    </row>
    <row r="560" spans="1:26" ht="15.75" customHeight="1">
      <c r="A560" s="111"/>
      <c r="B560" s="78"/>
      <c r="C560" s="78"/>
      <c r="D560" s="111"/>
      <c r="E560" s="78"/>
      <c r="F560" s="111"/>
      <c r="G560" s="111"/>
      <c r="H560" s="204"/>
      <c r="I560" s="111"/>
      <c r="J560" s="204"/>
      <c r="K560" s="111"/>
      <c r="L560" s="204"/>
      <c r="M560" s="111"/>
      <c r="N560" s="111"/>
      <c r="O560" s="111"/>
      <c r="P560" s="111"/>
      <c r="Q560" s="111"/>
      <c r="R560" s="111"/>
      <c r="S560" s="111"/>
      <c r="T560" s="111"/>
      <c r="U560" s="111"/>
      <c r="V560" s="111"/>
      <c r="W560" s="111"/>
      <c r="X560" s="111"/>
      <c r="Y560" s="111"/>
      <c r="Z560" s="111"/>
    </row>
    <row r="561" spans="1:26" ht="15.75" customHeight="1">
      <c r="A561" s="111"/>
      <c r="B561" s="78"/>
      <c r="C561" s="78"/>
      <c r="D561" s="111"/>
      <c r="E561" s="78"/>
      <c r="F561" s="111"/>
      <c r="G561" s="111"/>
      <c r="H561" s="204"/>
      <c r="I561" s="111"/>
      <c r="J561" s="204"/>
      <c r="K561" s="111"/>
      <c r="L561" s="204"/>
      <c r="M561" s="111"/>
      <c r="N561" s="111"/>
      <c r="O561" s="111"/>
      <c r="P561" s="111"/>
      <c r="Q561" s="111"/>
      <c r="R561" s="111"/>
      <c r="S561" s="111"/>
      <c r="T561" s="111"/>
      <c r="U561" s="111"/>
      <c r="V561" s="111"/>
      <c r="W561" s="111"/>
      <c r="X561" s="111"/>
      <c r="Y561" s="111"/>
      <c r="Z561" s="111"/>
    </row>
    <row r="562" spans="1:26" ht="15.75" customHeight="1">
      <c r="A562" s="111"/>
      <c r="B562" s="78"/>
      <c r="C562" s="78"/>
      <c r="D562" s="111"/>
      <c r="E562" s="78"/>
      <c r="F562" s="111"/>
      <c r="G562" s="111"/>
      <c r="H562" s="204"/>
      <c r="I562" s="111"/>
      <c r="J562" s="204"/>
      <c r="K562" s="111"/>
      <c r="L562" s="204"/>
      <c r="M562" s="111"/>
      <c r="N562" s="111"/>
      <c r="O562" s="111"/>
      <c r="P562" s="111"/>
      <c r="Q562" s="111"/>
      <c r="R562" s="111"/>
      <c r="S562" s="111"/>
      <c r="T562" s="111"/>
      <c r="U562" s="111"/>
      <c r="V562" s="111"/>
      <c r="W562" s="111"/>
      <c r="X562" s="111"/>
      <c r="Y562" s="111"/>
      <c r="Z562" s="111"/>
    </row>
    <row r="563" spans="1:26" ht="15.75" customHeight="1">
      <c r="A563" s="111"/>
      <c r="B563" s="78"/>
      <c r="C563" s="78"/>
      <c r="D563" s="111"/>
      <c r="E563" s="78"/>
      <c r="F563" s="111"/>
      <c r="G563" s="111"/>
      <c r="H563" s="204"/>
      <c r="I563" s="111"/>
      <c r="J563" s="204"/>
      <c r="K563" s="111"/>
      <c r="L563" s="204"/>
      <c r="M563" s="111"/>
      <c r="N563" s="111"/>
      <c r="O563" s="111"/>
      <c r="P563" s="111"/>
      <c r="Q563" s="111"/>
      <c r="R563" s="111"/>
      <c r="S563" s="111"/>
      <c r="T563" s="111"/>
      <c r="U563" s="111"/>
      <c r="V563" s="111"/>
      <c r="W563" s="111"/>
      <c r="X563" s="111"/>
      <c r="Y563" s="111"/>
      <c r="Z563" s="111"/>
    </row>
    <row r="564" spans="1:26" ht="15.75" customHeight="1">
      <c r="A564" s="111"/>
      <c r="B564" s="78"/>
      <c r="C564" s="78"/>
      <c r="D564" s="111"/>
      <c r="E564" s="78"/>
      <c r="F564" s="111"/>
      <c r="G564" s="111"/>
      <c r="H564" s="204"/>
      <c r="I564" s="111"/>
      <c r="J564" s="204"/>
      <c r="K564" s="111"/>
      <c r="L564" s="204"/>
      <c r="M564" s="111"/>
      <c r="N564" s="111"/>
      <c r="O564" s="111"/>
      <c r="P564" s="111"/>
      <c r="Q564" s="111"/>
      <c r="R564" s="111"/>
      <c r="S564" s="111"/>
      <c r="T564" s="111"/>
      <c r="U564" s="111"/>
      <c r="V564" s="111"/>
      <c r="W564" s="111"/>
      <c r="X564" s="111"/>
      <c r="Y564" s="111"/>
      <c r="Z564" s="111"/>
    </row>
    <row r="565" spans="1:26" ht="15.75" customHeight="1">
      <c r="A565" s="111"/>
      <c r="B565" s="78"/>
      <c r="C565" s="78"/>
      <c r="D565" s="111"/>
      <c r="E565" s="78"/>
      <c r="F565" s="111"/>
      <c r="G565" s="111"/>
      <c r="H565" s="204"/>
      <c r="I565" s="111"/>
      <c r="J565" s="204"/>
      <c r="K565" s="111"/>
      <c r="L565" s="204"/>
      <c r="M565" s="111"/>
      <c r="N565" s="111"/>
      <c r="O565" s="111"/>
      <c r="P565" s="111"/>
      <c r="Q565" s="111"/>
      <c r="R565" s="111"/>
      <c r="S565" s="111"/>
      <c r="T565" s="111"/>
      <c r="U565" s="111"/>
      <c r="V565" s="111"/>
      <c r="W565" s="111"/>
      <c r="X565" s="111"/>
      <c r="Y565" s="111"/>
      <c r="Z565" s="111"/>
    </row>
    <row r="566" spans="1:26" ht="15.75" customHeight="1">
      <c r="A566" s="111"/>
      <c r="B566" s="78"/>
      <c r="C566" s="78"/>
      <c r="D566" s="111"/>
      <c r="E566" s="78"/>
      <c r="F566" s="111"/>
      <c r="G566" s="111"/>
      <c r="H566" s="204"/>
      <c r="I566" s="111"/>
      <c r="J566" s="204"/>
      <c r="K566" s="111"/>
      <c r="L566" s="204"/>
      <c r="M566" s="111"/>
      <c r="N566" s="111"/>
      <c r="O566" s="111"/>
      <c r="P566" s="111"/>
      <c r="Q566" s="111"/>
      <c r="R566" s="111"/>
      <c r="S566" s="111"/>
      <c r="T566" s="111"/>
      <c r="U566" s="111"/>
      <c r="V566" s="111"/>
      <c r="W566" s="111"/>
      <c r="X566" s="111"/>
      <c r="Y566" s="111"/>
      <c r="Z566" s="111"/>
    </row>
    <row r="567" spans="1:26" ht="15.75" customHeight="1">
      <c r="A567" s="111"/>
      <c r="B567" s="78"/>
      <c r="C567" s="78"/>
      <c r="D567" s="111"/>
      <c r="E567" s="78"/>
      <c r="F567" s="111"/>
      <c r="G567" s="111"/>
      <c r="H567" s="204"/>
      <c r="I567" s="111"/>
      <c r="J567" s="204"/>
      <c r="K567" s="111"/>
      <c r="L567" s="204"/>
      <c r="M567" s="111"/>
      <c r="N567" s="111"/>
      <c r="O567" s="111"/>
      <c r="P567" s="111"/>
      <c r="Q567" s="111"/>
      <c r="R567" s="111"/>
      <c r="S567" s="111"/>
      <c r="T567" s="111"/>
      <c r="U567" s="111"/>
      <c r="V567" s="111"/>
      <c r="W567" s="111"/>
      <c r="X567" s="111"/>
      <c r="Y567" s="111"/>
      <c r="Z567" s="111"/>
    </row>
    <row r="568" spans="1:26" ht="15.75" customHeight="1">
      <c r="A568" s="111"/>
      <c r="B568" s="78"/>
      <c r="C568" s="78"/>
      <c r="D568" s="111"/>
      <c r="E568" s="78"/>
      <c r="F568" s="111"/>
      <c r="G568" s="111"/>
      <c r="H568" s="204"/>
      <c r="I568" s="111"/>
      <c r="J568" s="204"/>
      <c r="K568" s="111"/>
      <c r="L568" s="204"/>
      <c r="M568" s="111"/>
      <c r="N568" s="111"/>
      <c r="O568" s="111"/>
      <c r="P568" s="111"/>
      <c r="Q568" s="111"/>
      <c r="R568" s="111"/>
      <c r="S568" s="111"/>
      <c r="T568" s="111"/>
      <c r="U568" s="111"/>
      <c r="V568" s="111"/>
      <c r="W568" s="111"/>
      <c r="X568" s="111"/>
      <c r="Y568" s="111"/>
      <c r="Z568" s="111"/>
    </row>
    <row r="569" spans="1:26" ht="15.75" customHeight="1">
      <c r="A569" s="111"/>
      <c r="B569" s="78"/>
      <c r="C569" s="78"/>
      <c r="D569" s="111"/>
      <c r="E569" s="78"/>
      <c r="F569" s="111"/>
      <c r="G569" s="111"/>
      <c r="H569" s="204"/>
      <c r="I569" s="111"/>
      <c r="J569" s="204"/>
      <c r="K569" s="111"/>
      <c r="L569" s="204"/>
      <c r="M569" s="111"/>
      <c r="N569" s="111"/>
      <c r="O569" s="111"/>
      <c r="P569" s="111"/>
      <c r="Q569" s="111"/>
      <c r="R569" s="111"/>
      <c r="S569" s="111"/>
      <c r="T569" s="111"/>
      <c r="U569" s="111"/>
      <c r="V569" s="111"/>
      <c r="W569" s="111"/>
      <c r="X569" s="111"/>
      <c r="Y569" s="111"/>
      <c r="Z569" s="111"/>
    </row>
    <row r="570" spans="1:26" ht="15.75" customHeight="1">
      <c r="A570" s="111"/>
      <c r="B570" s="78"/>
      <c r="C570" s="78"/>
      <c r="D570" s="111"/>
      <c r="E570" s="78"/>
      <c r="F570" s="111"/>
      <c r="G570" s="111"/>
      <c r="H570" s="204"/>
      <c r="I570" s="111"/>
      <c r="J570" s="204"/>
      <c r="K570" s="111"/>
      <c r="L570" s="204"/>
      <c r="M570" s="111"/>
      <c r="N570" s="111"/>
      <c r="O570" s="111"/>
      <c r="P570" s="111"/>
      <c r="Q570" s="111"/>
      <c r="R570" s="111"/>
      <c r="S570" s="111"/>
      <c r="T570" s="111"/>
      <c r="U570" s="111"/>
      <c r="V570" s="111"/>
      <c r="W570" s="111"/>
      <c r="X570" s="111"/>
      <c r="Y570" s="111"/>
      <c r="Z570" s="111"/>
    </row>
    <row r="571" spans="1:26" ht="15.75" customHeight="1">
      <c r="A571" s="111"/>
      <c r="B571" s="78"/>
      <c r="C571" s="78"/>
      <c r="D571" s="111"/>
      <c r="E571" s="78"/>
      <c r="F571" s="111"/>
      <c r="G571" s="111"/>
      <c r="H571" s="204"/>
      <c r="I571" s="111"/>
      <c r="J571" s="204"/>
      <c r="K571" s="111"/>
      <c r="L571" s="204"/>
      <c r="M571" s="111"/>
      <c r="N571" s="111"/>
      <c r="O571" s="111"/>
      <c r="P571" s="111"/>
      <c r="Q571" s="111"/>
      <c r="R571" s="111"/>
      <c r="S571" s="111"/>
      <c r="T571" s="111"/>
      <c r="U571" s="111"/>
      <c r="V571" s="111"/>
      <c r="W571" s="111"/>
      <c r="X571" s="111"/>
      <c r="Y571" s="111"/>
      <c r="Z571" s="111"/>
    </row>
    <row r="572" spans="1:26" ht="15.75" customHeight="1">
      <c r="A572" s="111"/>
      <c r="B572" s="78"/>
      <c r="C572" s="78"/>
      <c r="D572" s="111"/>
      <c r="E572" s="78"/>
      <c r="F572" s="111"/>
      <c r="G572" s="111"/>
      <c r="H572" s="204"/>
      <c r="I572" s="111"/>
      <c r="J572" s="204"/>
      <c r="K572" s="111"/>
      <c r="L572" s="204"/>
      <c r="M572" s="111"/>
      <c r="N572" s="111"/>
      <c r="O572" s="111"/>
      <c r="P572" s="111"/>
      <c r="Q572" s="111"/>
      <c r="R572" s="111"/>
      <c r="S572" s="111"/>
      <c r="T572" s="111"/>
      <c r="U572" s="111"/>
      <c r="V572" s="111"/>
      <c r="W572" s="111"/>
      <c r="X572" s="111"/>
      <c r="Y572" s="111"/>
      <c r="Z572" s="111"/>
    </row>
    <row r="573" spans="1:26" ht="15.75" customHeight="1">
      <c r="A573" s="111"/>
      <c r="B573" s="78"/>
      <c r="C573" s="78"/>
      <c r="D573" s="111"/>
      <c r="E573" s="78"/>
      <c r="F573" s="111"/>
      <c r="G573" s="111"/>
      <c r="H573" s="204"/>
      <c r="I573" s="111"/>
      <c r="J573" s="204"/>
      <c r="K573" s="111"/>
      <c r="L573" s="204"/>
      <c r="M573" s="111"/>
      <c r="N573" s="111"/>
      <c r="O573" s="111"/>
      <c r="P573" s="111"/>
      <c r="Q573" s="111"/>
      <c r="R573" s="111"/>
      <c r="S573" s="111"/>
      <c r="T573" s="111"/>
      <c r="U573" s="111"/>
      <c r="V573" s="111"/>
      <c r="W573" s="111"/>
      <c r="X573" s="111"/>
      <c r="Y573" s="111"/>
      <c r="Z573" s="111"/>
    </row>
    <row r="574" spans="1:26" ht="15.75" customHeight="1">
      <c r="A574" s="111"/>
      <c r="B574" s="78"/>
      <c r="C574" s="78"/>
      <c r="D574" s="111"/>
      <c r="E574" s="78"/>
      <c r="F574" s="111"/>
      <c r="G574" s="111"/>
      <c r="H574" s="204"/>
      <c r="I574" s="111"/>
      <c r="J574" s="204"/>
      <c r="K574" s="111"/>
      <c r="L574" s="204"/>
      <c r="M574" s="111"/>
      <c r="N574" s="111"/>
      <c r="O574" s="111"/>
      <c r="P574" s="111"/>
      <c r="Q574" s="111"/>
      <c r="R574" s="111"/>
      <c r="S574" s="111"/>
      <c r="T574" s="111"/>
      <c r="U574" s="111"/>
      <c r="V574" s="111"/>
      <c r="W574" s="111"/>
      <c r="X574" s="111"/>
      <c r="Y574" s="111"/>
      <c r="Z574" s="111"/>
    </row>
    <row r="575" spans="1:26" ht="15.75" customHeight="1">
      <c r="A575" s="111"/>
      <c r="B575" s="78"/>
      <c r="C575" s="78"/>
      <c r="D575" s="111"/>
      <c r="E575" s="78"/>
      <c r="F575" s="111"/>
      <c r="G575" s="111"/>
      <c r="H575" s="204"/>
      <c r="I575" s="111"/>
      <c r="J575" s="204"/>
      <c r="K575" s="111"/>
      <c r="L575" s="204"/>
      <c r="M575" s="111"/>
      <c r="N575" s="111"/>
      <c r="O575" s="111"/>
      <c r="P575" s="111"/>
      <c r="Q575" s="111"/>
      <c r="R575" s="111"/>
      <c r="S575" s="111"/>
      <c r="T575" s="111"/>
      <c r="U575" s="111"/>
      <c r="V575" s="111"/>
      <c r="W575" s="111"/>
      <c r="X575" s="111"/>
      <c r="Y575" s="111"/>
      <c r="Z575" s="111"/>
    </row>
    <row r="576" spans="1:26" ht="15.75" customHeight="1">
      <c r="A576" s="111"/>
      <c r="B576" s="78"/>
      <c r="C576" s="78"/>
      <c r="D576" s="111"/>
      <c r="E576" s="78"/>
      <c r="F576" s="111"/>
      <c r="G576" s="111"/>
      <c r="H576" s="204"/>
      <c r="I576" s="111"/>
      <c r="J576" s="204"/>
      <c r="K576" s="111"/>
      <c r="L576" s="204"/>
      <c r="M576" s="111"/>
      <c r="N576" s="111"/>
      <c r="O576" s="111"/>
      <c r="P576" s="111"/>
      <c r="Q576" s="111"/>
      <c r="R576" s="111"/>
      <c r="S576" s="111"/>
      <c r="T576" s="111"/>
      <c r="U576" s="111"/>
      <c r="V576" s="111"/>
      <c r="W576" s="111"/>
      <c r="X576" s="111"/>
      <c r="Y576" s="111"/>
      <c r="Z576" s="111"/>
    </row>
    <row r="577" spans="1:26" ht="15.75" customHeight="1">
      <c r="A577" s="111"/>
      <c r="B577" s="78"/>
      <c r="C577" s="78"/>
      <c r="D577" s="111"/>
      <c r="E577" s="78"/>
      <c r="F577" s="111"/>
      <c r="G577" s="111"/>
      <c r="H577" s="204"/>
      <c r="I577" s="111"/>
      <c r="J577" s="204"/>
      <c r="K577" s="111"/>
      <c r="L577" s="204"/>
      <c r="M577" s="111"/>
      <c r="N577" s="111"/>
      <c r="O577" s="111"/>
      <c r="P577" s="111"/>
      <c r="Q577" s="111"/>
      <c r="R577" s="111"/>
      <c r="S577" s="111"/>
      <c r="T577" s="111"/>
      <c r="U577" s="111"/>
      <c r="V577" s="111"/>
      <c r="W577" s="111"/>
      <c r="X577" s="111"/>
      <c r="Y577" s="111"/>
      <c r="Z577" s="111"/>
    </row>
    <row r="578" spans="1:26" ht="15.75" customHeight="1">
      <c r="A578" s="111"/>
      <c r="B578" s="78"/>
      <c r="C578" s="78"/>
      <c r="D578" s="111"/>
      <c r="E578" s="78"/>
      <c r="F578" s="111"/>
      <c r="G578" s="111"/>
      <c r="H578" s="204"/>
      <c r="I578" s="111"/>
      <c r="J578" s="204"/>
      <c r="K578" s="111"/>
      <c r="L578" s="204"/>
      <c r="M578" s="111"/>
      <c r="N578" s="111"/>
      <c r="O578" s="111"/>
      <c r="P578" s="111"/>
      <c r="Q578" s="111"/>
      <c r="R578" s="111"/>
      <c r="S578" s="111"/>
      <c r="T578" s="111"/>
      <c r="U578" s="111"/>
      <c r="V578" s="111"/>
      <c r="W578" s="111"/>
      <c r="X578" s="111"/>
      <c r="Y578" s="111"/>
      <c r="Z578" s="111"/>
    </row>
    <row r="579" spans="1:26" ht="15.75" customHeight="1">
      <c r="A579" s="111"/>
      <c r="B579" s="78"/>
      <c r="C579" s="78"/>
      <c r="D579" s="111"/>
      <c r="E579" s="78"/>
      <c r="F579" s="111"/>
      <c r="G579" s="111"/>
      <c r="H579" s="204"/>
      <c r="I579" s="111"/>
      <c r="J579" s="204"/>
      <c r="K579" s="111"/>
      <c r="L579" s="204"/>
      <c r="M579" s="111"/>
      <c r="N579" s="111"/>
      <c r="O579" s="111"/>
      <c r="P579" s="111"/>
      <c r="Q579" s="111"/>
      <c r="R579" s="111"/>
      <c r="S579" s="111"/>
      <c r="T579" s="111"/>
      <c r="U579" s="111"/>
      <c r="V579" s="111"/>
      <c r="W579" s="111"/>
      <c r="X579" s="111"/>
      <c r="Y579" s="111"/>
      <c r="Z579" s="111"/>
    </row>
    <row r="580" spans="1:26" ht="15.75" customHeight="1">
      <c r="A580" s="111"/>
      <c r="B580" s="78"/>
      <c r="C580" s="78"/>
      <c r="D580" s="111"/>
      <c r="E580" s="78"/>
      <c r="F580" s="111"/>
      <c r="G580" s="111"/>
      <c r="H580" s="204"/>
      <c r="I580" s="111"/>
      <c r="J580" s="204"/>
      <c r="K580" s="111"/>
      <c r="L580" s="204"/>
      <c r="M580" s="111"/>
      <c r="N580" s="111"/>
      <c r="O580" s="111"/>
      <c r="P580" s="111"/>
      <c r="Q580" s="111"/>
      <c r="R580" s="111"/>
      <c r="S580" s="111"/>
      <c r="T580" s="111"/>
      <c r="U580" s="111"/>
      <c r="V580" s="111"/>
      <c r="W580" s="111"/>
      <c r="X580" s="111"/>
      <c r="Y580" s="111"/>
      <c r="Z580" s="111"/>
    </row>
    <row r="581" spans="1:26" ht="15.75" customHeight="1">
      <c r="A581" s="111"/>
      <c r="B581" s="78"/>
      <c r="C581" s="78"/>
      <c r="D581" s="111"/>
      <c r="E581" s="78"/>
      <c r="F581" s="111"/>
      <c r="G581" s="111"/>
      <c r="H581" s="204"/>
      <c r="I581" s="111"/>
      <c r="J581" s="204"/>
      <c r="K581" s="111"/>
      <c r="L581" s="204"/>
      <c r="M581" s="111"/>
      <c r="N581" s="111"/>
      <c r="O581" s="111"/>
      <c r="P581" s="111"/>
      <c r="Q581" s="111"/>
      <c r="R581" s="111"/>
      <c r="S581" s="111"/>
      <c r="T581" s="111"/>
      <c r="U581" s="111"/>
      <c r="V581" s="111"/>
      <c r="W581" s="111"/>
      <c r="X581" s="111"/>
      <c r="Y581" s="111"/>
      <c r="Z581" s="111"/>
    </row>
    <row r="582" spans="1:26" ht="15.75" customHeight="1">
      <c r="A582" s="111"/>
      <c r="B582" s="78"/>
      <c r="C582" s="78"/>
      <c r="D582" s="111"/>
      <c r="E582" s="78"/>
      <c r="F582" s="111"/>
      <c r="G582" s="111"/>
      <c r="H582" s="204"/>
      <c r="I582" s="111"/>
      <c r="J582" s="204"/>
      <c r="K582" s="111"/>
      <c r="L582" s="204"/>
      <c r="M582" s="111"/>
      <c r="N582" s="111"/>
      <c r="O582" s="111"/>
      <c r="P582" s="111"/>
      <c r="Q582" s="111"/>
      <c r="R582" s="111"/>
      <c r="S582" s="111"/>
      <c r="T582" s="111"/>
      <c r="U582" s="111"/>
      <c r="V582" s="111"/>
      <c r="W582" s="111"/>
      <c r="X582" s="111"/>
      <c r="Y582" s="111"/>
      <c r="Z582" s="111"/>
    </row>
    <row r="583" spans="1:26" ht="15.75" customHeight="1">
      <c r="A583" s="111"/>
      <c r="B583" s="78"/>
      <c r="C583" s="78"/>
      <c r="D583" s="111"/>
      <c r="E583" s="78"/>
      <c r="F583" s="111"/>
      <c r="G583" s="111"/>
      <c r="H583" s="204"/>
      <c r="I583" s="111"/>
      <c r="J583" s="204"/>
      <c r="K583" s="111"/>
      <c r="L583" s="204"/>
      <c r="M583" s="111"/>
      <c r="N583" s="111"/>
      <c r="O583" s="111"/>
      <c r="P583" s="111"/>
      <c r="Q583" s="111"/>
      <c r="R583" s="111"/>
      <c r="S583" s="111"/>
      <c r="T583" s="111"/>
      <c r="U583" s="111"/>
      <c r="V583" s="111"/>
      <c r="W583" s="111"/>
      <c r="X583" s="111"/>
      <c r="Y583" s="111"/>
      <c r="Z583" s="111"/>
    </row>
    <row r="584" spans="1:26" ht="15.75" customHeight="1">
      <c r="A584" s="111"/>
      <c r="B584" s="78"/>
      <c r="C584" s="78"/>
      <c r="D584" s="111"/>
      <c r="E584" s="78"/>
      <c r="F584" s="111"/>
      <c r="G584" s="111"/>
      <c r="H584" s="204"/>
      <c r="I584" s="111"/>
      <c r="J584" s="204"/>
      <c r="K584" s="111"/>
      <c r="L584" s="204"/>
      <c r="M584" s="111"/>
      <c r="N584" s="111"/>
      <c r="O584" s="111"/>
      <c r="P584" s="111"/>
      <c r="Q584" s="111"/>
      <c r="R584" s="111"/>
      <c r="S584" s="111"/>
      <c r="T584" s="111"/>
      <c r="U584" s="111"/>
      <c r="V584" s="111"/>
      <c r="W584" s="111"/>
      <c r="X584" s="111"/>
      <c r="Y584" s="111"/>
      <c r="Z584" s="111"/>
    </row>
    <row r="585" spans="1:26" ht="15.75" customHeight="1">
      <c r="A585" s="111"/>
      <c r="B585" s="78"/>
      <c r="C585" s="78"/>
      <c r="D585" s="111"/>
      <c r="E585" s="78"/>
      <c r="F585" s="111"/>
      <c r="G585" s="111"/>
      <c r="H585" s="204"/>
      <c r="I585" s="111"/>
      <c r="J585" s="204"/>
      <c r="K585" s="111"/>
      <c r="L585" s="204"/>
      <c r="M585" s="111"/>
      <c r="N585" s="111"/>
      <c r="O585" s="111"/>
      <c r="P585" s="111"/>
      <c r="Q585" s="111"/>
      <c r="R585" s="111"/>
      <c r="S585" s="111"/>
      <c r="T585" s="111"/>
      <c r="U585" s="111"/>
      <c r="V585" s="111"/>
      <c r="W585" s="111"/>
      <c r="X585" s="111"/>
      <c r="Y585" s="111"/>
      <c r="Z585" s="111"/>
    </row>
    <row r="586" spans="1:26" ht="15.75" customHeight="1">
      <c r="A586" s="111"/>
      <c r="B586" s="78"/>
      <c r="C586" s="78"/>
      <c r="D586" s="111"/>
      <c r="E586" s="78"/>
      <c r="F586" s="111"/>
      <c r="G586" s="111"/>
      <c r="H586" s="204"/>
      <c r="I586" s="111"/>
      <c r="J586" s="204"/>
      <c r="K586" s="111"/>
      <c r="L586" s="204"/>
      <c r="M586" s="111"/>
      <c r="N586" s="111"/>
      <c r="O586" s="111"/>
      <c r="P586" s="111"/>
      <c r="Q586" s="111"/>
      <c r="R586" s="111"/>
      <c r="S586" s="111"/>
      <c r="T586" s="111"/>
      <c r="U586" s="111"/>
      <c r="V586" s="111"/>
      <c r="W586" s="111"/>
      <c r="X586" s="111"/>
      <c r="Y586" s="111"/>
      <c r="Z586" s="111"/>
    </row>
    <row r="587" spans="1:26" ht="15.75" customHeight="1">
      <c r="A587" s="111"/>
      <c r="B587" s="78"/>
      <c r="C587" s="78"/>
      <c r="D587" s="111"/>
      <c r="E587" s="78"/>
      <c r="F587" s="111"/>
      <c r="G587" s="111"/>
      <c r="H587" s="204"/>
      <c r="I587" s="111"/>
      <c r="J587" s="204"/>
      <c r="K587" s="111"/>
      <c r="L587" s="204"/>
      <c r="M587" s="111"/>
      <c r="N587" s="111"/>
      <c r="O587" s="111"/>
      <c r="P587" s="111"/>
      <c r="Q587" s="111"/>
      <c r="R587" s="111"/>
      <c r="S587" s="111"/>
      <c r="T587" s="111"/>
      <c r="U587" s="111"/>
      <c r="V587" s="111"/>
      <c r="W587" s="111"/>
      <c r="X587" s="111"/>
      <c r="Y587" s="111"/>
      <c r="Z587" s="111"/>
    </row>
    <row r="588" spans="1:26" ht="15.75" customHeight="1">
      <c r="A588" s="111"/>
      <c r="B588" s="78"/>
      <c r="C588" s="78"/>
      <c r="D588" s="111"/>
      <c r="E588" s="78"/>
      <c r="F588" s="111"/>
      <c r="G588" s="111"/>
      <c r="H588" s="204"/>
      <c r="I588" s="111"/>
      <c r="J588" s="204"/>
      <c r="K588" s="111"/>
      <c r="L588" s="204"/>
      <c r="M588" s="111"/>
      <c r="N588" s="111"/>
      <c r="O588" s="111"/>
      <c r="P588" s="111"/>
      <c r="Q588" s="111"/>
      <c r="R588" s="111"/>
      <c r="S588" s="111"/>
      <c r="T588" s="111"/>
      <c r="U588" s="111"/>
      <c r="V588" s="111"/>
      <c r="W588" s="111"/>
      <c r="X588" s="111"/>
      <c r="Y588" s="111"/>
      <c r="Z588" s="111"/>
    </row>
    <row r="589" spans="1:26" ht="15.75" customHeight="1">
      <c r="A589" s="111"/>
      <c r="B589" s="78"/>
      <c r="C589" s="78"/>
      <c r="D589" s="111"/>
      <c r="E589" s="78"/>
      <c r="F589" s="111"/>
      <c r="G589" s="111"/>
      <c r="H589" s="204"/>
      <c r="I589" s="111"/>
      <c r="J589" s="204"/>
      <c r="K589" s="111"/>
      <c r="L589" s="204"/>
      <c r="M589" s="111"/>
      <c r="N589" s="111"/>
      <c r="O589" s="111"/>
      <c r="P589" s="111"/>
      <c r="Q589" s="111"/>
      <c r="R589" s="111"/>
      <c r="S589" s="111"/>
      <c r="T589" s="111"/>
      <c r="U589" s="111"/>
      <c r="V589" s="111"/>
      <c r="W589" s="111"/>
      <c r="X589" s="111"/>
      <c r="Y589" s="111"/>
      <c r="Z589" s="111"/>
    </row>
    <row r="590" spans="1:26" ht="15.75" customHeight="1">
      <c r="A590" s="111"/>
      <c r="B590" s="78"/>
      <c r="C590" s="78"/>
      <c r="D590" s="111"/>
      <c r="E590" s="78"/>
      <c r="F590" s="111"/>
      <c r="G590" s="111"/>
      <c r="H590" s="204"/>
      <c r="I590" s="111"/>
      <c r="J590" s="204"/>
      <c r="K590" s="111"/>
      <c r="L590" s="204"/>
      <c r="M590" s="111"/>
      <c r="N590" s="111"/>
      <c r="O590" s="111"/>
      <c r="P590" s="111"/>
      <c r="Q590" s="111"/>
      <c r="R590" s="111"/>
      <c r="S590" s="111"/>
      <c r="T590" s="111"/>
      <c r="U590" s="111"/>
      <c r="V590" s="111"/>
      <c r="W590" s="111"/>
      <c r="X590" s="111"/>
      <c r="Y590" s="111"/>
      <c r="Z590" s="111"/>
    </row>
    <row r="591" spans="1:26" ht="15.75" customHeight="1">
      <c r="A591" s="111"/>
      <c r="B591" s="78"/>
      <c r="C591" s="78"/>
      <c r="D591" s="111"/>
      <c r="E591" s="78"/>
      <c r="F591" s="111"/>
      <c r="G591" s="111"/>
      <c r="H591" s="204"/>
      <c r="I591" s="111"/>
      <c r="J591" s="204"/>
      <c r="K591" s="111"/>
      <c r="L591" s="204"/>
      <c r="M591" s="111"/>
      <c r="N591" s="111"/>
      <c r="O591" s="111"/>
      <c r="P591" s="111"/>
      <c r="Q591" s="111"/>
      <c r="R591" s="111"/>
      <c r="S591" s="111"/>
      <c r="T591" s="111"/>
      <c r="U591" s="111"/>
      <c r="V591" s="111"/>
      <c r="W591" s="111"/>
      <c r="X591" s="111"/>
      <c r="Y591" s="111"/>
      <c r="Z591" s="111"/>
    </row>
    <row r="592" spans="1:26" ht="15.75" customHeight="1">
      <c r="A592" s="111"/>
      <c r="B592" s="78"/>
      <c r="C592" s="78"/>
      <c r="D592" s="111"/>
      <c r="E592" s="78"/>
      <c r="F592" s="111"/>
      <c r="G592" s="111"/>
      <c r="H592" s="204"/>
      <c r="I592" s="111"/>
      <c r="J592" s="204"/>
      <c r="K592" s="111"/>
      <c r="L592" s="204"/>
      <c r="M592" s="111"/>
      <c r="N592" s="111"/>
      <c r="O592" s="111"/>
      <c r="P592" s="111"/>
      <c r="Q592" s="111"/>
      <c r="R592" s="111"/>
      <c r="S592" s="111"/>
      <c r="T592" s="111"/>
      <c r="U592" s="111"/>
      <c r="V592" s="111"/>
      <c r="W592" s="111"/>
      <c r="X592" s="111"/>
      <c r="Y592" s="111"/>
      <c r="Z592" s="111"/>
    </row>
    <row r="593" spans="1:26" ht="15.75" customHeight="1">
      <c r="A593" s="111"/>
      <c r="B593" s="78"/>
      <c r="C593" s="78"/>
      <c r="D593" s="111"/>
      <c r="E593" s="78"/>
      <c r="F593" s="111"/>
      <c r="G593" s="111"/>
      <c r="H593" s="204"/>
      <c r="I593" s="111"/>
      <c r="J593" s="204"/>
      <c r="K593" s="111"/>
      <c r="L593" s="204"/>
      <c r="M593" s="111"/>
      <c r="N593" s="111"/>
      <c r="O593" s="111"/>
      <c r="P593" s="111"/>
      <c r="Q593" s="111"/>
      <c r="R593" s="111"/>
      <c r="S593" s="111"/>
      <c r="T593" s="111"/>
      <c r="U593" s="111"/>
      <c r="V593" s="111"/>
      <c r="W593" s="111"/>
      <c r="X593" s="111"/>
      <c r="Y593" s="111"/>
      <c r="Z593" s="111"/>
    </row>
    <row r="594" spans="1:26" ht="15.75" customHeight="1">
      <c r="A594" s="111"/>
      <c r="B594" s="78"/>
      <c r="C594" s="78"/>
      <c r="D594" s="111"/>
      <c r="E594" s="78"/>
      <c r="F594" s="111"/>
      <c r="G594" s="111"/>
      <c r="H594" s="204"/>
      <c r="I594" s="111"/>
      <c r="J594" s="204"/>
      <c r="K594" s="111"/>
      <c r="L594" s="204"/>
      <c r="M594" s="111"/>
      <c r="N594" s="111"/>
      <c r="O594" s="111"/>
      <c r="P594" s="111"/>
      <c r="Q594" s="111"/>
      <c r="R594" s="111"/>
      <c r="S594" s="111"/>
      <c r="T594" s="111"/>
      <c r="U594" s="111"/>
      <c r="V594" s="111"/>
      <c r="W594" s="111"/>
      <c r="X594" s="111"/>
      <c r="Y594" s="111"/>
      <c r="Z594" s="111"/>
    </row>
    <row r="595" spans="1:26" ht="15.75" customHeight="1">
      <c r="A595" s="111"/>
      <c r="B595" s="78"/>
      <c r="C595" s="78"/>
      <c r="D595" s="111"/>
      <c r="E595" s="78"/>
      <c r="F595" s="111"/>
      <c r="G595" s="111"/>
      <c r="H595" s="204"/>
      <c r="I595" s="111"/>
      <c r="J595" s="204"/>
      <c r="K595" s="111"/>
      <c r="L595" s="204"/>
      <c r="M595" s="111"/>
      <c r="N595" s="111"/>
      <c r="O595" s="111"/>
      <c r="P595" s="111"/>
      <c r="Q595" s="111"/>
      <c r="R595" s="111"/>
      <c r="S595" s="111"/>
      <c r="T595" s="111"/>
      <c r="U595" s="111"/>
      <c r="V595" s="111"/>
      <c r="W595" s="111"/>
      <c r="X595" s="111"/>
      <c r="Y595" s="111"/>
      <c r="Z595" s="111"/>
    </row>
    <row r="596" spans="1:26" ht="15.75" customHeight="1">
      <c r="A596" s="111"/>
      <c r="B596" s="78"/>
      <c r="C596" s="78"/>
      <c r="D596" s="111"/>
      <c r="E596" s="78"/>
      <c r="F596" s="111"/>
      <c r="G596" s="111"/>
      <c r="H596" s="204"/>
      <c r="I596" s="111"/>
      <c r="J596" s="204"/>
      <c r="K596" s="111"/>
      <c r="L596" s="204"/>
      <c r="M596" s="111"/>
      <c r="N596" s="111"/>
      <c r="O596" s="111"/>
      <c r="P596" s="111"/>
      <c r="Q596" s="111"/>
      <c r="R596" s="111"/>
      <c r="S596" s="111"/>
      <c r="T596" s="111"/>
      <c r="U596" s="111"/>
      <c r="V596" s="111"/>
      <c r="W596" s="111"/>
      <c r="X596" s="111"/>
      <c r="Y596" s="111"/>
      <c r="Z596" s="111"/>
    </row>
    <row r="597" spans="1:26" ht="15.75" customHeight="1">
      <c r="A597" s="111"/>
      <c r="B597" s="78"/>
      <c r="C597" s="78"/>
      <c r="D597" s="111"/>
      <c r="E597" s="78"/>
      <c r="F597" s="111"/>
      <c r="G597" s="111"/>
      <c r="H597" s="204"/>
      <c r="I597" s="111"/>
      <c r="J597" s="204"/>
      <c r="K597" s="111"/>
      <c r="L597" s="204"/>
      <c r="M597" s="111"/>
      <c r="N597" s="111"/>
      <c r="O597" s="111"/>
      <c r="P597" s="111"/>
      <c r="Q597" s="111"/>
      <c r="R597" s="111"/>
      <c r="S597" s="111"/>
      <c r="T597" s="111"/>
      <c r="U597" s="111"/>
      <c r="V597" s="111"/>
      <c r="W597" s="111"/>
      <c r="X597" s="111"/>
      <c r="Y597" s="111"/>
      <c r="Z597" s="111"/>
    </row>
    <row r="598" spans="1:26" ht="15.75" customHeight="1">
      <c r="A598" s="111"/>
      <c r="B598" s="78"/>
      <c r="C598" s="78"/>
      <c r="D598" s="111"/>
      <c r="E598" s="78"/>
      <c r="F598" s="111"/>
      <c r="G598" s="111"/>
      <c r="H598" s="204"/>
      <c r="I598" s="111"/>
      <c r="J598" s="204"/>
      <c r="K598" s="111"/>
      <c r="L598" s="204"/>
      <c r="M598" s="111"/>
      <c r="N598" s="111"/>
      <c r="O598" s="111"/>
      <c r="P598" s="111"/>
      <c r="Q598" s="111"/>
      <c r="R598" s="111"/>
      <c r="S598" s="111"/>
      <c r="T598" s="111"/>
      <c r="U598" s="111"/>
      <c r="V598" s="111"/>
      <c r="W598" s="111"/>
      <c r="X598" s="111"/>
      <c r="Y598" s="111"/>
      <c r="Z598" s="111"/>
    </row>
    <row r="599" spans="1:26" ht="15.75" customHeight="1">
      <c r="A599" s="111"/>
      <c r="B599" s="78"/>
      <c r="C599" s="78"/>
      <c r="D599" s="111"/>
      <c r="E599" s="78"/>
      <c r="F599" s="111"/>
      <c r="G599" s="111"/>
      <c r="H599" s="204"/>
      <c r="I599" s="111"/>
      <c r="J599" s="204"/>
      <c r="K599" s="111"/>
      <c r="L599" s="204"/>
      <c r="M599" s="111"/>
      <c r="N599" s="111"/>
      <c r="O599" s="111"/>
      <c r="P599" s="111"/>
      <c r="Q599" s="111"/>
      <c r="R599" s="111"/>
      <c r="S599" s="111"/>
      <c r="T599" s="111"/>
      <c r="U599" s="111"/>
      <c r="V599" s="111"/>
      <c r="W599" s="111"/>
      <c r="X599" s="111"/>
      <c r="Y599" s="111"/>
      <c r="Z599" s="111"/>
    </row>
    <row r="600" spans="1:26" ht="15.75" customHeight="1">
      <c r="A600" s="111"/>
      <c r="B600" s="78"/>
      <c r="C600" s="78"/>
      <c r="D600" s="111"/>
      <c r="E600" s="78"/>
      <c r="F600" s="111"/>
      <c r="G600" s="111"/>
      <c r="H600" s="204"/>
      <c r="I600" s="111"/>
      <c r="J600" s="204"/>
      <c r="K600" s="111"/>
      <c r="L600" s="204"/>
      <c r="M600" s="111"/>
      <c r="N600" s="111"/>
      <c r="O600" s="111"/>
      <c r="P600" s="111"/>
      <c r="Q600" s="111"/>
      <c r="R600" s="111"/>
      <c r="S600" s="111"/>
      <c r="T600" s="111"/>
      <c r="U600" s="111"/>
      <c r="V600" s="111"/>
      <c r="W600" s="111"/>
      <c r="X600" s="111"/>
      <c r="Y600" s="111"/>
      <c r="Z600" s="111"/>
    </row>
    <row r="601" spans="1:26" ht="15.75" customHeight="1">
      <c r="A601" s="111"/>
      <c r="B601" s="78"/>
      <c r="C601" s="78"/>
      <c r="D601" s="111"/>
      <c r="E601" s="78"/>
      <c r="F601" s="111"/>
      <c r="G601" s="111"/>
      <c r="H601" s="204"/>
      <c r="I601" s="111"/>
      <c r="J601" s="204"/>
      <c r="K601" s="111"/>
      <c r="L601" s="204"/>
      <c r="M601" s="111"/>
      <c r="N601" s="111"/>
      <c r="O601" s="111"/>
      <c r="P601" s="111"/>
      <c r="Q601" s="111"/>
      <c r="R601" s="111"/>
      <c r="S601" s="111"/>
      <c r="T601" s="111"/>
      <c r="U601" s="111"/>
      <c r="V601" s="111"/>
      <c r="W601" s="111"/>
      <c r="X601" s="111"/>
      <c r="Y601" s="111"/>
      <c r="Z601" s="111"/>
    </row>
    <row r="602" spans="1:26" ht="15.75" customHeight="1">
      <c r="A602" s="111"/>
      <c r="B602" s="78"/>
      <c r="C602" s="78"/>
      <c r="D602" s="111"/>
      <c r="E602" s="78"/>
      <c r="F602" s="111"/>
      <c r="G602" s="111"/>
      <c r="H602" s="204"/>
      <c r="I602" s="111"/>
      <c r="J602" s="204"/>
      <c r="K602" s="111"/>
      <c r="L602" s="204"/>
      <c r="M602" s="111"/>
      <c r="N602" s="111"/>
      <c r="O602" s="111"/>
      <c r="P602" s="111"/>
      <c r="Q602" s="111"/>
      <c r="R602" s="111"/>
      <c r="S602" s="111"/>
      <c r="T602" s="111"/>
      <c r="U602" s="111"/>
      <c r="V602" s="111"/>
      <c r="W602" s="111"/>
      <c r="X602" s="111"/>
      <c r="Y602" s="111"/>
      <c r="Z602" s="111"/>
    </row>
    <row r="603" spans="1:26" ht="15.75" customHeight="1">
      <c r="A603" s="111"/>
      <c r="B603" s="78"/>
      <c r="C603" s="78"/>
      <c r="D603" s="111"/>
      <c r="E603" s="78"/>
      <c r="F603" s="111"/>
      <c r="G603" s="111"/>
      <c r="H603" s="204"/>
      <c r="I603" s="111"/>
      <c r="J603" s="204"/>
      <c r="K603" s="111"/>
      <c r="L603" s="204"/>
      <c r="M603" s="111"/>
      <c r="N603" s="111"/>
      <c r="O603" s="111"/>
      <c r="P603" s="111"/>
      <c r="Q603" s="111"/>
      <c r="R603" s="111"/>
      <c r="S603" s="111"/>
      <c r="T603" s="111"/>
      <c r="U603" s="111"/>
      <c r="V603" s="111"/>
      <c r="W603" s="111"/>
      <c r="X603" s="111"/>
      <c r="Y603" s="111"/>
      <c r="Z603" s="111"/>
    </row>
    <row r="604" spans="1:26" ht="15.75" customHeight="1">
      <c r="A604" s="111"/>
      <c r="B604" s="78"/>
      <c r="C604" s="78"/>
      <c r="D604" s="111"/>
      <c r="E604" s="78"/>
      <c r="F604" s="111"/>
      <c r="G604" s="111"/>
      <c r="H604" s="204"/>
      <c r="I604" s="111"/>
      <c r="J604" s="204"/>
      <c r="K604" s="111"/>
      <c r="L604" s="204"/>
      <c r="M604" s="111"/>
      <c r="N604" s="111"/>
      <c r="O604" s="111"/>
      <c r="P604" s="111"/>
      <c r="Q604" s="111"/>
      <c r="R604" s="111"/>
      <c r="S604" s="111"/>
      <c r="T604" s="111"/>
      <c r="U604" s="111"/>
      <c r="V604" s="111"/>
      <c r="W604" s="111"/>
      <c r="X604" s="111"/>
      <c r="Y604" s="111"/>
      <c r="Z604" s="111"/>
    </row>
    <row r="605" spans="1:26" ht="15.75" customHeight="1">
      <c r="A605" s="111"/>
      <c r="B605" s="78"/>
      <c r="C605" s="78"/>
      <c r="D605" s="111"/>
      <c r="E605" s="78"/>
      <c r="F605" s="111"/>
      <c r="G605" s="111"/>
      <c r="H605" s="204"/>
      <c r="I605" s="111"/>
      <c r="J605" s="204"/>
      <c r="K605" s="111"/>
      <c r="L605" s="204"/>
      <c r="M605" s="111"/>
      <c r="N605" s="111"/>
      <c r="O605" s="111"/>
      <c r="P605" s="111"/>
      <c r="Q605" s="111"/>
      <c r="R605" s="111"/>
      <c r="S605" s="111"/>
      <c r="T605" s="111"/>
      <c r="U605" s="111"/>
      <c r="V605" s="111"/>
      <c r="W605" s="111"/>
      <c r="X605" s="111"/>
      <c r="Y605" s="111"/>
      <c r="Z605" s="111"/>
    </row>
    <row r="606" spans="1:26" ht="15.75" customHeight="1">
      <c r="A606" s="111"/>
      <c r="B606" s="78"/>
      <c r="C606" s="78"/>
      <c r="D606" s="111"/>
      <c r="E606" s="78"/>
      <c r="F606" s="111"/>
      <c r="G606" s="111"/>
      <c r="H606" s="204"/>
      <c r="I606" s="111"/>
      <c r="J606" s="204"/>
      <c r="K606" s="111"/>
      <c r="L606" s="204"/>
      <c r="M606" s="111"/>
      <c r="N606" s="111"/>
      <c r="O606" s="111"/>
      <c r="P606" s="111"/>
      <c r="Q606" s="111"/>
      <c r="R606" s="111"/>
      <c r="S606" s="111"/>
      <c r="T606" s="111"/>
      <c r="U606" s="111"/>
      <c r="V606" s="111"/>
      <c r="W606" s="111"/>
      <c r="X606" s="111"/>
      <c r="Y606" s="111"/>
      <c r="Z606" s="111"/>
    </row>
    <row r="607" spans="1:26" ht="15.75" customHeight="1">
      <c r="A607" s="111"/>
      <c r="B607" s="78"/>
      <c r="C607" s="78"/>
      <c r="D607" s="111"/>
      <c r="E607" s="78"/>
      <c r="F607" s="111"/>
      <c r="G607" s="111"/>
      <c r="H607" s="204"/>
      <c r="I607" s="111"/>
      <c r="J607" s="204"/>
      <c r="K607" s="111"/>
      <c r="L607" s="204"/>
      <c r="M607" s="111"/>
      <c r="N607" s="111"/>
      <c r="O607" s="111"/>
      <c r="P607" s="111"/>
      <c r="Q607" s="111"/>
      <c r="R607" s="111"/>
      <c r="S607" s="111"/>
      <c r="T607" s="111"/>
      <c r="U607" s="111"/>
      <c r="V607" s="111"/>
      <c r="W607" s="111"/>
      <c r="X607" s="111"/>
      <c r="Y607" s="111"/>
      <c r="Z607" s="111"/>
    </row>
    <row r="608" spans="1:26" ht="15.75" customHeight="1">
      <c r="A608" s="111"/>
      <c r="B608" s="78"/>
      <c r="C608" s="78"/>
      <c r="D608" s="111"/>
      <c r="E608" s="78"/>
      <c r="F608" s="111"/>
      <c r="G608" s="111"/>
      <c r="H608" s="204"/>
      <c r="I608" s="111"/>
      <c r="J608" s="204"/>
      <c r="K608" s="111"/>
      <c r="L608" s="204"/>
      <c r="M608" s="111"/>
      <c r="N608" s="111"/>
      <c r="O608" s="111"/>
      <c r="P608" s="111"/>
      <c r="Q608" s="111"/>
      <c r="R608" s="111"/>
      <c r="S608" s="111"/>
      <c r="T608" s="111"/>
      <c r="U608" s="111"/>
      <c r="V608" s="111"/>
      <c r="W608" s="111"/>
      <c r="X608" s="111"/>
      <c r="Y608" s="111"/>
      <c r="Z608" s="111"/>
    </row>
    <row r="609" spans="1:26" ht="15.75" customHeight="1">
      <c r="A609" s="111"/>
      <c r="B609" s="78"/>
      <c r="C609" s="78"/>
      <c r="D609" s="111"/>
      <c r="E609" s="78"/>
      <c r="F609" s="111"/>
      <c r="G609" s="111"/>
      <c r="H609" s="204"/>
      <c r="I609" s="111"/>
      <c r="J609" s="204"/>
      <c r="K609" s="111"/>
      <c r="L609" s="204"/>
      <c r="M609" s="111"/>
      <c r="N609" s="111"/>
      <c r="O609" s="111"/>
      <c r="P609" s="111"/>
      <c r="Q609" s="111"/>
      <c r="R609" s="111"/>
      <c r="S609" s="111"/>
      <c r="T609" s="111"/>
      <c r="U609" s="111"/>
      <c r="V609" s="111"/>
      <c r="W609" s="111"/>
      <c r="X609" s="111"/>
      <c r="Y609" s="111"/>
      <c r="Z609" s="111"/>
    </row>
    <row r="610" spans="1:26" ht="15.75" customHeight="1">
      <c r="A610" s="111"/>
      <c r="B610" s="78"/>
      <c r="C610" s="78"/>
      <c r="D610" s="111"/>
      <c r="E610" s="78"/>
      <c r="F610" s="111"/>
      <c r="G610" s="111"/>
      <c r="H610" s="204"/>
      <c r="I610" s="111"/>
      <c r="J610" s="204"/>
      <c r="K610" s="111"/>
      <c r="L610" s="204"/>
      <c r="M610" s="111"/>
      <c r="N610" s="111"/>
      <c r="O610" s="111"/>
      <c r="P610" s="111"/>
      <c r="Q610" s="111"/>
      <c r="R610" s="111"/>
      <c r="S610" s="111"/>
      <c r="T610" s="111"/>
      <c r="U610" s="111"/>
      <c r="V610" s="111"/>
      <c r="W610" s="111"/>
      <c r="X610" s="111"/>
      <c r="Y610" s="111"/>
      <c r="Z610" s="111"/>
    </row>
    <row r="611" spans="1:26" ht="15.75" customHeight="1">
      <c r="A611" s="111"/>
      <c r="B611" s="78"/>
      <c r="C611" s="78"/>
      <c r="D611" s="111"/>
      <c r="E611" s="78"/>
      <c r="F611" s="111"/>
      <c r="G611" s="111"/>
      <c r="H611" s="204"/>
      <c r="I611" s="111"/>
      <c r="J611" s="204"/>
      <c r="K611" s="111"/>
      <c r="L611" s="204"/>
      <c r="M611" s="111"/>
      <c r="N611" s="111"/>
      <c r="O611" s="111"/>
      <c r="P611" s="111"/>
      <c r="Q611" s="111"/>
      <c r="R611" s="111"/>
      <c r="S611" s="111"/>
      <c r="T611" s="111"/>
      <c r="U611" s="111"/>
      <c r="V611" s="111"/>
      <c r="W611" s="111"/>
      <c r="X611" s="111"/>
      <c r="Y611" s="111"/>
      <c r="Z611" s="111"/>
    </row>
    <row r="612" spans="1:26" ht="15.75" customHeight="1">
      <c r="A612" s="111"/>
      <c r="B612" s="78"/>
      <c r="C612" s="78"/>
      <c r="D612" s="111"/>
      <c r="E612" s="78"/>
      <c r="F612" s="111"/>
      <c r="G612" s="111"/>
      <c r="H612" s="204"/>
      <c r="I612" s="111"/>
      <c r="J612" s="204"/>
      <c r="K612" s="111"/>
      <c r="L612" s="204"/>
      <c r="M612" s="111"/>
      <c r="N612" s="111"/>
      <c r="O612" s="111"/>
      <c r="P612" s="111"/>
      <c r="Q612" s="111"/>
      <c r="R612" s="111"/>
      <c r="S612" s="111"/>
      <c r="T612" s="111"/>
      <c r="U612" s="111"/>
      <c r="V612" s="111"/>
      <c r="W612" s="111"/>
      <c r="X612" s="111"/>
      <c r="Y612" s="111"/>
      <c r="Z612" s="111"/>
    </row>
    <row r="613" spans="1:26" ht="15.75" customHeight="1">
      <c r="A613" s="111"/>
      <c r="B613" s="78"/>
      <c r="C613" s="78"/>
      <c r="D613" s="111"/>
      <c r="E613" s="78"/>
      <c r="F613" s="111"/>
      <c r="G613" s="111"/>
      <c r="H613" s="204"/>
      <c r="I613" s="111"/>
      <c r="J613" s="204"/>
      <c r="K613" s="111"/>
      <c r="L613" s="204"/>
      <c r="M613" s="111"/>
      <c r="N613" s="111"/>
      <c r="O613" s="111"/>
      <c r="P613" s="111"/>
      <c r="Q613" s="111"/>
      <c r="R613" s="111"/>
      <c r="S613" s="111"/>
      <c r="T613" s="111"/>
      <c r="U613" s="111"/>
      <c r="V613" s="111"/>
      <c r="W613" s="111"/>
      <c r="X613" s="111"/>
      <c r="Y613" s="111"/>
      <c r="Z613" s="111"/>
    </row>
    <row r="614" spans="1:26" ht="15.75" customHeight="1">
      <c r="A614" s="111"/>
      <c r="B614" s="78"/>
      <c r="C614" s="78"/>
      <c r="D614" s="111"/>
      <c r="E614" s="78"/>
      <c r="F614" s="111"/>
      <c r="G614" s="111"/>
      <c r="H614" s="204"/>
      <c r="I614" s="111"/>
      <c r="J614" s="204"/>
      <c r="K614" s="111"/>
      <c r="L614" s="204"/>
      <c r="M614" s="111"/>
      <c r="N614" s="111"/>
      <c r="O614" s="111"/>
      <c r="P614" s="111"/>
      <c r="Q614" s="111"/>
      <c r="R614" s="111"/>
      <c r="S614" s="111"/>
      <c r="T614" s="111"/>
      <c r="U614" s="111"/>
      <c r="V614" s="111"/>
      <c r="W614" s="111"/>
      <c r="X614" s="111"/>
      <c r="Y614" s="111"/>
      <c r="Z614" s="111"/>
    </row>
    <row r="615" spans="1:26" ht="15.75" customHeight="1">
      <c r="A615" s="111"/>
      <c r="B615" s="78"/>
      <c r="C615" s="78"/>
      <c r="D615" s="111"/>
      <c r="E615" s="78"/>
      <c r="F615" s="111"/>
      <c r="G615" s="111"/>
      <c r="H615" s="204"/>
      <c r="I615" s="111"/>
      <c r="J615" s="204"/>
      <c r="K615" s="111"/>
      <c r="L615" s="204"/>
      <c r="M615" s="111"/>
      <c r="N615" s="111"/>
      <c r="O615" s="111"/>
      <c r="P615" s="111"/>
      <c r="Q615" s="111"/>
      <c r="R615" s="111"/>
      <c r="S615" s="111"/>
      <c r="T615" s="111"/>
      <c r="U615" s="111"/>
      <c r="V615" s="111"/>
      <c r="W615" s="111"/>
      <c r="X615" s="111"/>
      <c r="Y615" s="111"/>
      <c r="Z615" s="111"/>
    </row>
    <row r="616" spans="1:26" ht="15.75" customHeight="1">
      <c r="A616" s="111"/>
      <c r="B616" s="78"/>
      <c r="C616" s="78"/>
      <c r="D616" s="111"/>
      <c r="E616" s="78"/>
      <c r="F616" s="111"/>
      <c r="G616" s="111"/>
      <c r="H616" s="204"/>
      <c r="I616" s="111"/>
      <c r="J616" s="204"/>
      <c r="K616" s="111"/>
      <c r="L616" s="204"/>
      <c r="M616" s="111"/>
      <c r="N616" s="111"/>
      <c r="O616" s="111"/>
      <c r="P616" s="111"/>
      <c r="Q616" s="111"/>
      <c r="R616" s="111"/>
      <c r="S616" s="111"/>
      <c r="T616" s="111"/>
      <c r="U616" s="111"/>
      <c r="V616" s="111"/>
      <c r="W616" s="111"/>
      <c r="X616" s="111"/>
      <c r="Y616" s="111"/>
      <c r="Z616" s="111"/>
    </row>
    <row r="617" spans="1:26" ht="15.75" customHeight="1">
      <c r="A617" s="111"/>
      <c r="B617" s="78"/>
      <c r="C617" s="78"/>
      <c r="D617" s="111"/>
      <c r="E617" s="78"/>
      <c r="F617" s="111"/>
      <c r="G617" s="111"/>
      <c r="H617" s="204"/>
      <c r="I617" s="111"/>
      <c r="J617" s="204"/>
      <c r="K617" s="111"/>
      <c r="L617" s="204"/>
      <c r="M617" s="111"/>
      <c r="N617" s="111"/>
      <c r="O617" s="111"/>
      <c r="P617" s="111"/>
      <c r="Q617" s="111"/>
      <c r="R617" s="111"/>
      <c r="S617" s="111"/>
      <c r="T617" s="111"/>
      <c r="U617" s="111"/>
      <c r="V617" s="111"/>
      <c r="W617" s="111"/>
      <c r="X617" s="111"/>
      <c r="Y617" s="111"/>
      <c r="Z617" s="111"/>
    </row>
    <row r="618" spans="1:26" ht="15.75" customHeight="1">
      <c r="A618" s="111"/>
      <c r="B618" s="78"/>
      <c r="C618" s="78"/>
      <c r="D618" s="111"/>
      <c r="E618" s="78"/>
      <c r="F618" s="111"/>
      <c r="G618" s="111"/>
      <c r="H618" s="204"/>
      <c r="I618" s="111"/>
      <c r="J618" s="204"/>
      <c r="K618" s="111"/>
      <c r="L618" s="204"/>
      <c r="M618" s="111"/>
      <c r="N618" s="111"/>
      <c r="O618" s="111"/>
      <c r="P618" s="111"/>
      <c r="Q618" s="111"/>
      <c r="R618" s="111"/>
      <c r="S618" s="111"/>
      <c r="T618" s="111"/>
      <c r="U618" s="111"/>
      <c r="V618" s="111"/>
      <c r="W618" s="111"/>
      <c r="X618" s="111"/>
      <c r="Y618" s="111"/>
      <c r="Z618" s="111"/>
    </row>
    <row r="619" spans="1:26" ht="15.75" customHeight="1">
      <c r="A619" s="111"/>
      <c r="B619" s="78"/>
      <c r="C619" s="78"/>
      <c r="D619" s="111"/>
      <c r="E619" s="78"/>
      <c r="F619" s="111"/>
      <c r="G619" s="111"/>
      <c r="H619" s="204"/>
      <c r="I619" s="111"/>
      <c r="J619" s="204"/>
      <c r="K619" s="111"/>
      <c r="L619" s="204"/>
      <c r="M619" s="111"/>
      <c r="N619" s="111"/>
      <c r="O619" s="111"/>
      <c r="P619" s="111"/>
      <c r="Q619" s="111"/>
      <c r="R619" s="111"/>
      <c r="S619" s="111"/>
      <c r="T619" s="111"/>
      <c r="U619" s="111"/>
      <c r="V619" s="111"/>
      <c r="W619" s="111"/>
      <c r="X619" s="111"/>
      <c r="Y619" s="111"/>
      <c r="Z619" s="111"/>
    </row>
    <row r="620" spans="1:26" ht="15.75" customHeight="1">
      <c r="A620" s="111"/>
      <c r="B620" s="78"/>
      <c r="C620" s="78"/>
      <c r="D620" s="111"/>
      <c r="E620" s="78"/>
      <c r="F620" s="111"/>
      <c r="G620" s="111"/>
      <c r="H620" s="204"/>
      <c r="I620" s="111"/>
      <c r="J620" s="204"/>
      <c r="K620" s="111"/>
      <c r="L620" s="204"/>
      <c r="M620" s="111"/>
      <c r="N620" s="111"/>
      <c r="O620" s="111"/>
      <c r="P620" s="111"/>
      <c r="Q620" s="111"/>
      <c r="R620" s="111"/>
      <c r="S620" s="111"/>
      <c r="T620" s="111"/>
      <c r="U620" s="111"/>
      <c r="V620" s="111"/>
      <c r="W620" s="111"/>
      <c r="X620" s="111"/>
      <c r="Y620" s="111"/>
      <c r="Z620" s="111"/>
    </row>
    <row r="621" spans="1:26" ht="15.75" customHeight="1">
      <c r="A621" s="111"/>
      <c r="B621" s="78"/>
      <c r="C621" s="78"/>
      <c r="D621" s="111"/>
      <c r="E621" s="78"/>
      <c r="F621" s="111"/>
      <c r="G621" s="111"/>
      <c r="H621" s="204"/>
      <c r="I621" s="111"/>
      <c r="J621" s="204"/>
      <c r="K621" s="111"/>
      <c r="L621" s="204"/>
      <c r="M621" s="111"/>
      <c r="N621" s="111"/>
      <c r="O621" s="111"/>
      <c r="P621" s="111"/>
      <c r="Q621" s="111"/>
      <c r="R621" s="111"/>
      <c r="S621" s="111"/>
      <c r="T621" s="111"/>
      <c r="U621" s="111"/>
      <c r="V621" s="111"/>
      <c r="W621" s="111"/>
      <c r="X621" s="111"/>
      <c r="Y621" s="111"/>
      <c r="Z621" s="111"/>
    </row>
    <row r="622" spans="1:26" ht="15.75" customHeight="1">
      <c r="A622" s="111"/>
      <c r="B622" s="78"/>
      <c r="C622" s="78"/>
      <c r="D622" s="111"/>
      <c r="E622" s="78"/>
      <c r="F622" s="111"/>
      <c r="G622" s="111"/>
      <c r="H622" s="204"/>
      <c r="I622" s="111"/>
      <c r="J622" s="204"/>
      <c r="K622" s="111"/>
      <c r="L622" s="204"/>
      <c r="M622" s="111"/>
      <c r="N622" s="111"/>
      <c r="O622" s="111"/>
      <c r="P622" s="111"/>
      <c r="Q622" s="111"/>
      <c r="R622" s="111"/>
      <c r="S622" s="111"/>
      <c r="T622" s="111"/>
      <c r="U622" s="111"/>
      <c r="V622" s="111"/>
      <c r="W622" s="111"/>
      <c r="X622" s="111"/>
      <c r="Y622" s="111"/>
      <c r="Z622" s="111"/>
    </row>
    <row r="623" spans="1:26" ht="15.75" customHeight="1">
      <c r="A623" s="111"/>
      <c r="B623" s="78"/>
      <c r="C623" s="78"/>
      <c r="D623" s="111"/>
      <c r="E623" s="78"/>
      <c r="F623" s="111"/>
      <c r="G623" s="111"/>
      <c r="H623" s="204"/>
      <c r="I623" s="111"/>
      <c r="J623" s="204"/>
      <c r="K623" s="111"/>
      <c r="L623" s="204"/>
      <c r="M623" s="111"/>
      <c r="N623" s="111"/>
      <c r="O623" s="111"/>
      <c r="P623" s="111"/>
      <c r="Q623" s="111"/>
      <c r="R623" s="111"/>
      <c r="S623" s="111"/>
      <c r="T623" s="111"/>
      <c r="U623" s="111"/>
      <c r="V623" s="111"/>
      <c r="W623" s="111"/>
      <c r="X623" s="111"/>
      <c r="Y623" s="111"/>
      <c r="Z623" s="111"/>
    </row>
    <row r="624" spans="1:26" ht="15.75" customHeight="1">
      <c r="A624" s="111"/>
      <c r="B624" s="78"/>
      <c r="C624" s="78"/>
      <c r="D624" s="111"/>
      <c r="E624" s="78"/>
      <c r="F624" s="111"/>
      <c r="G624" s="111"/>
      <c r="H624" s="204"/>
      <c r="I624" s="111"/>
      <c r="J624" s="204"/>
      <c r="K624" s="111"/>
      <c r="L624" s="204"/>
      <c r="M624" s="111"/>
      <c r="N624" s="111"/>
      <c r="O624" s="111"/>
      <c r="P624" s="111"/>
      <c r="Q624" s="111"/>
      <c r="R624" s="111"/>
      <c r="S624" s="111"/>
      <c r="T624" s="111"/>
      <c r="U624" s="111"/>
      <c r="V624" s="111"/>
      <c r="W624" s="111"/>
      <c r="X624" s="111"/>
      <c r="Y624" s="111"/>
      <c r="Z624" s="111"/>
    </row>
    <row r="625" spans="1:26" ht="15.75" customHeight="1">
      <c r="A625" s="111"/>
      <c r="B625" s="78"/>
      <c r="C625" s="78"/>
      <c r="D625" s="111"/>
      <c r="E625" s="78"/>
      <c r="F625" s="111"/>
      <c r="G625" s="111"/>
      <c r="H625" s="204"/>
      <c r="I625" s="111"/>
      <c r="J625" s="204"/>
      <c r="K625" s="111"/>
      <c r="L625" s="204"/>
      <c r="M625" s="111"/>
      <c r="N625" s="111"/>
      <c r="O625" s="111"/>
      <c r="P625" s="111"/>
      <c r="Q625" s="111"/>
      <c r="R625" s="111"/>
      <c r="S625" s="111"/>
      <c r="T625" s="111"/>
      <c r="U625" s="111"/>
      <c r="V625" s="111"/>
      <c r="W625" s="111"/>
      <c r="X625" s="111"/>
      <c r="Y625" s="111"/>
      <c r="Z625" s="111"/>
    </row>
    <row r="626" spans="1:26" ht="15.75" customHeight="1">
      <c r="A626" s="111"/>
      <c r="B626" s="78"/>
      <c r="C626" s="78"/>
      <c r="D626" s="111"/>
      <c r="E626" s="78"/>
      <c r="F626" s="111"/>
      <c r="G626" s="111"/>
      <c r="H626" s="204"/>
      <c r="I626" s="111"/>
      <c r="J626" s="204"/>
      <c r="K626" s="111"/>
      <c r="L626" s="204"/>
      <c r="M626" s="111"/>
      <c r="N626" s="111"/>
      <c r="O626" s="111"/>
      <c r="P626" s="111"/>
      <c r="Q626" s="111"/>
      <c r="R626" s="111"/>
      <c r="S626" s="111"/>
      <c r="T626" s="111"/>
      <c r="U626" s="111"/>
      <c r="V626" s="111"/>
      <c r="W626" s="111"/>
      <c r="X626" s="111"/>
      <c r="Y626" s="111"/>
      <c r="Z626" s="111"/>
    </row>
    <row r="627" spans="1:26" ht="15.75" customHeight="1">
      <c r="A627" s="111"/>
      <c r="B627" s="78"/>
      <c r="C627" s="78"/>
      <c r="D627" s="111"/>
      <c r="E627" s="78"/>
      <c r="F627" s="111"/>
      <c r="G627" s="111"/>
      <c r="H627" s="204"/>
      <c r="I627" s="111"/>
      <c r="J627" s="204"/>
      <c r="K627" s="111"/>
      <c r="L627" s="204"/>
      <c r="M627" s="111"/>
      <c r="N627" s="111"/>
      <c r="O627" s="111"/>
      <c r="P627" s="111"/>
      <c r="Q627" s="111"/>
      <c r="R627" s="111"/>
      <c r="S627" s="111"/>
      <c r="T627" s="111"/>
      <c r="U627" s="111"/>
      <c r="V627" s="111"/>
      <c r="W627" s="111"/>
      <c r="X627" s="111"/>
      <c r="Y627" s="111"/>
      <c r="Z627" s="111"/>
    </row>
    <row r="628" spans="1:26" ht="15.75" customHeight="1">
      <c r="A628" s="111"/>
      <c r="B628" s="78"/>
      <c r="C628" s="78"/>
      <c r="D628" s="111"/>
      <c r="E628" s="78"/>
      <c r="F628" s="111"/>
      <c r="G628" s="111"/>
      <c r="H628" s="204"/>
      <c r="I628" s="111"/>
      <c r="J628" s="204"/>
      <c r="K628" s="111"/>
      <c r="L628" s="204"/>
      <c r="M628" s="111"/>
      <c r="N628" s="111"/>
      <c r="O628" s="111"/>
      <c r="P628" s="111"/>
      <c r="Q628" s="111"/>
      <c r="R628" s="111"/>
      <c r="S628" s="111"/>
      <c r="T628" s="111"/>
      <c r="U628" s="111"/>
      <c r="V628" s="111"/>
      <c r="W628" s="111"/>
      <c r="X628" s="111"/>
      <c r="Y628" s="111"/>
      <c r="Z628" s="111"/>
    </row>
    <row r="629" spans="1:26" ht="15.75" customHeight="1">
      <c r="A629" s="111"/>
      <c r="B629" s="78"/>
      <c r="C629" s="78"/>
      <c r="D629" s="111"/>
      <c r="E629" s="78"/>
      <c r="F629" s="111"/>
      <c r="G629" s="111"/>
      <c r="H629" s="204"/>
      <c r="I629" s="111"/>
      <c r="J629" s="204"/>
      <c r="K629" s="111"/>
      <c r="L629" s="204"/>
      <c r="M629" s="111"/>
      <c r="N629" s="111"/>
      <c r="O629" s="111"/>
      <c r="P629" s="111"/>
      <c r="Q629" s="111"/>
      <c r="R629" s="111"/>
      <c r="S629" s="111"/>
      <c r="T629" s="111"/>
      <c r="U629" s="111"/>
      <c r="V629" s="111"/>
      <c r="W629" s="111"/>
      <c r="X629" s="111"/>
      <c r="Y629" s="111"/>
      <c r="Z629" s="111"/>
    </row>
    <row r="630" spans="1:26" ht="15.75" customHeight="1">
      <c r="A630" s="111"/>
      <c r="B630" s="78"/>
      <c r="C630" s="78"/>
      <c r="D630" s="111"/>
      <c r="E630" s="78"/>
      <c r="F630" s="111"/>
      <c r="G630" s="111"/>
      <c r="H630" s="204"/>
      <c r="I630" s="111"/>
      <c r="J630" s="204"/>
      <c r="K630" s="111"/>
      <c r="L630" s="204"/>
      <c r="M630" s="111"/>
      <c r="N630" s="111"/>
      <c r="O630" s="111"/>
      <c r="P630" s="111"/>
      <c r="Q630" s="111"/>
      <c r="R630" s="111"/>
      <c r="S630" s="111"/>
      <c r="T630" s="111"/>
      <c r="U630" s="111"/>
      <c r="V630" s="111"/>
      <c r="W630" s="111"/>
      <c r="X630" s="111"/>
      <c r="Y630" s="111"/>
      <c r="Z630" s="111"/>
    </row>
    <row r="631" spans="1:26" ht="15.75" customHeight="1">
      <c r="A631" s="111"/>
      <c r="B631" s="78"/>
      <c r="C631" s="78"/>
      <c r="D631" s="111"/>
      <c r="E631" s="78"/>
      <c r="F631" s="111"/>
      <c r="G631" s="111"/>
      <c r="H631" s="204"/>
      <c r="I631" s="111"/>
      <c r="J631" s="204"/>
      <c r="K631" s="111"/>
      <c r="L631" s="204"/>
      <c r="M631" s="111"/>
      <c r="N631" s="111"/>
      <c r="O631" s="111"/>
      <c r="P631" s="111"/>
      <c r="Q631" s="111"/>
      <c r="R631" s="111"/>
      <c r="S631" s="111"/>
      <c r="T631" s="111"/>
      <c r="U631" s="111"/>
      <c r="V631" s="111"/>
      <c r="W631" s="111"/>
      <c r="X631" s="111"/>
      <c r="Y631" s="111"/>
      <c r="Z631" s="111"/>
    </row>
    <row r="632" spans="1:26" ht="15.75" customHeight="1">
      <c r="A632" s="111"/>
      <c r="B632" s="78"/>
      <c r="C632" s="78"/>
      <c r="D632" s="111"/>
      <c r="E632" s="78"/>
      <c r="F632" s="111"/>
      <c r="G632" s="111"/>
      <c r="H632" s="204"/>
      <c r="I632" s="111"/>
      <c r="J632" s="204"/>
      <c r="K632" s="111"/>
      <c r="L632" s="204"/>
      <c r="M632" s="111"/>
      <c r="N632" s="111"/>
      <c r="O632" s="111"/>
      <c r="P632" s="111"/>
      <c r="Q632" s="111"/>
      <c r="R632" s="111"/>
      <c r="S632" s="111"/>
      <c r="T632" s="111"/>
      <c r="U632" s="111"/>
      <c r="V632" s="111"/>
      <c r="W632" s="111"/>
      <c r="X632" s="111"/>
      <c r="Y632" s="111"/>
      <c r="Z632" s="111"/>
    </row>
    <row r="633" spans="1:26" ht="15.75" customHeight="1">
      <c r="A633" s="111"/>
      <c r="B633" s="78"/>
      <c r="C633" s="78"/>
      <c r="D633" s="111"/>
      <c r="E633" s="78"/>
      <c r="F633" s="111"/>
      <c r="G633" s="111"/>
      <c r="H633" s="204"/>
      <c r="I633" s="111"/>
      <c r="J633" s="204"/>
      <c r="K633" s="111"/>
      <c r="L633" s="204"/>
      <c r="M633" s="111"/>
      <c r="N633" s="111"/>
      <c r="O633" s="111"/>
      <c r="P633" s="111"/>
      <c r="Q633" s="111"/>
      <c r="R633" s="111"/>
      <c r="S633" s="111"/>
      <c r="T633" s="111"/>
      <c r="U633" s="111"/>
      <c r="V633" s="111"/>
      <c r="W633" s="111"/>
      <c r="X633" s="111"/>
      <c r="Y633" s="111"/>
      <c r="Z633" s="111"/>
    </row>
    <row r="634" spans="1:26" ht="15.75" customHeight="1">
      <c r="A634" s="111"/>
      <c r="B634" s="78"/>
      <c r="C634" s="78"/>
      <c r="D634" s="111"/>
      <c r="E634" s="78"/>
      <c r="F634" s="111"/>
      <c r="G634" s="111"/>
      <c r="H634" s="204"/>
      <c r="I634" s="111"/>
      <c r="J634" s="204"/>
      <c r="K634" s="111"/>
      <c r="L634" s="204"/>
      <c r="M634" s="111"/>
      <c r="N634" s="111"/>
      <c r="O634" s="111"/>
      <c r="P634" s="111"/>
      <c r="Q634" s="111"/>
      <c r="R634" s="111"/>
      <c r="S634" s="111"/>
      <c r="T634" s="111"/>
      <c r="U634" s="111"/>
      <c r="V634" s="111"/>
      <c r="W634" s="111"/>
      <c r="X634" s="111"/>
      <c r="Y634" s="111"/>
      <c r="Z634" s="111"/>
    </row>
    <row r="635" spans="1:26" ht="15.75" customHeight="1">
      <c r="A635" s="111"/>
      <c r="B635" s="78"/>
      <c r="C635" s="78"/>
      <c r="D635" s="111"/>
      <c r="E635" s="78"/>
      <c r="F635" s="111"/>
      <c r="G635" s="111"/>
      <c r="H635" s="204"/>
      <c r="I635" s="111"/>
      <c r="J635" s="204"/>
      <c r="K635" s="111"/>
      <c r="L635" s="204"/>
      <c r="M635" s="111"/>
      <c r="N635" s="111"/>
      <c r="O635" s="111"/>
      <c r="P635" s="111"/>
      <c r="Q635" s="111"/>
      <c r="R635" s="111"/>
      <c r="S635" s="111"/>
      <c r="T635" s="111"/>
      <c r="U635" s="111"/>
      <c r="V635" s="111"/>
      <c r="W635" s="111"/>
      <c r="X635" s="111"/>
      <c r="Y635" s="111"/>
      <c r="Z635" s="111"/>
    </row>
    <row r="636" spans="1:26" ht="15.75" customHeight="1">
      <c r="A636" s="111"/>
      <c r="B636" s="78"/>
      <c r="C636" s="78"/>
      <c r="D636" s="111"/>
      <c r="E636" s="78"/>
      <c r="F636" s="111"/>
      <c r="G636" s="111"/>
      <c r="H636" s="204"/>
      <c r="I636" s="111"/>
      <c r="J636" s="204"/>
      <c r="K636" s="111"/>
      <c r="L636" s="204"/>
      <c r="M636" s="111"/>
      <c r="N636" s="111"/>
      <c r="O636" s="111"/>
      <c r="P636" s="111"/>
      <c r="Q636" s="111"/>
      <c r="R636" s="111"/>
      <c r="S636" s="111"/>
      <c r="T636" s="111"/>
      <c r="U636" s="111"/>
      <c r="V636" s="111"/>
      <c r="W636" s="111"/>
      <c r="X636" s="111"/>
      <c r="Y636" s="111"/>
      <c r="Z636" s="111"/>
    </row>
    <row r="637" spans="1:26" ht="15.75" customHeight="1">
      <c r="A637" s="111"/>
      <c r="B637" s="78"/>
      <c r="C637" s="78"/>
      <c r="D637" s="111"/>
      <c r="E637" s="78"/>
      <c r="F637" s="111"/>
      <c r="G637" s="111"/>
      <c r="H637" s="204"/>
      <c r="I637" s="111"/>
      <c r="J637" s="204"/>
      <c r="K637" s="111"/>
      <c r="L637" s="204"/>
      <c r="M637" s="111"/>
      <c r="N637" s="111"/>
      <c r="O637" s="111"/>
      <c r="P637" s="111"/>
      <c r="Q637" s="111"/>
      <c r="R637" s="111"/>
      <c r="S637" s="111"/>
      <c r="T637" s="111"/>
      <c r="U637" s="111"/>
      <c r="V637" s="111"/>
      <c r="W637" s="111"/>
      <c r="X637" s="111"/>
      <c r="Y637" s="111"/>
      <c r="Z637" s="111"/>
    </row>
    <row r="638" spans="1:26" ht="15.75" customHeight="1">
      <c r="A638" s="111"/>
      <c r="B638" s="78"/>
      <c r="C638" s="78"/>
      <c r="D638" s="111"/>
      <c r="E638" s="78"/>
      <c r="F638" s="111"/>
      <c r="G638" s="111"/>
      <c r="H638" s="204"/>
      <c r="I638" s="111"/>
      <c r="J638" s="204"/>
      <c r="K638" s="111"/>
      <c r="L638" s="204"/>
      <c r="M638" s="111"/>
      <c r="N638" s="111"/>
      <c r="O638" s="111"/>
      <c r="P638" s="111"/>
      <c r="Q638" s="111"/>
      <c r="R638" s="111"/>
      <c r="S638" s="111"/>
      <c r="T638" s="111"/>
      <c r="U638" s="111"/>
      <c r="V638" s="111"/>
      <c r="W638" s="111"/>
      <c r="X638" s="111"/>
      <c r="Y638" s="111"/>
      <c r="Z638" s="111"/>
    </row>
    <row r="639" spans="1:26" ht="15.75" customHeight="1">
      <c r="A639" s="111"/>
      <c r="B639" s="78"/>
      <c r="C639" s="78"/>
      <c r="D639" s="111"/>
      <c r="E639" s="78"/>
      <c r="F639" s="111"/>
      <c r="G639" s="111"/>
      <c r="H639" s="204"/>
      <c r="I639" s="111"/>
      <c r="J639" s="204"/>
      <c r="K639" s="111"/>
      <c r="L639" s="204"/>
      <c r="M639" s="111"/>
      <c r="N639" s="111"/>
      <c r="O639" s="111"/>
      <c r="P639" s="111"/>
      <c r="Q639" s="111"/>
      <c r="R639" s="111"/>
      <c r="S639" s="111"/>
      <c r="T639" s="111"/>
      <c r="U639" s="111"/>
      <c r="V639" s="111"/>
      <c r="W639" s="111"/>
      <c r="X639" s="111"/>
      <c r="Y639" s="111"/>
      <c r="Z639" s="111"/>
    </row>
    <row r="640" spans="1:26" ht="15.75" customHeight="1">
      <c r="A640" s="111"/>
      <c r="B640" s="78"/>
      <c r="C640" s="78"/>
      <c r="D640" s="111"/>
      <c r="E640" s="78"/>
      <c r="F640" s="111"/>
      <c r="G640" s="111"/>
      <c r="H640" s="204"/>
      <c r="I640" s="111"/>
      <c r="J640" s="204"/>
      <c r="K640" s="111"/>
      <c r="L640" s="204"/>
      <c r="M640" s="111"/>
      <c r="N640" s="111"/>
      <c r="O640" s="111"/>
      <c r="P640" s="111"/>
      <c r="Q640" s="111"/>
      <c r="R640" s="111"/>
      <c r="S640" s="111"/>
      <c r="T640" s="111"/>
      <c r="U640" s="111"/>
      <c r="V640" s="111"/>
      <c r="W640" s="111"/>
      <c r="X640" s="111"/>
      <c r="Y640" s="111"/>
      <c r="Z640" s="111"/>
    </row>
    <row r="641" spans="1:26" ht="15.75" customHeight="1">
      <c r="A641" s="111"/>
      <c r="B641" s="78"/>
      <c r="C641" s="78"/>
      <c r="D641" s="111"/>
      <c r="E641" s="78"/>
      <c r="F641" s="111"/>
      <c r="G641" s="111"/>
      <c r="H641" s="204"/>
      <c r="I641" s="111"/>
      <c r="J641" s="204"/>
      <c r="K641" s="111"/>
      <c r="L641" s="204"/>
      <c r="M641" s="111"/>
      <c r="N641" s="111"/>
      <c r="O641" s="111"/>
      <c r="P641" s="111"/>
      <c r="Q641" s="111"/>
      <c r="R641" s="111"/>
      <c r="S641" s="111"/>
      <c r="T641" s="111"/>
      <c r="U641" s="111"/>
      <c r="V641" s="111"/>
      <c r="W641" s="111"/>
      <c r="X641" s="111"/>
      <c r="Y641" s="111"/>
      <c r="Z641" s="111"/>
    </row>
    <row r="642" spans="1:26" ht="15.75" customHeight="1">
      <c r="A642" s="111"/>
      <c r="B642" s="78"/>
      <c r="C642" s="78"/>
      <c r="D642" s="111"/>
      <c r="E642" s="78"/>
      <c r="F642" s="111"/>
      <c r="G642" s="111"/>
      <c r="H642" s="204"/>
      <c r="I642" s="111"/>
      <c r="J642" s="204"/>
      <c r="K642" s="111"/>
      <c r="L642" s="204"/>
      <c r="M642" s="111"/>
      <c r="N642" s="111"/>
      <c r="O642" s="111"/>
      <c r="P642" s="111"/>
      <c r="Q642" s="111"/>
      <c r="R642" s="111"/>
      <c r="S642" s="111"/>
      <c r="T642" s="111"/>
      <c r="U642" s="111"/>
      <c r="V642" s="111"/>
      <c r="W642" s="111"/>
      <c r="X642" s="111"/>
      <c r="Y642" s="111"/>
      <c r="Z642" s="111"/>
    </row>
    <row r="643" spans="1:26" ht="15.75" customHeight="1">
      <c r="A643" s="111"/>
      <c r="B643" s="78"/>
      <c r="C643" s="78"/>
      <c r="D643" s="111"/>
      <c r="E643" s="78"/>
      <c r="F643" s="111"/>
      <c r="G643" s="111"/>
      <c r="H643" s="204"/>
      <c r="I643" s="111"/>
      <c r="J643" s="204"/>
      <c r="K643" s="111"/>
      <c r="L643" s="204"/>
      <c r="M643" s="111"/>
      <c r="N643" s="111"/>
      <c r="O643" s="111"/>
      <c r="P643" s="111"/>
      <c r="Q643" s="111"/>
      <c r="R643" s="111"/>
      <c r="S643" s="111"/>
      <c r="T643" s="111"/>
      <c r="U643" s="111"/>
      <c r="V643" s="111"/>
      <c r="W643" s="111"/>
      <c r="X643" s="111"/>
      <c r="Y643" s="111"/>
      <c r="Z643" s="111"/>
    </row>
    <row r="644" spans="1:26" ht="15.75" customHeight="1">
      <c r="A644" s="111"/>
      <c r="B644" s="78"/>
      <c r="C644" s="78"/>
      <c r="D644" s="111"/>
      <c r="E644" s="78"/>
      <c r="F644" s="111"/>
      <c r="G644" s="111"/>
      <c r="H644" s="204"/>
      <c r="I644" s="111"/>
      <c r="J644" s="204"/>
      <c r="K644" s="111"/>
      <c r="L644" s="204"/>
      <c r="M644" s="111"/>
      <c r="N644" s="111"/>
      <c r="O644" s="111"/>
      <c r="P644" s="111"/>
      <c r="Q644" s="111"/>
      <c r="R644" s="111"/>
      <c r="S644" s="111"/>
      <c r="T644" s="111"/>
      <c r="U644" s="111"/>
      <c r="V644" s="111"/>
      <c r="W644" s="111"/>
      <c r="X644" s="111"/>
      <c r="Y644" s="111"/>
      <c r="Z644" s="111"/>
    </row>
    <row r="645" spans="1:26" ht="15.75" customHeight="1">
      <c r="A645" s="111"/>
      <c r="B645" s="78"/>
      <c r="C645" s="78"/>
      <c r="D645" s="111"/>
      <c r="E645" s="78"/>
      <c r="F645" s="111"/>
      <c r="G645" s="111"/>
      <c r="H645" s="204"/>
      <c r="I645" s="111"/>
      <c r="J645" s="204"/>
      <c r="K645" s="111"/>
      <c r="L645" s="204"/>
      <c r="M645" s="111"/>
      <c r="N645" s="111"/>
      <c r="O645" s="111"/>
      <c r="P645" s="111"/>
      <c r="Q645" s="111"/>
      <c r="R645" s="111"/>
      <c r="S645" s="111"/>
      <c r="T645" s="111"/>
      <c r="U645" s="111"/>
      <c r="V645" s="111"/>
      <c r="W645" s="111"/>
      <c r="X645" s="111"/>
      <c r="Y645" s="111"/>
      <c r="Z645" s="111"/>
    </row>
    <row r="646" spans="1:26" ht="15.75" customHeight="1">
      <c r="A646" s="111"/>
      <c r="B646" s="78"/>
      <c r="C646" s="78"/>
      <c r="D646" s="111"/>
      <c r="E646" s="78"/>
      <c r="F646" s="111"/>
      <c r="G646" s="111"/>
      <c r="H646" s="204"/>
      <c r="I646" s="111"/>
      <c r="J646" s="204"/>
      <c r="K646" s="111"/>
      <c r="L646" s="204"/>
      <c r="M646" s="111"/>
      <c r="N646" s="111"/>
      <c r="O646" s="111"/>
      <c r="P646" s="111"/>
      <c r="Q646" s="111"/>
      <c r="R646" s="111"/>
      <c r="S646" s="111"/>
      <c r="T646" s="111"/>
      <c r="U646" s="111"/>
      <c r="V646" s="111"/>
      <c r="W646" s="111"/>
      <c r="X646" s="111"/>
      <c r="Y646" s="111"/>
      <c r="Z646" s="111"/>
    </row>
    <row r="647" spans="1:26" ht="15.75" customHeight="1">
      <c r="A647" s="111"/>
      <c r="B647" s="78"/>
      <c r="C647" s="78"/>
      <c r="D647" s="111"/>
      <c r="E647" s="78"/>
      <c r="F647" s="111"/>
      <c r="G647" s="111"/>
      <c r="H647" s="204"/>
      <c r="I647" s="111"/>
      <c r="J647" s="204"/>
      <c r="K647" s="111"/>
      <c r="L647" s="204"/>
      <c r="M647" s="111"/>
      <c r="N647" s="111"/>
      <c r="O647" s="111"/>
      <c r="P647" s="111"/>
      <c r="Q647" s="111"/>
      <c r="R647" s="111"/>
      <c r="S647" s="111"/>
      <c r="T647" s="111"/>
      <c r="U647" s="111"/>
      <c r="V647" s="111"/>
      <c r="W647" s="111"/>
      <c r="X647" s="111"/>
      <c r="Y647" s="111"/>
      <c r="Z647" s="111"/>
    </row>
    <row r="648" spans="1:26" ht="15.75" customHeight="1">
      <c r="A648" s="111"/>
      <c r="B648" s="78"/>
      <c r="C648" s="78"/>
      <c r="D648" s="111"/>
      <c r="E648" s="78"/>
      <c r="F648" s="111"/>
      <c r="G648" s="111"/>
      <c r="H648" s="204"/>
      <c r="I648" s="111"/>
      <c r="J648" s="204"/>
      <c r="K648" s="111"/>
      <c r="L648" s="204"/>
      <c r="M648" s="111"/>
      <c r="N648" s="111"/>
      <c r="O648" s="111"/>
      <c r="P648" s="111"/>
      <c r="Q648" s="111"/>
      <c r="R648" s="111"/>
      <c r="S648" s="111"/>
      <c r="T648" s="111"/>
      <c r="U648" s="111"/>
      <c r="V648" s="111"/>
      <c r="W648" s="111"/>
      <c r="X648" s="111"/>
      <c r="Y648" s="111"/>
      <c r="Z648" s="111"/>
    </row>
    <row r="649" spans="1:26" ht="15.75" customHeight="1">
      <c r="A649" s="111"/>
      <c r="B649" s="78"/>
      <c r="C649" s="78"/>
      <c r="D649" s="111"/>
      <c r="E649" s="78"/>
      <c r="F649" s="111"/>
      <c r="G649" s="111"/>
      <c r="H649" s="204"/>
      <c r="I649" s="111"/>
      <c r="J649" s="204"/>
      <c r="K649" s="111"/>
      <c r="L649" s="204"/>
      <c r="M649" s="111"/>
      <c r="N649" s="111"/>
      <c r="O649" s="111"/>
      <c r="P649" s="111"/>
      <c r="Q649" s="111"/>
      <c r="R649" s="111"/>
      <c r="S649" s="111"/>
      <c r="T649" s="111"/>
      <c r="U649" s="111"/>
      <c r="V649" s="111"/>
      <c r="W649" s="111"/>
      <c r="X649" s="111"/>
      <c r="Y649" s="111"/>
      <c r="Z649" s="111"/>
    </row>
    <row r="650" spans="1:26" ht="15.75" customHeight="1">
      <c r="A650" s="111"/>
      <c r="B650" s="78"/>
      <c r="C650" s="78"/>
      <c r="D650" s="111"/>
      <c r="E650" s="78"/>
      <c r="F650" s="111"/>
      <c r="G650" s="111"/>
      <c r="H650" s="204"/>
      <c r="I650" s="111"/>
      <c r="J650" s="204"/>
      <c r="K650" s="111"/>
      <c r="L650" s="204"/>
      <c r="M650" s="111"/>
      <c r="N650" s="111"/>
      <c r="O650" s="111"/>
      <c r="P650" s="111"/>
      <c r="Q650" s="111"/>
      <c r="R650" s="111"/>
      <c r="S650" s="111"/>
      <c r="T650" s="111"/>
      <c r="U650" s="111"/>
      <c r="V650" s="111"/>
      <c r="W650" s="111"/>
      <c r="X650" s="111"/>
      <c r="Y650" s="111"/>
      <c r="Z650" s="111"/>
    </row>
    <row r="651" spans="1:26" ht="15.75" customHeight="1">
      <c r="A651" s="111"/>
      <c r="B651" s="78"/>
      <c r="C651" s="78"/>
      <c r="D651" s="111"/>
      <c r="E651" s="78"/>
      <c r="F651" s="111"/>
      <c r="G651" s="111"/>
      <c r="H651" s="204"/>
      <c r="I651" s="111"/>
      <c r="J651" s="204"/>
      <c r="K651" s="111"/>
      <c r="L651" s="204"/>
      <c r="M651" s="111"/>
      <c r="N651" s="111"/>
      <c r="O651" s="111"/>
      <c r="P651" s="111"/>
      <c r="Q651" s="111"/>
      <c r="R651" s="111"/>
      <c r="S651" s="111"/>
      <c r="T651" s="111"/>
      <c r="U651" s="111"/>
      <c r="V651" s="111"/>
      <c r="W651" s="111"/>
      <c r="X651" s="111"/>
      <c r="Y651" s="111"/>
      <c r="Z651" s="111"/>
    </row>
    <row r="652" spans="1:26" ht="15.75" customHeight="1">
      <c r="A652" s="111"/>
      <c r="B652" s="78"/>
      <c r="C652" s="78"/>
      <c r="D652" s="111"/>
      <c r="E652" s="78"/>
      <c r="F652" s="111"/>
      <c r="G652" s="111"/>
      <c r="H652" s="204"/>
      <c r="I652" s="111"/>
      <c r="J652" s="204"/>
      <c r="K652" s="111"/>
      <c r="L652" s="204"/>
      <c r="M652" s="111"/>
      <c r="N652" s="111"/>
      <c r="O652" s="111"/>
      <c r="P652" s="111"/>
      <c r="Q652" s="111"/>
      <c r="R652" s="111"/>
      <c r="S652" s="111"/>
      <c r="T652" s="111"/>
      <c r="U652" s="111"/>
      <c r="V652" s="111"/>
      <c r="W652" s="111"/>
      <c r="X652" s="111"/>
      <c r="Y652" s="111"/>
      <c r="Z652" s="111"/>
    </row>
    <row r="653" spans="1:26" ht="15.75" customHeight="1">
      <c r="A653" s="111"/>
      <c r="B653" s="78"/>
      <c r="C653" s="78"/>
      <c r="D653" s="111"/>
      <c r="E653" s="78"/>
      <c r="F653" s="111"/>
      <c r="G653" s="111"/>
      <c r="H653" s="204"/>
      <c r="I653" s="111"/>
      <c r="J653" s="204"/>
      <c r="K653" s="111"/>
      <c r="L653" s="204"/>
      <c r="M653" s="111"/>
      <c r="N653" s="111"/>
      <c r="O653" s="111"/>
      <c r="P653" s="111"/>
      <c r="Q653" s="111"/>
      <c r="R653" s="111"/>
      <c r="S653" s="111"/>
      <c r="T653" s="111"/>
      <c r="U653" s="111"/>
      <c r="V653" s="111"/>
      <c r="W653" s="111"/>
      <c r="X653" s="111"/>
      <c r="Y653" s="111"/>
      <c r="Z653" s="111"/>
    </row>
    <row r="654" spans="1:26" ht="15.75" customHeight="1">
      <c r="A654" s="111"/>
      <c r="B654" s="78"/>
      <c r="C654" s="78"/>
      <c r="D654" s="111"/>
      <c r="E654" s="78"/>
      <c r="F654" s="111"/>
      <c r="G654" s="111"/>
      <c r="H654" s="204"/>
      <c r="I654" s="111"/>
      <c r="J654" s="204"/>
      <c r="K654" s="111"/>
      <c r="L654" s="204"/>
      <c r="M654" s="111"/>
      <c r="N654" s="111"/>
      <c r="O654" s="111"/>
      <c r="P654" s="111"/>
      <c r="Q654" s="111"/>
      <c r="R654" s="111"/>
      <c r="S654" s="111"/>
      <c r="T654" s="111"/>
      <c r="U654" s="111"/>
      <c r="V654" s="111"/>
      <c r="W654" s="111"/>
      <c r="X654" s="111"/>
      <c r="Y654" s="111"/>
      <c r="Z654" s="111"/>
    </row>
    <row r="655" spans="1:26" ht="15.75" customHeight="1">
      <c r="A655" s="111"/>
      <c r="B655" s="78"/>
      <c r="C655" s="78"/>
      <c r="D655" s="111"/>
      <c r="E655" s="78"/>
      <c r="F655" s="111"/>
      <c r="G655" s="111"/>
      <c r="H655" s="204"/>
      <c r="I655" s="111"/>
      <c r="J655" s="204"/>
      <c r="K655" s="111"/>
      <c r="L655" s="204"/>
      <c r="M655" s="111"/>
      <c r="N655" s="111"/>
      <c r="O655" s="111"/>
      <c r="P655" s="111"/>
      <c r="Q655" s="111"/>
      <c r="R655" s="111"/>
      <c r="S655" s="111"/>
      <c r="T655" s="111"/>
      <c r="U655" s="111"/>
      <c r="V655" s="111"/>
      <c r="W655" s="111"/>
      <c r="X655" s="111"/>
      <c r="Y655" s="111"/>
      <c r="Z655" s="111"/>
    </row>
    <row r="656" spans="1:26" ht="15.75" customHeight="1">
      <c r="A656" s="111"/>
      <c r="B656" s="78"/>
      <c r="C656" s="78"/>
      <c r="D656" s="111"/>
      <c r="E656" s="78"/>
      <c r="F656" s="111"/>
      <c r="G656" s="111"/>
      <c r="H656" s="204"/>
      <c r="I656" s="111"/>
      <c r="J656" s="204"/>
      <c r="K656" s="111"/>
      <c r="L656" s="204"/>
      <c r="M656" s="111"/>
      <c r="N656" s="111"/>
      <c r="O656" s="111"/>
      <c r="P656" s="111"/>
      <c r="Q656" s="111"/>
      <c r="R656" s="111"/>
      <c r="S656" s="111"/>
      <c r="T656" s="111"/>
      <c r="U656" s="111"/>
      <c r="V656" s="111"/>
      <c r="W656" s="111"/>
      <c r="X656" s="111"/>
      <c r="Y656" s="111"/>
      <c r="Z656" s="111"/>
    </row>
    <row r="657" spans="1:26" ht="15.75" customHeight="1">
      <c r="A657" s="111"/>
      <c r="B657" s="78"/>
      <c r="C657" s="78"/>
      <c r="D657" s="111"/>
      <c r="E657" s="78"/>
      <c r="F657" s="111"/>
      <c r="G657" s="111"/>
      <c r="H657" s="204"/>
      <c r="I657" s="111"/>
      <c r="J657" s="204"/>
      <c r="K657" s="111"/>
      <c r="L657" s="204"/>
      <c r="M657" s="111"/>
      <c r="N657" s="111"/>
      <c r="O657" s="111"/>
      <c r="P657" s="111"/>
      <c r="Q657" s="111"/>
      <c r="R657" s="111"/>
      <c r="S657" s="111"/>
      <c r="T657" s="111"/>
      <c r="U657" s="111"/>
      <c r="V657" s="111"/>
      <c r="W657" s="111"/>
      <c r="X657" s="111"/>
      <c r="Y657" s="111"/>
      <c r="Z657" s="111"/>
    </row>
    <row r="658" spans="1:26" ht="15.75" customHeight="1">
      <c r="A658" s="111"/>
      <c r="B658" s="78"/>
      <c r="C658" s="78"/>
      <c r="D658" s="111"/>
      <c r="E658" s="78"/>
      <c r="F658" s="111"/>
      <c r="G658" s="111"/>
      <c r="H658" s="204"/>
      <c r="I658" s="111"/>
      <c r="J658" s="204"/>
      <c r="K658" s="111"/>
      <c r="L658" s="204"/>
      <c r="M658" s="111"/>
      <c r="N658" s="111"/>
      <c r="O658" s="111"/>
      <c r="P658" s="111"/>
      <c r="Q658" s="111"/>
      <c r="R658" s="111"/>
      <c r="S658" s="111"/>
      <c r="T658" s="111"/>
      <c r="U658" s="111"/>
      <c r="V658" s="111"/>
      <c r="W658" s="111"/>
      <c r="X658" s="111"/>
      <c r="Y658" s="111"/>
      <c r="Z658" s="111"/>
    </row>
    <row r="659" spans="1:26" ht="15.75" customHeight="1">
      <c r="A659" s="111"/>
      <c r="B659" s="78"/>
      <c r="C659" s="78"/>
      <c r="D659" s="111"/>
      <c r="E659" s="78"/>
      <c r="F659" s="111"/>
      <c r="G659" s="111"/>
      <c r="H659" s="204"/>
      <c r="I659" s="111"/>
      <c r="J659" s="204"/>
      <c r="K659" s="111"/>
      <c r="L659" s="204"/>
      <c r="M659" s="111"/>
      <c r="N659" s="111"/>
      <c r="O659" s="111"/>
      <c r="P659" s="111"/>
      <c r="Q659" s="111"/>
      <c r="R659" s="111"/>
      <c r="S659" s="111"/>
      <c r="T659" s="111"/>
      <c r="U659" s="111"/>
      <c r="V659" s="111"/>
      <c r="W659" s="111"/>
      <c r="X659" s="111"/>
      <c r="Y659" s="111"/>
      <c r="Z659" s="111"/>
    </row>
    <row r="660" spans="1:26" ht="15.75" customHeight="1">
      <c r="A660" s="111"/>
      <c r="B660" s="78"/>
      <c r="C660" s="78"/>
      <c r="D660" s="111"/>
      <c r="E660" s="78"/>
      <c r="F660" s="111"/>
      <c r="G660" s="111"/>
      <c r="H660" s="204"/>
      <c r="I660" s="111"/>
      <c r="J660" s="204"/>
      <c r="K660" s="111"/>
      <c r="L660" s="204"/>
      <c r="M660" s="111"/>
      <c r="N660" s="111"/>
      <c r="O660" s="111"/>
      <c r="P660" s="111"/>
      <c r="Q660" s="111"/>
      <c r="R660" s="111"/>
      <c r="S660" s="111"/>
      <c r="T660" s="111"/>
      <c r="U660" s="111"/>
      <c r="V660" s="111"/>
      <c r="W660" s="111"/>
      <c r="X660" s="111"/>
      <c r="Y660" s="111"/>
      <c r="Z660" s="111"/>
    </row>
    <row r="661" spans="1:26" ht="15.75" customHeight="1">
      <c r="A661" s="111"/>
      <c r="B661" s="78"/>
      <c r="C661" s="78"/>
      <c r="D661" s="111"/>
      <c r="E661" s="78"/>
      <c r="F661" s="111"/>
      <c r="G661" s="111"/>
      <c r="H661" s="204"/>
      <c r="I661" s="111"/>
      <c r="J661" s="204"/>
      <c r="K661" s="111"/>
      <c r="L661" s="204"/>
      <c r="M661" s="111"/>
      <c r="N661" s="111"/>
      <c r="O661" s="111"/>
      <c r="P661" s="111"/>
      <c r="Q661" s="111"/>
      <c r="R661" s="111"/>
      <c r="S661" s="111"/>
      <c r="T661" s="111"/>
      <c r="U661" s="111"/>
      <c r="V661" s="111"/>
      <c r="W661" s="111"/>
      <c r="X661" s="111"/>
      <c r="Y661" s="111"/>
      <c r="Z661" s="111"/>
    </row>
    <row r="662" spans="1:26" ht="15.75" customHeight="1">
      <c r="A662" s="111"/>
      <c r="B662" s="78"/>
      <c r="C662" s="78"/>
      <c r="D662" s="111"/>
      <c r="E662" s="78"/>
      <c r="F662" s="111"/>
      <c r="G662" s="111"/>
      <c r="H662" s="204"/>
      <c r="I662" s="111"/>
      <c r="J662" s="204"/>
      <c r="K662" s="111"/>
      <c r="L662" s="204"/>
      <c r="M662" s="111"/>
      <c r="N662" s="111"/>
      <c r="O662" s="111"/>
      <c r="P662" s="111"/>
      <c r="Q662" s="111"/>
      <c r="R662" s="111"/>
      <c r="S662" s="111"/>
      <c r="T662" s="111"/>
      <c r="U662" s="111"/>
      <c r="V662" s="111"/>
      <c r="W662" s="111"/>
      <c r="X662" s="111"/>
      <c r="Y662" s="111"/>
      <c r="Z662" s="111"/>
    </row>
    <row r="663" spans="1:26" ht="15.75" customHeight="1">
      <c r="A663" s="111"/>
      <c r="B663" s="78"/>
      <c r="C663" s="78"/>
      <c r="D663" s="111"/>
      <c r="E663" s="78"/>
      <c r="F663" s="111"/>
      <c r="G663" s="111"/>
      <c r="H663" s="204"/>
      <c r="I663" s="111"/>
      <c r="J663" s="204"/>
      <c r="K663" s="111"/>
      <c r="L663" s="204"/>
      <c r="M663" s="111"/>
      <c r="N663" s="111"/>
      <c r="O663" s="111"/>
      <c r="P663" s="111"/>
      <c r="Q663" s="111"/>
      <c r="R663" s="111"/>
      <c r="S663" s="111"/>
      <c r="T663" s="111"/>
      <c r="U663" s="111"/>
      <c r="V663" s="111"/>
      <c r="W663" s="111"/>
      <c r="X663" s="111"/>
      <c r="Y663" s="111"/>
      <c r="Z663" s="111"/>
    </row>
    <row r="664" spans="1:26" ht="15.75" customHeight="1">
      <c r="A664" s="111"/>
      <c r="B664" s="78"/>
      <c r="C664" s="78"/>
      <c r="D664" s="111"/>
      <c r="E664" s="78"/>
      <c r="F664" s="111"/>
      <c r="G664" s="111"/>
      <c r="H664" s="204"/>
      <c r="I664" s="111"/>
      <c r="J664" s="204"/>
      <c r="K664" s="111"/>
      <c r="L664" s="204"/>
      <c r="M664" s="111"/>
      <c r="N664" s="111"/>
      <c r="O664" s="111"/>
      <c r="P664" s="111"/>
      <c r="Q664" s="111"/>
      <c r="R664" s="111"/>
      <c r="S664" s="111"/>
      <c r="T664" s="111"/>
      <c r="U664" s="111"/>
      <c r="V664" s="111"/>
      <c r="W664" s="111"/>
      <c r="X664" s="111"/>
      <c r="Y664" s="111"/>
      <c r="Z664" s="111"/>
    </row>
    <row r="665" spans="1:26" ht="15.75" customHeight="1">
      <c r="A665" s="111"/>
      <c r="B665" s="78"/>
      <c r="C665" s="78"/>
      <c r="D665" s="111"/>
      <c r="E665" s="78"/>
      <c r="F665" s="111"/>
      <c r="G665" s="111"/>
      <c r="H665" s="204"/>
      <c r="I665" s="111"/>
      <c r="J665" s="204"/>
      <c r="K665" s="111"/>
      <c r="L665" s="204"/>
      <c r="M665" s="111"/>
      <c r="N665" s="111"/>
      <c r="O665" s="111"/>
      <c r="P665" s="111"/>
      <c r="Q665" s="111"/>
      <c r="R665" s="111"/>
      <c r="S665" s="111"/>
      <c r="T665" s="111"/>
      <c r="U665" s="111"/>
      <c r="V665" s="111"/>
      <c r="W665" s="111"/>
      <c r="X665" s="111"/>
      <c r="Y665" s="111"/>
      <c r="Z665" s="111"/>
    </row>
    <row r="666" spans="1:26" ht="15.75" customHeight="1">
      <c r="A666" s="111"/>
      <c r="B666" s="78"/>
      <c r="C666" s="78"/>
      <c r="D666" s="111"/>
      <c r="E666" s="78"/>
      <c r="F666" s="111"/>
      <c r="G666" s="111"/>
      <c r="H666" s="204"/>
      <c r="I666" s="111"/>
      <c r="J666" s="204"/>
      <c r="K666" s="111"/>
      <c r="L666" s="204"/>
      <c r="M666" s="111"/>
      <c r="N666" s="111"/>
      <c r="O666" s="111"/>
      <c r="P666" s="111"/>
      <c r="Q666" s="111"/>
      <c r="R666" s="111"/>
      <c r="S666" s="111"/>
      <c r="T666" s="111"/>
      <c r="U666" s="111"/>
      <c r="V666" s="111"/>
      <c r="W666" s="111"/>
      <c r="X666" s="111"/>
      <c r="Y666" s="111"/>
      <c r="Z666" s="111"/>
    </row>
    <row r="667" spans="1:26" ht="15.75" customHeight="1">
      <c r="A667" s="111"/>
      <c r="B667" s="78"/>
      <c r="C667" s="78"/>
      <c r="D667" s="111"/>
      <c r="E667" s="78"/>
      <c r="F667" s="111"/>
      <c r="G667" s="111"/>
      <c r="H667" s="204"/>
      <c r="I667" s="111"/>
      <c r="J667" s="204"/>
      <c r="K667" s="111"/>
      <c r="L667" s="204"/>
      <c r="M667" s="111"/>
      <c r="N667" s="111"/>
      <c r="O667" s="111"/>
      <c r="P667" s="111"/>
      <c r="Q667" s="111"/>
      <c r="R667" s="111"/>
      <c r="S667" s="111"/>
      <c r="T667" s="111"/>
      <c r="U667" s="111"/>
      <c r="V667" s="111"/>
      <c r="W667" s="111"/>
      <c r="X667" s="111"/>
      <c r="Y667" s="111"/>
      <c r="Z667" s="111"/>
    </row>
    <row r="668" spans="1:26" ht="15.75" customHeight="1">
      <c r="A668" s="111"/>
      <c r="B668" s="78"/>
      <c r="C668" s="78"/>
      <c r="D668" s="111"/>
      <c r="E668" s="78"/>
      <c r="F668" s="111"/>
      <c r="G668" s="111"/>
      <c r="H668" s="204"/>
      <c r="I668" s="111"/>
      <c r="J668" s="204"/>
      <c r="K668" s="111"/>
      <c r="L668" s="204"/>
      <c r="M668" s="111"/>
      <c r="N668" s="111"/>
      <c r="O668" s="111"/>
      <c r="P668" s="111"/>
      <c r="Q668" s="111"/>
      <c r="R668" s="111"/>
      <c r="S668" s="111"/>
      <c r="T668" s="111"/>
      <c r="U668" s="111"/>
      <c r="V668" s="111"/>
      <c r="W668" s="111"/>
      <c r="X668" s="111"/>
      <c r="Y668" s="111"/>
      <c r="Z668" s="111"/>
    </row>
    <row r="669" spans="1:26" ht="15.75" customHeight="1">
      <c r="A669" s="111"/>
      <c r="B669" s="78"/>
      <c r="C669" s="78"/>
      <c r="D669" s="111"/>
      <c r="E669" s="78"/>
      <c r="F669" s="111"/>
      <c r="G669" s="111"/>
      <c r="H669" s="204"/>
      <c r="I669" s="111"/>
      <c r="J669" s="204"/>
      <c r="K669" s="111"/>
      <c r="L669" s="204"/>
      <c r="M669" s="111"/>
      <c r="N669" s="111"/>
      <c r="O669" s="111"/>
      <c r="P669" s="111"/>
      <c r="Q669" s="111"/>
      <c r="R669" s="111"/>
      <c r="S669" s="111"/>
      <c r="T669" s="111"/>
      <c r="U669" s="111"/>
      <c r="V669" s="111"/>
      <c r="W669" s="111"/>
      <c r="X669" s="111"/>
      <c r="Y669" s="111"/>
      <c r="Z669" s="111"/>
    </row>
    <row r="670" spans="1:26" ht="15.75" customHeight="1">
      <c r="A670" s="111"/>
      <c r="B670" s="78"/>
      <c r="C670" s="78"/>
      <c r="D670" s="111"/>
      <c r="E670" s="78"/>
      <c r="F670" s="111"/>
      <c r="G670" s="111"/>
      <c r="H670" s="204"/>
      <c r="I670" s="111"/>
      <c r="J670" s="204"/>
      <c r="K670" s="111"/>
      <c r="L670" s="204"/>
      <c r="M670" s="111"/>
      <c r="N670" s="111"/>
      <c r="O670" s="111"/>
      <c r="P670" s="111"/>
      <c r="Q670" s="111"/>
      <c r="R670" s="111"/>
      <c r="S670" s="111"/>
      <c r="T670" s="111"/>
      <c r="U670" s="111"/>
      <c r="V670" s="111"/>
      <c r="W670" s="111"/>
      <c r="X670" s="111"/>
      <c r="Y670" s="111"/>
      <c r="Z670" s="111"/>
    </row>
    <row r="671" spans="1:26" ht="15.75" customHeight="1">
      <c r="A671" s="111"/>
      <c r="B671" s="78"/>
      <c r="C671" s="78"/>
      <c r="D671" s="111"/>
      <c r="E671" s="78"/>
      <c r="F671" s="111"/>
      <c r="G671" s="111"/>
      <c r="H671" s="204"/>
      <c r="I671" s="111"/>
      <c r="J671" s="204"/>
      <c r="K671" s="111"/>
      <c r="L671" s="204"/>
      <c r="M671" s="111"/>
      <c r="N671" s="111"/>
      <c r="O671" s="111"/>
      <c r="P671" s="111"/>
      <c r="Q671" s="111"/>
      <c r="R671" s="111"/>
      <c r="S671" s="111"/>
      <c r="T671" s="111"/>
      <c r="U671" s="111"/>
      <c r="V671" s="111"/>
      <c r="W671" s="111"/>
      <c r="X671" s="111"/>
      <c r="Y671" s="111"/>
      <c r="Z671" s="111"/>
    </row>
    <row r="672" spans="1:26" ht="15.75" customHeight="1">
      <c r="A672" s="111"/>
      <c r="B672" s="78"/>
      <c r="C672" s="78"/>
      <c r="D672" s="111"/>
      <c r="E672" s="78"/>
      <c r="F672" s="111"/>
      <c r="G672" s="111"/>
      <c r="H672" s="204"/>
      <c r="I672" s="111"/>
      <c r="J672" s="204"/>
      <c r="K672" s="111"/>
      <c r="L672" s="204"/>
      <c r="M672" s="111"/>
      <c r="N672" s="111"/>
      <c r="O672" s="111"/>
      <c r="P672" s="111"/>
      <c r="Q672" s="111"/>
      <c r="R672" s="111"/>
      <c r="S672" s="111"/>
      <c r="T672" s="111"/>
      <c r="U672" s="111"/>
      <c r="V672" s="111"/>
      <c r="W672" s="111"/>
      <c r="X672" s="111"/>
      <c r="Y672" s="111"/>
      <c r="Z672" s="111"/>
    </row>
    <row r="673" spans="1:26" ht="15.75" customHeight="1">
      <c r="A673" s="111"/>
      <c r="B673" s="78"/>
      <c r="C673" s="78"/>
      <c r="D673" s="111"/>
      <c r="E673" s="78"/>
      <c r="F673" s="111"/>
      <c r="G673" s="111"/>
      <c r="H673" s="204"/>
      <c r="I673" s="111"/>
      <c r="J673" s="204"/>
      <c r="K673" s="111"/>
      <c r="L673" s="204"/>
      <c r="M673" s="111"/>
      <c r="N673" s="111"/>
      <c r="O673" s="111"/>
      <c r="P673" s="111"/>
      <c r="Q673" s="111"/>
      <c r="R673" s="111"/>
      <c r="S673" s="111"/>
      <c r="T673" s="111"/>
      <c r="U673" s="111"/>
      <c r="V673" s="111"/>
      <c r="W673" s="111"/>
      <c r="X673" s="111"/>
      <c r="Y673" s="111"/>
      <c r="Z673" s="111"/>
    </row>
    <row r="674" spans="1:26" ht="15.75" customHeight="1">
      <c r="A674" s="111"/>
      <c r="B674" s="78"/>
      <c r="C674" s="78"/>
      <c r="D674" s="111"/>
      <c r="E674" s="78"/>
      <c r="F674" s="111"/>
      <c r="G674" s="111"/>
      <c r="H674" s="204"/>
      <c r="I674" s="111"/>
      <c r="J674" s="204"/>
      <c r="K674" s="111"/>
      <c r="L674" s="204"/>
      <c r="M674" s="111"/>
      <c r="N674" s="111"/>
      <c r="O674" s="111"/>
      <c r="P674" s="111"/>
      <c r="Q674" s="111"/>
      <c r="R674" s="111"/>
      <c r="S674" s="111"/>
      <c r="T674" s="111"/>
      <c r="U674" s="111"/>
      <c r="V674" s="111"/>
      <c r="W674" s="111"/>
      <c r="X674" s="111"/>
      <c r="Y674" s="111"/>
      <c r="Z674" s="111"/>
    </row>
    <row r="675" spans="1:26" ht="15.75" customHeight="1">
      <c r="A675" s="111"/>
      <c r="B675" s="78"/>
      <c r="C675" s="78"/>
      <c r="D675" s="111"/>
      <c r="E675" s="78"/>
      <c r="F675" s="111"/>
      <c r="G675" s="111"/>
      <c r="H675" s="204"/>
      <c r="I675" s="111"/>
      <c r="J675" s="204"/>
      <c r="K675" s="111"/>
      <c r="L675" s="204"/>
      <c r="M675" s="111"/>
      <c r="N675" s="111"/>
      <c r="O675" s="111"/>
      <c r="P675" s="111"/>
      <c r="Q675" s="111"/>
      <c r="R675" s="111"/>
      <c r="S675" s="111"/>
      <c r="T675" s="111"/>
      <c r="U675" s="111"/>
      <c r="V675" s="111"/>
      <c r="W675" s="111"/>
      <c r="X675" s="111"/>
      <c r="Y675" s="111"/>
      <c r="Z675" s="111"/>
    </row>
    <row r="676" spans="1:26" ht="15.75" customHeight="1">
      <c r="A676" s="111"/>
      <c r="B676" s="78"/>
      <c r="C676" s="78"/>
      <c r="D676" s="111"/>
      <c r="E676" s="78"/>
      <c r="F676" s="111"/>
      <c r="G676" s="111"/>
      <c r="H676" s="204"/>
      <c r="I676" s="111"/>
      <c r="J676" s="204"/>
      <c r="K676" s="111"/>
      <c r="L676" s="204"/>
      <c r="M676" s="111"/>
      <c r="N676" s="111"/>
      <c r="O676" s="111"/>
      <c r="P676" s="111"/>
      <c r="Q676" s="111"/>
      <c r="R676" s="111"/>
      <c r="S676" s="111"/>
      <c r="T676" s="111"/>
      <c r="U676" s="111"/>
      <c r="V676" s="111"/>
      <c r="W676" s="111"/>
      <c r="X676" s="111"/>
      <c r="Y676" s="111"/>
      <c r="Z676" s="111"/>
    </row>
    <row r="677" spans="1:26" ht="15.75" customHeight="1">
      <c r="A677" s="111"/>
      <c r="B677" s="78"/>
      <c r="C677" s="78"/>
      <c r="D677" s="111"/>
      <c r="E677" s="78"/>
      <c r="F677" s="111"/>
      <c r="G677" s="111"/>
      <c r="H677" s="204"/>
      <c r="I677" s="111"/>
      <c r="J677" s="204"/>
      <c r="K677" s="111"/>
      <c r="L677" s="204"/>
      <c r="M677" s="111"/>
      <c r="N677" s="111"/>
      <c r="O677" s="111"/>
      <c r="P677" s="111"/>
      <c r="Q677" s="111"/>
      <c r="R677" s="111"/>
      <c r="S677" s="111"/>
      <c r="T677" s="111"/>
      <c r="U677" s="111"/>
      <c r="V677" s="111"/>
      <c r="W677" s="111"/>
      <c r="X677" s="111"/>
      <c r="Y677" s="111"/>
      <c r="Z677" s="111"/>
    </row>
    <row r="678" spans="1:26" ht="15.75" customHeight="1">
      <c r="A678" s="111"/>
      <c r="B678" s="78"/>
      <c r="C678" s="78"/>
      <c r="D678" s="111"/>
      <c r="E678" s="78"/>
      <c r="F678" s="111"/>
      <c r="G678" s="111"/>
      <c r="H678" s="204"/>
      <c r="I678" s="111"/>
      <c r="J678" s="204"/>
      <c r="K678" s="111"/>
      <c r="L678" s="204"/>
      <c r="M678" s="111"/>
      <c r="N678" s="111"/>
      <c r="O678" s="111"/>
      <c r="P678" s="111"/>
      <c r="Q678" s="111"/>
      <c r="R678" s="111"/>
      <c r="S678" s="111"/>
      <c r="T678" s="111"/>
      <c r="U678" s="111"/>
      <c r="V678" s="111"/>
      <c r="W678" s="111"/>
      <c r="X678" s="111"/>
      <c r="Y678" s="111"/>
      <c r="Z678" s="111"/>
    </row>
    <row r="679" spans="1:26" ht="15.75" customHeight="1">
      <c r="A679" s="111"/>
      <c r="B679" s="78"/>
      <c r="C679" s="78"/>
      <c r="D679" s="111"/>
      <c r="E679" s="78"/>
      <c r="F679" s="111"/>
      <c r="G679" s="111"/>
      <c r="H679" s="204"/>
      <c r="I679" s="111"/>
      <c r="J679" s="204"/>
      <c r="K679" s="111"/>
      <c r="L679" s="204"/>
      <c r="M679" s="111"/>
      <c r="N679" s="111"/>
      <c r="O679" s="111"/>
      <c r="P679" s="111"/>
      <c r="Q679" s="111"/>
      <c r="R679" s="111"/>
      <c r="S679" s="111"/>
      <c r="T679" s="111"/>
      <c r="U679" s="111"/>
      <c r="V679" s="111"/>
      <c r="W679" s="111"/>
      <c r="X679" s="111"/>
      <c r="Y679" s="111"/>
      <c r="Z679" s="111"/>
    </row>
    <row r="680" spans="1:26" ht="15.75" customHeight="1">
      <c r="A680" s="111"/>
      <c r="B680" s="78"/>
      <c r="C680" s="78"/>
      <c r="D680" s="111"/>
      <c r="E680" s="78"/>
      <c r="F680" s="111"/>
      <c r="G680" s="111"/>
      <c r="H680" s="204"/>
      <c r="I680" s="111"/>
      <c r="J680" s="204"/>
      <c r="K680" s="111"/>
      <c r="L680" s="204"/>
      <c r="M680" s="111"/>
      <c r="N680" s="111"/>
      <c r="O680" s="111"/>
      <c r="P680" s="111"/>
      <c r="Q680" s="111"/>
      <c r="R680" s="111"/>
      <c r="S680" s="111"/>
      <c r="T680" s="111"/>
      <c r="U680" s="111"/>
      <c r="V680" s="111"/>
      <c r="W680" s="111"/>
      <c r="X680" s="111"/>
      <c r="Y680" s="111"/>
      <c r="Z680" s="111"/>
    </row>
    <row r="681" spans="1:26" ht="15.75" customHeight="1">
      <c r="A681" s="111"/>
      <c r="B681" s="78"/>
      <c r="C681" s="78"/>
      <c r="D681" s="111"/>
      <c r="E681" s="78"/>
      <c r="F681" s="111"/>
      <c r="G681" s="111"/>
      <c r="H681" s="204"/>
      <c r="I681" s="111"/>
      <c r="J681" s="204"/>
      <c r="K681" s="111"/>
      <c r="L681" s="204"/>
      <c r="M681" s="111"/>
      <c r="N681" s="111"/>
      <c r="O681" s="111"/>
      <c r="P681" s="111"/>
      <c r="Q681" s="111"/>
      <c r="R681" s="111"/>
      <c r="S681" s="111"/>
      <c r="T681" s="111"/>
      <c r="U681" s="111"/>
      <c r="V681" s="111"/>
      <c r="W681" s="111"/>
      <c r="X681" s="111"/>
      <c r="Y681" s="111"/>
      <c r="Z681" s="111"/>
    </row>
    <row r="682" spans="1:26" ht="15.75" customHeight="1">
      <c r="A682" s="111"/>
      <c r="B682" s="78"/>
      <c r="C682" s="78"/>
      <c r="D682" s="111"/>
      <c r="E682" s="78"/>
      <c r="F682" s="111"/>
      <c r="G682" s="111"/>
      <c r="H682" s="204"/>
      <c r="I682" s="111"/>
      <c r="J682" s="204"/>
      <c r="K682" s="111"/>
      <c r="L682" s="204"/>
      <c r="M682" s="111"/>
      <c r="N682" s="111"/>
      <c r="O682" s="111"/>
      <c r="P682" s="111"/>
      <c r="Q682" s="111"/>
      <c r="R682" s="111"/>
      <c r="S682" s="111"/>
      <c r="T682" s="111"/>
      <c r="U682" s="111"/>
      <c r="V682" s="111"/>
      <c r="W682" s="111"/>
      <c r="X682" s="111"/>
      <c r="Y682" s="111"/>
      <c r="Z682" s="111"/>
    </row>
    <row r="683" spans="1:26" ht="15.75" customHeight="1">
      <c r="A683" s="111"/>
      <c r="B683" s="78"/>
      <c r="C683" s="78"/>
      <c r="D683" s="111"/>
      <c r="E683" s="78"/>
      <c r="F683" s="111"/>
      <c r="G683" s="111"/>
      <c r="H683" s="204"/>
      <c r="I683" s="111"/>
      <c r="J683" s="204"/>
      <c r="K683" s="111"/>
      <c r="L683" s="204"/>
      <c r="M683" s="111"/>
      <c r="N683" s="111"/>
      <c r="O683" s="111"/>
      <c r="P683" s="111"/>
      <c r="Q683" s="111"/>
      <c r="R683" s="111"/>
      <c r="S683" s="111"/>
      <c r="T683" s="111"/>
      <c r="U683" s="111"/>
      <c r="V683" s="111"/>
      <c r="W683" s="111"/>
      <c r="X683" s="111"/>
      <c r="Y683" s="111"/>
      <c r="Z683" s="111"/>
    </row>
    <row r="684" spans="1:26" ht="15.75" customHeight="1">
      <c r="A684" s="111"/>
      <c r="B684" s="78"/>
      <c r="C684" s="78"/>
      <c r="D684" s="111"/>
      <c r="E684" s="78"/>
      <c r="F684" s="111"/>
      <c r="G684" s="111"/>
      <c r="H684" s="204"/>
      <c r="I684" s="111"/>
      <c r="J684" s="204"/>
      <c r="K684" s="111"/>
      <c r="L684" s="204"/>
      <c r="M684" s="111"/>
      <c r="N684" s="111"/>
      <c r="O684" s="111"/>
      <c r="P684" s="111"/>
      <c r="Q684" s="111"/>
      <c r="R684" s="111"/>
      <c r="S684" s="111"/>
      <c r="T684" s="111"/>
      <c r="U684" s="111"/>
      <c r="V684" s="111"/>
      <c r="W684" s="111"/>
      <c r="X684" s="111"/>
      <c r="Y684" s="111"/>
      <c r="Z684" s="111"/>
    </row>
    <row r="685" spans="1:26" ht="15.75" customHeight="1">
      <c r="A685" s="111"/>
      <c r="B685" s="78"/>
      <c r="C685" s="78"/>
      <c r="D685" s="111"/>
      <c r="E685" s="78"/>
      <c r="F685" s="111"/>
      <c r="G685" s="111"/>
      <c r="H685" s="204"/>
      <c r="I685" s="111"/>
      <c r="J685" s="204"/>
      <c r="K685" s="111"/>
      <c r="L685" s="204"/>
      <c r="M685" s="111"/>
      <c r="N685" s="111"/>
      <c r="O685" s="111"/>
      <c r="P685" s="111"/>
      <c r="Q685" s="111"/>
      <c r="R685" s="111"/>
      <c r="S685" s="111"/>
      <c r="T685" s="111"/>
      <c r="U685" s="111"/>
      <c r="V685" s="111"/>
      <c r="W685" s="111"/>
      <c r="X685" s="111"/>
      <c r="Y685" s="111"/>
      <c r="Z685" s="111"/>
    </row>
    <row r="686" spans="1:26" ht="15.75" customHeight="1">
      <c r="A686" s="111"/>
      <c r="B686" s="78"/>
      <c r="C686" s="78"/>
      <c r="D686" s="111"/>
      <c r="E686" s="78"/>
      <c r="F686" s="111"/>
      <c r="G686" s="111"/>
      <c r="H686" s="204"/>
      <c r="I686" s="111"/>
      <c r="J686" s="204"/>
      <c r="K686" s="111"/>
      <c r="L686" s="204"/>
      <c r="M686" s="111"/>
      <c r="N686" s="111"/>
      <c r="O686" s="111"/>
      <c r="P686" s="111"/>
      <c r="Q686" s="111"/>
      <c r="R686" s="111"/>
      <c r="S686" s="111"/>
      <c r="T686" s="111"/>
      <c r="U686" s="111"/>
      <c r="V686" s="111"/>
      <c r="W686" s="111"/>
      <c r="X686" s="111"/>
      <c r="Y686" s="111"/>
      <c r="Z686" s="111"/>
    </row>
    <row r="687" spans="1:26" ht="15.75" customHeight="1">
      <c r="A687" s="111"/>
      <c r="B687" s="78"/>
      <c r="C687" s="78"/>
      <c r="D687" s="111"/>
      <c r="E687" s="78"/>
      <c r="F687" s="111"/>
      <c r="G687" s="111"/>
      <c r="H687" s="204"/>
      <c r="I687" s="111"/>
      <c r="J687" s="204"/>
      <c r="K687" s="111"/>
      <c r="L687" s="204"/>
      <c r="M687" s="111"/>
      <c r="N687" s="111"/>
      <c r="O687" s="111"/>
      <c r="P687" s="111"/>
      <c r="Q687" s="111"/>
      <c r="R687" s="111"/>
      <c r="S687" s="111"/>
      <c r="T687" s="111"/>
      <c r="U687" s="111"/>
      <c r="V687" s="111"/>
      <c r="W687" s="111"/>
      <c r="X687" s="111"/>
      <c r="Y687" s="111"/>
      <c r="Z687" s="111"/>
    </row>
    <row r="688" spans="1:26" ht="15.75" customHeight="1">
      <c r="A688" s="111"/>
      <c r="B688" s="78"/>
      <c r="C688" s="78"/>
      <c r="D688" s="111"/>
      <c r="E688" s="78"/>
      <c r="F688" s="111"/>
      <c r="G688" s="111"/>
      <c r="H688" s="204"/>
      <c r="I688" s="111"/>
      <c r="J688" s="204"/>
      <c r="K688" s="111"/>
      <c r="L688" s="204"/>
      <c r="M688" s="111"/>
      <c r="N688" s="111"/>
      <c r="O688" s="111"/>
      <c r="P688" s="111"/>
      <c r="Q688" s="111"/>
      <c r="R688" s="111"/>
      <c r="S688" s="111"/>
      <c r="T688" s="111"/>
      <c r="U688" s="111"/>
      <c r="V688" s="111"/>
      <c r="W688" s="111"/>
      <c r="X688" s="111"/>
      <c r="Y688" s="111"/>
      <c r="Z688" s="111"/>
    </row>
    <row r="689" spans="1:26" ht="15.75" customHeight="1">
      <c r="A689" s="111"/>
      <c r="B689" s="78"/>
      <c r="C689" s="78"/>
      <c r="D689" s="111"/>
      <c r="E689" s="78"/>
      <c r="F689" s="111"/>
      <c r="G689" s="111"/>
      <c r="H689" s="204"/>
      <c r="I689" s="111"/>
      <c r="J689" s="204"/>
      <c r="K689" s="111"/>
      <c r="L689" s="204"/>
      <c r="M689" s="111"/>
      <c r="N689" s="111"/>
      <c r="O689" s="111"/>
      <c r="P689" s="111"/>
      <c r="Q689" s="111"/>
      <c r="R689" s="111"/>
      <c r="S689" s="111"/>
      <c r="T689" s="111"/>
      <c r="U689" s="111"/>
      <c r="V689" s="111"/>
      <c r="W689" s="111"/>
      <c r="X689" s="111"/>
      <c r="Y689" s="111"/>
      <c r="Z689" s="111"/>
    </row>
    <row r="690" spans="1:26" ht="15.75" customHeight="1">
      <c r="A690" s="111"/>
      <c r="B690" s="78"/>
      <c r="C690" s="78"/>
      <c r="D690" s="111"/>
      <c r="E690" s="78"/>
      <c r="F690" s="111"/>
      <c r="G690" s="111"/>
      <c r="H690" s="204"/>
      <c r="I690" s="111"/>
      <c r="J690" s="204"/>
      <c r="K690" s="111"/>
      <c r="L690" s="204"/>
      <c r="M690" s="111"/>
      <c r="N690" s="111"/>
      <c r="O690" s="111"/>
      <c r="P690" s="111"/>
      <c r="Q690" s="111"/>
      <c r="R690" s="111"/>
      <c r="S690" s="111"/>
      <c r="T690" s="111"/>
      <c r="U690" s="111"/>
      <c r="V690" s="111"/>
      <c r="W690" s="111"/>
      <c r="X690" s="111"/>
      <c r="Y690" s="111"/>
      <c r="Z690" s="111"/>
    </row>
    <row r="691" spans="1:26" ht="15.75" customHeight="1">
      <c r="A691" s="111"/>
      <c r="B691" s="78"/>
      <c r="C691" s="78"/>
      <c r="D691" s="111"/>
      <c r="E691" s="78"/>
      <c r="F691" s="111"/>
      <c r="G691" s="111"/>
      <c r="H691" s="204"/>
      <c r="I691" s="111"/>
      <c r="J691" s="204"/>
      <c r="K691" s="111"/>
      <c r="L691" s="204"/>
      <c r="M691" s="111"/>
      <c r="N691" s="111"/>
      <c r="O691" s="111"/>
      <c r="P691" s="111"/>
      <c r="Q691" s="111"/>
      <c r="R691" s="111"/>
      <c r="S691" s="111"/>
      <c r="T691" s="111"/>
      <c r="U691" s="111"/>
      <c r="V691" s="111"/>
      <c r="W691" s="111"/>
      <c r="X691" s="111"/>
      <c r="Y691" s="111"/>
      <c r="Z691" s="111"/>
    </row>
    <row r="692" spans="1:26" ht="15.75" customHeight="1">
      <c r="A692" s="111"/>
      <c r="B692" s="78"/>
      <c r="C692" s="78"/>
      <c r="D692" s="111"/>
      <c r="E692" s="78"/>
      <c r="F692" s="111"/>
      <c r="G692" s="111"/>
      <c r="H692" s="204"/>
      <c r="I692" s="111"/>
      <c r="J692" s="204"/>
      <c r="K692" s="111"/>
      <c r="L692" s="204"/>
      <c r="M692" s="111"/>
      <c r="N692" s="111"/>
      <c r="O692" s="111"/>
      <c r="P692" s="111"/>
      <c r="Q692" s="111"/>
      <c r="R692" s="111"/>
      <c r="S692" s="111"/>
      <c r="T692" s="111"/>
      <c r="U692" s="111"/>
      <c r="V692" s="111"/>
      <c r="W692" s="111"/>
      <c r="X692" s="111"/>
      <c r="Y692" s="111"/>
      <c r="Z692" s="111"/>
    </row>
    <row r="693" spans="1:26" ht="15.75" customHeight="1">
      <c r="A693" s="111"/>
      <c r="B693" s="78"/>
      <c r="C693" s="78"/>
      <c r="D693" s="111"/>
      <c r="E693" s="78"/>
      <c r="F693" s="111"/>
      <c r="G693" s="111"/>
      <c r="H693" s="204"/>
      <c r="I693" s="111"/>
      <c r="J693" s="204"/>
      <c r="K693" s="111"/>
      <c r="L693" s="204"/>
      <c r="M693" s="111"/>
      <c r="N693" s="111"/>
      <c r="O693" s="111"/>
      <c r="P693" s="111"/>
      <c r="Q693" s="111"/>
      <c r="R693" s="111"/>
      <c r="S693" s="111"/>
      <c r="T693" s="111"/>
      <c r="U693" s="111"/>
      <c r="V693" s="111"/>
      <c r="W693" s="111"/>
      <c r="X693" s="111"/>
      <c r="Y693" s="111"/>
      <c r="Z693" s="111"/>
    </row>
    <row r="694" spans="1:26" ht="15.75" customHeight="1">
      <c r="A694" s="111"/>
      <c r="B694" s="78"/>
      <c r="C694" s="78"/>
      <c r="D694" s="111"/>
      <c r="E694" s="78"/>
      <c r="F694" s="111"/>
      <c r="G694" s="111"/>
      <c r="H694" s="204"/>
      <c r="I694" s="111"/>
      <c r="J694" s="204"/>
      <c r="K694" s="111"/>
      <c r="L694" s="204"/>
      <c r="M694" s="111"/>
      <c r="N694" s="111"/>
      <c r="O694" s="111"/>
      <c r="P694" s="111"/>
      <c r="Q694" s="111"/>
      <c r="R694" s="111"/>
      <c r="S694" s="111"/>
      <c r="T694" s="111"/>
      <c r="U694" s="111"/>
      <c r="V694" s="111"/>
      <c r="W694" s="111"/>
      <c r="X694" s="111"/>
      <c r="Y694" s="111"/>
      <c r="Z694" s="111"/>
    </row>
    <row r="695" spans="1:26" ht="15.75" customHeight="1">
      <c r="A695" s="111"/>
      <c r="B695" s="78"/>
      <c r="C695" s="78"/>
      <c r="D695" s="111"/>
      <c r="E695" s="78"/>
      <c r="F695" s="111"/>
      <c r="G695" s="111"/>
      <c r="H695" s="204"/>
      <c r="I695" s="111"/>
      <c r="J695" s="204"/>
      <c r="K695" s="111"/>
      <c r="L695" s="204"/>
      <c r="M695" s="111"/>
      <c r="N695" s="111"/>
      <c r="O695" s="111"/>
      <c r="P695" s="111"/>
      <c r="Q695" s="111"/>
      <c r="R695" s="111"/>
      <c r="S695" s="111"/>
      <c r="T695" s="111"/>
      <c r="U695" s="111"/>
      <c r="V695" s="111"/>
      <c r="W695" s="111"/>
      <c r="X695" s="111"/>
      <c r="Y695" s="111"/>
      <c r="Z695" s="111"/>
    </row>
    <row r="696" spans="1:26" ht="15.75" customHeight="1">
      <c r="A696" s="111"/>
      <c r="B696" s="78"/>
      <c r="C696" s="78"/>
      <c r="D696" s="111"/>
      <c r="E696" s="78"/>
      <c r="F696" s="111"/>
      <c r="G696" s="111"/>
      <c r="H696" s="204"/>
      <c r="I696" s="111"/>
      <c r="J696" s="204"/>
      <c r="K696" s="111"/>
      <c r="L696" s="204"/>
      <c r="M696" s="111"/>
      <c r="N696" s="111"/>
      <c r="O696" s="111"/>
      <c r="P696" s="111"/>
      <c r="Q696" s="111"/>
      <c r="R696" s="111"/>
      <c r="S696" s="111"/>
      <c r="T696" s="111"/>
      <c r="U696" s="111"/>
      <c r="V696" s="111"/>
      <c r="W696" s="111"/>
      <c r="X696" s="111"/>
      <c r="Y696" s="111"/>
      <c r="Z696" s="111"/>
    </row>
    <row r="697" spans="1:26" ht="15.75" customHeight="1">
      <c r="A697" s="111"/>
      <c r="B697" s="78"/>
      <c r="C697" s="78"/>
      <c r="D697" s="111"/>
      <c r="E697" s="78"/>
      <c r="F697" s="111"/>
      <c r="G697" s="111"/>
      <c r="H697" s="204"/>
      <c r="I697" s="111"/>
      <c r="J697" s="204"/>
      <c r="K697" s="111"/>
      <c r="L697" s="204"/>
      <c r="M697" s="111"/>
      <c r="N697" s="111"/>
      <c r="O697" s="111"/>
      <c r="P697" s="111"/>
      <c r="Q697" s="111"/>
      <c r="R697" s="111"/>
      <c r="S697" s="111"/>
      <c r="T697" s="111"/>
      <c r="U697" s="111"/>
      <c r="V697" s="111"/>
      <c r="W697" s="111"/>
      <c r="X697" s="111"/>
      <c r="Y697" s="111"/>
      <c r="Z697" s="111"/>
    </row>
    <row r="698" spans="1:26" ht="15.75" customHeight="1">
      <c r="A698" s="111"/>
      <c r="B698" s="78"/>
      <c r="C698" s="78"/>
      <c r="D698" s="111"/>
      <c r="E698" s="78"/>
      <c r="F698" s="111"/>
      <c r="G698" s="111"/>
      <c r="H698" s="204"/>
      <c r="I698" s="111"/>
      <c r="J698" s="204"/>
      <c r="K698" s="111"/>
      <c r="L698" s="204"/>
      <c r="M698" s="111"/>
      <c r="N698" s="111"/>
      <c r="O698" s="111"/>
      <c r="P698" s="111"/>
      <c r="Q698" s="111"/>
      <c r="R698" s="111"/>
      <c r="S698" s="111"/>
      <c r="T698" s="111"/>
      <c r="U698" s="111"/>
      <c r="V698" s="111"/>
      <c r="W698" s="111"/>
      <c r="X698" s="111"/>
      <c r="Y698" s="111"/>
      <c r="Z698" s="111"/>
    </row>
    <row r="699" spans="1:26" ht="15.75" customHeight="1">
      <c r="A699" s="111"/>
      <c r="B699" s="78"/>
      <c r="C699" s="78"/>
      <c r="D699" s="111"/>
      <c r="E699" s="78"/>
      <c r="F699" s="111"/>
      <c r="G699" s="111"/>
      <c r="H699" s="204"/>
      <c r="I699" s="111"/>
      <c r="J699" s="204"/>
      <c r="K699" s="111"/>
      <c r="L699" s="204"/>
      <c r="M699" s="111"/>
      <c r="N699" s="111"/>
      <c r="O699" s="111"/>
      <c r="P699" s="111"/>
      <c r="Q699" s="111"/>
      <c r="R699" s="111"/>
      <c r="S699" s="111"/>
      <c r="T699" s="111"/>
      <c r="U699" s="111"/>
      <c r="V699" s="111"/>
      <c r="W699" s="111"/>
      <c r="X699" s="111"/>
      <c r="Y699" s="111"/>
      <c r="Z699" s="111"/>
    </row>
    <row r="700" spans="1:26" ht="15.75" customHeight="1">
      <c r="A700" s="111"/>
      <c r="B700" s="78"/>
      <c r="C700" s="78"/>
      <c r="D700" s="111"/>
      <c r="E700" s="78"/>
      <c r="F700" s="111"/>
      <c r="G700" s="111"/>
      <c r="H700" s="204"/>
      <c r="I700" s="111"/>
      <c r="J700" s="204"/>
      <c r="K700" s="111"/>
      <c r="L700" s="204"/>
      <c r="M700" s="111"/>
      <c r="N700" s="111"/>
      <c r="O700" s="111"/>
      <c r="P700" s="111"/>
      <c r="Q700" s="111"/>
      <c r="R700" s="111"/>
      <c r="S700" s="111"/>
      <c r="T700" s="111"/>
      <c r="U700" s="111"/>
      <c r="V700" s="111"/>
      <c r="W700" s="111"/>
      <c r="X700" s="111"/>
      <c r="Y700" s="111"/>
      <c r="Z700" s="111"/>
    </row>
    <row r="701" spans="1:26" ht="15.75" customHeight="1">
      <c r="A701" s="111"/>
      <c r="B701" s="78"/>
      <c r="C701" s="78"/>
      <c r="D701" s="111"/>
      <c r="E701" s="78"/>
      <c r="F701" s="111"/>
      <c r="G701" s="111"/>
      <c r="H701" s="204"/>
      <c r="I701" s="111"/>
      <c r="J701" s="204"/>
      <c r="K701" s="111"/>
      <c r="L701" s="204"/>
      <c r="M701" s="111"/>
      <c r="N701" s="111"/>
      <c r="O701" s="111"/>
      <c r="P701" s="111"/>
      <c r="Q701" s="111"/>
      <c r="R701" s="111"/>
      <c r="S701" s="111"/>
      <c r="T701" s="111"/>
      <c r="U701" s="111"/>
      <c r="V701" s="111"/>
      <c r="W701" s="111"/>
      <c r="X701" s="111"/>
      <c r="Y701" s="111"/>
      <c r="Z701" s="111"/>
    </row>
    <row r="702" spans="1:26" ht="15.75" customHeight="1">
      <c r="A702" s="111"/>
      <c r="B702" s="78"/>
      <c r="C702" s="78"/>
      <c r="D702" s="111"/>
      <c r="E702" s="78"/>
      <c r="F702" s="111"/>
      <c r="G702" s="111"/>
      <c r="H702" s="204"/>
      <c r="I702" s="111"/>
      <c r="J702" s="204"/>
      <c r="K702" s="111"/>
      <c r="L702" s="204"/>
      <c r="M702" s="111"/>
      <c r="N702" s="111"/>
      <c r="O702" s="111"/>
      <c r="P702" s="111"/>
      <c r="Q702" s="111"/>
      <c r="R702" s="111"/>
      <c r="S702" s="111"/>
      <c r="T702" s="111"/>
      <c r="U702" s="111"/>
      <c r="V702" s="111"/>
      <c r="W702" s="111"/>
      <c r="X702" s="111"/>
      <c r="Y702" s="111"/>
      <c r="Z702" s="111"/>
    </row>
    <row r="703" spans="1:26" ht="15.75" customHeight="1">
      <c r="A703" s="111"/>
      <c r="B703" s="78"/>
      <c r="C703" s="78"/>
      <c r="D703" s="111"/>
      <c r="E703" s="78"/>
      <c r="F703" s="111"/>
      <c r="G703" s="111"/>
      <c r="H703" s="204"/>
      <c r="I703" s="111"/>
      <c r="J703" s="204"/>
      <c r="K703" s="111"/>
      <c r="L703" s="204"/>
      <c r="M703" s="111"/>
      <c r="N703" s="111"/>
      <c r="O703" s="111"/>
      <c r="P703" s="111"/>
      <c r="Q703" s="111"/>
      <c r="R703" s="111"/>
      <c r="S703" s="111"/>
      <c r="T703" s="111"/>
      <c r="U703" s="111"/>
      <c r="V703" s="111"/>
      <c r="W703" s="111"/>
      <c r="X703" s="111"/>
      <c r="Y703" s="111"/>
      <c r="Z703" s="111"/>
    </row>
    <row r="704" spans="1:26" ht="15.75" customHeight="1">
      <c r="A704" s="111"/>
      <c r="B704" s="78"/>
      <c r="C704" s="78"/>
      <c r="D704" s="111"/>
      <c r="E704" s="78"/>
      <c r="F704" s="111"/>
      <c r="G704" s="111"/>
      <c r="H704" s="204"/>
      <c r="I704" s="111"/>
      <c r="J704" s="204"/>
      <c r="K704" s="111"/>
      <c r="L704" s="204"/>
      <c r="M704" s="111"/>
      <c r="N704" s="111"/>
      <c r="O704" s="111"/>
      <c r="P704" s="111"/>
      <c r="Q704" s="111"/>
      <c r="R704" s="111"/>
      <c r="S704" s="111"/>
      <c r="T704" s="111"/>
      <c r="U704" s="111"/>
      <c r="V704" s="111"/>
      <c r="W704" s="111"/>
      <c r="X704" s="111"/>
      <c r="Y704" s="111"/>
      <c r="Z704" s="111"/>
    </row>
    <row r="705" spans="1:26" ht="15.75" customHeight="1">
      <c r="A705" s="111"/>
      <c r="B705" s="78"/>
      <c r="C705" s="78"/>
      <c r="D705" s="111"/>
      <c r="E705" s="78"/>
      <c r="F705" s="111"/>
      <c r="G705" s="111"/>
      <c r="H705" s="204"/>
      <c r="I705" s="111"/>
      <c r="J705" s="204"/>
      <c r="K705" s="111"/>
      <c r="L705" s="204"/>
      <c r="M705" s="111"/>
      <c r="N705" s="111"/>
      <c r="O705" s="111"/>
      <c r="P705" s="111"/>
      <c r="Q705" s="111"/>
      <c r="R705" s="111"/>
      <c r="S705" s="111"/>
      <c r="T705" s="111"/>
      <c r="U705" s="111"/>
      <c r="V705" s="111"/>
      <c r="W705" s="111"/>
      <c r="X705" s="111"/>
      <c r="Y705" s="111"/>
      <c r="Z705" s="111"/>
    </row>
    <row r="706" spans="1:26" ht="15.75" customHeight="1">
      <c r="A706" s="111"/>
      <c r="B706" s="78"/>
      <c r="C706" s="78"/>
      <c r="D706" s="111"/>
      <c r="E706" s="78"/>
      <c r="F706" s="111"/>
      <c r="G706" s="111"/>
      <c r="H706" s="204"/>
      <c r="I706" s="111"/>
      <c r="J706" s="204"/>
      <c r="K706" s="111"/>
      <c r="L706" s="204"/>
      <c r="M706" s="111"/>
      <c r="N706" s="111"/>
      <c r="O706" s="111"/>
      <c r="P706" s="111"/>
      <c r="Q706" s="111"/>
      <c r="R706" s="111"/>
      <c r="S706" s="111"/>
      <c r="T706" s="111"/>
      <c r="U706" s="111"/>
      <c r="V706" s="111"/>
      <c r="W706" s="111"/>
      <c r="X706" s="111"/>
      <c r="Y706" s="111"/>
      <c r="Z706" s="111"/>
    </row>
    <row r="707" spans="1:26" ht="15.75" customHeight="1">
      <c r="A707" s="111"/>
      <c r="B707" s="78"/>
      <c r="C707" s="78"/>
      <c r="D707" s="111"/>
      <c r="E707" s="78"/>
      <c r="F707" s="111"/>
      <c r="G707" s="111"/>
      <c r="H707" s="204"/>
      <c r="I707" s="111"/>
      <c r="J707" s="204"/>
      <c r="K707" s="111"/>
      <c r="L707" s="204"/>
      <c r="M707" s="111"/>
      <c r="N707" s="111"/>
      <c r="O707" s="111"/>
      <c r="P707" s="111"/>
      <c r="Q707" s="111"/>
      <c r="R707" s="111"/>
      <c r="S707" s="111"/>
      <c r="T707" s="111"/>
      <c r="U707" s="111"/>
      <c r="V707" s="111"/>
      <c r="W707" s="111"/>
      <c r="X707" s="111"/>
      <c r="Y707" s="111"/>
      <c r="Z707" s="111"/>
    </row>
    <row r="708" spans="1:26" ht="15.75" customHeight="1">
      <c r="A708" s="111"/>
      <c r="B708" s="78"/>
      <c r="C708" s="78"/>
      <c r="D708" s="111"/>
      <c r="E708" s="78"/>
      <c r="F708" s="111"/>
      <c r="G708" s="111"/>
      <c r="H708" s="204"/>
      <c r="I708" s="111"/>
      <c r="J708" s="204"/>
      <c r="K708" s="111"/>
      <c r="L708" s="204"/>
      <c r="M708" s="111"/>
      <c r="N708" s="111"/>
      <c r="O708" s="111"/>
      <c r="P708" s="111"/>
      <c r="Q708" s="111"/>
      <c r="R708" s="111"/>
      <c r="S708" s="111"/>
      <c r="T708" s="111"/>
      <c r="U708" s="111"/>
      <c r="V708" s="111"/>
      <c r="W708" s="111"/>
      <c r="X708" s="111"/>
      <c r="Y708" s="111"/>
      <c r="Z708" s="111"/>
    </row>
    <row r="709" spans="1:26" ht="15.75" customHeight="1">
      <c r="A709" s="111"/>
      <c r="B709" s="78"/>
      <c r="C709" s="78"/>
      <c r="D709" s="111"/>
      <c r="E709" s="78"/>
      <c r="F709" s="111"/>
      <c r="G709" s="111"/>
      <c r="H709" s="204"/>
      <c r="I709" s="111"/>
      <c r="J709" s="204"/>
      <c r="K709" s="111"/>
      <c r="L709" s="204"/>
      <c r="M709" s="111"/>
      <c r="N709" s="111"/>
      <c r="O709" s="111"/>
      <c r="P709" s="111"/>
      <c r="Q709" s="111"/>
      <c r="R709" s="111"/>
      <c r="S709" s="111"/>
      <c r="T709" s="111"/>
      <c r="U709" s="111"/>
      <c r="V709" s="111"/>
      <c r="W709" s="111"/>
      <c r="X709" s="111"/>
      <c r="Y709" s="111"/>
      <c r="Z709" s="111"/>
    </row>
    <row r="710" spans="1:26" ht="15.75" customHeight="1">
      <c r="A710" s="111"/>
      <c r="B710" s="78"/>
      <c r="C710" s="78"/>
      <c r="D710" s="111"/>
      <c r="E710" s="78"/>
      <c r="F710" s="111"/>
      <c r="G710" s="111"/>
      <c r="H710" s="204"/>
      <c r="I710" s="111"/>
      <c r="J710" s="204"/>
      <c r="K710" s="111"/>
      <c r="L710" s="204"/>
      <c r="M710" s="111"/>
      <c r="N710" s="111"/>
      <c r="O710" s="111"/>
      <c r="P710" s="111"/>
      <c r="Q710" s="111"/>
      <c r="R710" s="111"/>
      <c r="S710" s="111"/>
      <c r="T710" s="111"/>
      <c r="U710" s="111"/>
      <c r="V710" s="111"/>
      <c r="W710" s="111"/>
      <c r="X710" s="111"/>
      <c r="Y710" s="111"/>
      <c r="Z710" s="111"/>
    </row>
    <row r="711" spans="1:26" ht="15.75" customHeight="1">
      <c r="A711" s="111"/>
      <c r="B711" s="78"/>
      <c r="C711" s="78"/>
      <c r="D711" s="111"/>
      <c r="E711" s="78"/>
      <c r="F711" s="111"/>
      <c r="G711" s="111"/>
      <c r="H711" s="204"/>
      <c r="I711" s="111"/>
      <c r="J711" s="204"/>
      <c r="K711" s="111"/>
      <c r="L711" s="204"/>
      <c r="M711" s="111"/>
      <c r="N711" s="111"/>
      <c r="O711" s="111"/>
      <c r="P711" s="111"/>
      <c r="Q711" s="111"/>
      <c r="R711" s="111"/>
      <c r="S711" s="111"/>
      <c r="T711" s="111"/>
      <c r="U711" s="111"/>
      <c r="V711" s="111"/>
      <c r="W711" s="111"/>
      <c r="X711" s="111"/>
      <c r="Y711" s="111"/>
      <c r="Z711" s="111"/>
    </row>
    <row r="712" spans="1:26" ht="15.75" customHeight="1">
      <c r="A712" s="111"/>
      <c r="B712" s="78"/>
      <c r="C712" s="78"/>
      <c r="D712" s="111"/>
      <c r="E712" s="78"/>
      <c r="F712" s="111"/>
      <c r="G712" s="111"/>
      <c r="H712" s="204"/>
      <c r="I712" s="111"/>
      <c r="J712" s="204"/>
      <c r="K712" s="111"/>
      <c r="L712" s="204"/>
      <c r="M712" s="111"/>
      <c r="N712" s="111"/>
      <c r="O712" s="111"/>
      <c r="P712" s="111"/>
      <c r="Q712" s="111"/>
      <c r="R712" s="111"/>
      <c r="S712" s="111"/>
      <c r="T712" s="111"/>
      <c r="U712" s="111"/>
      <c r="V712" s="111"/>
      <c r="W712" s="111"/>
      <c r="X712" s="111"/>
      <c r="Y712" s="111"/>
      <c r="Z712" s="111"/>
    </row>
    <row r="713" spans="1:26" ht="15.75" customHeight="1">
      <c r="A713" s="111"/>
      <c r="B713" s="78"/>
      <c r="C713" s="78"/>
      <c r="D713" s="111"/>
      <c r="E713" s="78"/>
      <c r="F713" s="111"/>
      <c r="G713" s="111"/>
      <c r="H713" s="204"/>
      <c r="I713" s="111"/>
      <c r="J713" s="204"/>
      <c r="K713" s="111"/>
      <c r="L713" s="204"/>
      <c r="M713" s="111"/>
      <c r="N713" s="111"/>
      <c r="O713" s="111"/>
      <c r="P713" s="111"/>
      <c r="Q713" s="111"/>
      <c r="R713" s="111"/>
      <c r="S713" s="111"/>
      <c r="T713" s="111"/>
      <c r="U713" s="111"/>
      <c r="V713" s="111"/>
      <c r="W713" s="111"/>
      <c r="X713" s="111"/>
      <c r="Y713" s="111"/>
      <c r="Z713" s="111"/>
    </row>
    <row r="714" spans="1:26" ht="15.75" customHeight="1">
      <c r="A714" s="111"/>
      <c r="B714" s="78"/>
      <c r="C714" s="78"/>
      <c r="D714" s="111"/>
      <c r="E714" s="78"/>
      <c r="F714" s="111"/>
      <c r="G714" s="111"/>
      <c r="H714" s="204"/>
      <c r="I714" s="111"/>
      <c r="J714" s="204"/>
      <c r="K714" s="111"/>
      <c r="L714" s="204"/>
      <c r="M714" s="111"/>
      <c r="N714" s="111"/>
      <c r="O714" s="111"/>
      <c r="P714" s="111"/>
      <c r="Q714" s="111"/>
      <c r="R714" s="111"/>
      <c r="S714" s="111"/>
      <c r="T714" s="111"/>
      <c r="U714" s="111"/>
      <c r="V714" s="111"/>
      <c r="W714" s="111"/>
      <c r="X714" s="111"/>
      <c r="Y714" s="111"/>
      <c r="Z714" s="111"/>
    </row>
    <row r="715" spans="1:26" ht="15.75" customHeight="1">
      <c r="A715" s="111"/>
      <c r="B715" s="78"/>
      <c r="C715" s="78"/>
      <c r="D715" s="111"/>
      <c r="E715" s="78"/>
      <c r="F715" s="111"/>
      <c r="G715" s="111"/>
      <c r="H715" s="204"/>
      <c r="I715" s="111"/>
      <c r="J715" s="204"/>
      <c r="K715" s="111"/>
      <c r="L715" s="204"/>
      <c r="M715" s="111"/>
      <c r="N715" s="111"/>
      <c r="O715" s="111"/>
      <c r="P715" s="111"/>
      <c r="Q715" s="111"/>
      <c r="R715" s="111"/>
      <c r="S715" s="111"/>
      <c r="T715" s="111"/>
      <c r="U715" s="111"/>
      <c r="V715" s="111"/>
      <c r="W715" s="111"/>
      <c r="X715" s="111"/>
      <c r="Y715" s="111"/>
      <c r="Z715" s="111"/>
    </row>
    <row r="716" spans="1:26" ht="15.75" customHeight="1">
      <c r="A716" s="111"/>
      <c r="B716" s="78"/>
      <c r="C716" s="78"/>
      <c r="D716" s="111"/>
      <c r="E716" s="78"/>
      <c r="F716" s="111"/>
      <c r="G716" s="111"/>
      <c r="H716" s="204"/>
      <c r="I716" s="111"/>
      <c r="J716" s="204"/>
      <c r="K716" s="111"/>
      <c r="L716" s="204"/>
      <c r="M716" s="111"/>
      <c r="N716" s="111"/>
      <c r="O716" s="111"/>
      <c r="P716" s="111"/>
      <c r="Q716" s="111"/>
      <c r="R716" s="111"/>
      <c r="S716" s="111"/>
      <c r="T716" s="111"/>
      <c r="U716" s="111"/>
      <c r="V716" s="111"/>
      <c r="W716" s="111"/>
      <c r="X716" s="111"/>
      <c r="Y716" s="111"/>
      <c r="Z716" s="111"/>
    </row>
    <row r="717" spans="1:26" ht="15.75" customHeight="1">
      <c r="A717" s="111"/>
      <c r="B717" s="78"/>
      <c r="C717" s="78"/>
      <c r="D717" s="111"/>
      <c r="E717" s="78"/>
      <c r="F717" s="111"/>
      <c r="G717" s="111"/>
      <c r="H717" s="204"/>
      <c r="I717" s="111"/>
      <c r="J717" s="204"/>
      <c r="K717" s="111"/>
      <c r="L717" s="204"/>
      <c r="M717" s="111"/>
      <c r="N717" s="111"/>
      <c r="O717" s="111"/>
      <c r="P717" s="111"/>
      <c r="Q717" s="111"/>
      <c r="R717" s="111"/>
      <c r="S717" s="111"/>
      <c r="T717" s="111"/>
      <c r="U717" s="111"/>
      <c r="V717" s="111"/>
      <c r="W717" s="111"/>
      <c r="X717" s="111"/>
      <c r="Y717" s="111"/>
      <c r="Z717" s="111"/>
    </row>
    <row r="718" spans="1:26" ht="15.75" customHeight="1">
      <c r="A718" s="111"/>
      <c r="B718" s="78"/>
      <c r="C718" s="78"/>
      <c r="D718" s="111"/>
      <c r="E718" s="78"/>
      <c r="F718" s="111"/>
      <c r="G718" s="111"/>
      <c r="H718" s="204"/>
      <c r="I718" s="111"/>
      <c r="J718" s="204"/>
      <c r="K718" s="111"/>
      <c r="L718" s="204"/>
      <c r="M718" s="111"/>
      <c r="N718" s="111"/>
      <c r="O718" s="111"/>
      <c r="P718" s="111"/>
      <c r="Q718" s="111"/>
      <c r="R718" s="111"/>
      <c r="S718" s="111"/>
      <c r="T718" s="111"/>
      <c r="U718" s="111"/>
      <c r="V718" s="111"/>
      <c r="W718" s="111"/>
      <c r="X718" s="111"/>
      <c r="Y718" s="111"/>
      <c r="Z718" s="111"/>
    </row>
    <row r="719" spans="1:26" ht="15.75" customHeight="1">
      <c r="A719" s="111"/>
      <c r="B719" s="78"/>
      <c r="C719" s="78"/>
      <c r="D719" s="111"/>
      <c r="E719" s="78"/>
      <c r="F719" s="111"/>
      <c r="G719" s="111"/>
      <c r="H719" s="204"/>
      <c r="I719" s="111"/>
      <c r="J719" s="204"/>
      <c r="K719" s="111"/>
      <c r="L719" s="204"/>
      <c r="M719" s="111"/>
      <c r="N719" s="111"/>
      <c r="O719" s="111"/>
      <c r="P719" s="111"/>
      <c r="Q719" s="111"/>
      <c r="R719" s="111"/>
      <c r="S719" s="111"/>
      <c r="T719" s="111"/>
      <c r="U719" s="111"/>
      <c r="V719" s="111"/>
      <c r="W719" s="111"/>
      <c r="X719" s="111"/>
      <c r="Y719" s="111"/>
      <c r="Z719" s="111"/>
    </row>
    <row r="720" spans="1:26" ht="15.75" customHeight="1">
      <c r="A720" s="111"/>
      <c r="B720" s="78"/>
      <c r="C720" s="78"/>
      <c r="D720" s="111"/>
      <c r="E720" s="78"/>
      <c r="F720" s="111"/>
      <c r="G720" s="111"/>
      <c r="H720" s="204"/>
      <c r="I720" s="111"/>
      <c r="J720" s="204"/>
      <c r="K720" s="111"/>
      <c r="L720" s="204"/>
      <c r="M720" s="111"/>
      <c r="N720" s="111"/>
      <c r="O720" s="111"/>
      <c r="P720" s="111"/>
      <c r="Q720" s="111"/>
      <c r="R720" s="111"/>
      <c r="S720" s="111"/>
      <c r="T720" s="111"/>
      <c r="U720" s="111"/>
      <c r="V720" s="111"/>
      <c r="W720" s="111"/>
      <c r="X720" s="111"/>
      <c r="Y720" s="111"/>
      <c r="Z720" s="111"/>
    </row>
    <row r="721" spans="1:26" ht="15.75" customHeight="1">
      <c r="A721" s="111"/>
      <c r="B721" s="78"/>
      <c r="C721" s="78"/>
      <c r="D721" s="111"/>
      <c r="E721" s="78"/>
      <c r="F721" s="111"/>
      <c r="G721" s="111"/>
      <c r="H721" s="204"/>
      <c r="I721" s="111"/>
      <c r="J721" s="204"/>
      <c r="K721" s="111"/>
      <c r="L721" s="204"/>
      <c r="M721" s="111"/>
      <c r="N721" s="111"/>
      <c r="O721" s="111"/>
      <c r="P721" s="111"/>
      <c r="Q721" s="111"/>
      <c r="R721" s="111"/>
      <c r="S721" s="111"/>
      <c r="T721" s="111"/>
      <c r="U721" s="111"/>
      <c r="V721" s="111"/>
      <c r="W721" s="111"/>
      <c r="X721" s="111"/>
      <c r="Y721" s="111"/>
      <c r="Z721" s="111"/>
    </row>
    <row r="722" spans="1:26" ht="15.75" customHeight="1">
      <c r="A722" s="111"/>
      <c r="B722" s="78"/>
      <c r="C722" s="78"/>
      <c r="D722" s="111"/>
      <c r="E722" s="78"/>
      <c r="F722" s="111"/>
      <c r="G722" s="111"/>
      <c r="H722" s="204"/>
      <c r="I722" s="111"/>
      <c r="J722" s="204"/>
      <c r="K722" s="111"/>
      <c r="L722" s="204"/>
      <c r="M722" s="111"/>
      <c r="N722" s="111"/>
      <c r="O722" s="111"/>
      <c r="P722" s="111"/>
      <c r="Q722" s="111"/>
      <c r="R722" s="111"/>
      <c r="S722" s="111"/>
      <c r="T722" s="111"/>
      <c r="U722" s="111"/>
      <c r="V722" s="111"/>
      <c r="W722" s="111"/>
      <c r="X722" s="111"/>
      <c r="Y722" s="111"/>
      <c r="Z722" s="111"/>
    </row>
    <row r="723" spans="1:26" ht="15.75" customHeight="1">
      <c r="A723" s="111"/>
      <c r="B723" s="78"/>
      <c r="C723" s="78"/>
      <c r="D723" s="111"/>
      <c r="E723" s="78"/>
      <c r="F723" s="111"/>
      <c r="G723" s="111"/>
      <c r="H723" s="204"/>
      <c r="I723" s="111"/>
      <c r="J723" s="204"/>
      <c r="K723" s="111"/>
      <c r="L723" s="204"/>
      <c r="M723" s="111"/>
      <c r="N723" s="111"/>
      <c r="O723" s="111"/>
      <c r="P723" s="111"/>
      <c r="Q723" s="111"/>
      <c r="R723" s="111"/>
      <c r="S723" s="111"/>
      <c r="T723" s="111"/>
      <c r="U723" s="111"/>
      <c r="V723" s="111"/>
      <c r="W723" s="111"/>
      <c r="X723" s="111"/>
      <c r="Y723" s="111"/>
      <c r="Z723" s="111"/>
    </row>
    <row r="724" spans="1:26" ht="15.75" customHeight="1">
      <c r="A724" s="111"/>
      <c r="B724" s="78"/>
      <c r="C724" s="78"/>
      <c r="D724" s="111"/>
      <c r="E724" s="78"/>
      <c r="F724" s="111"/>
      <c r="G724" s="111"/>
      <c r="H724" s="204"/>
      <c r="I724" s="111"/>
      <c r="J724" s="204"/>
      <c r="K724" s="111"/>
      <c r="L724" s="204"/>
      <c r="M724" s="111"/>
      <c r="N724" s="111"/>
      <c r="O724" s="111"/>
      <c r="P724" s="111"/>
      <c r="Q724" s="111"/>
      <c r="R724" s="111"/>
      <c r="S724" s="111"/>
      <c r="T724" s="111"/>
      <c r="U724" s="111"/>
      <c r="V724" s="111"/>
      <c r="W724" s="111"/>
      <c r="X724" s="111"/>
      <c r="Y724" s="111"/>
      <c r="Z724" s="111"/>
    </row>
    <row r="725" spans="1:26" ht="15.75" customHeight="1">
      <c r="A725" s="111"/>
      <c r="B725" s="78"/>
      <c r="C725" s="78"/>
      <c r="D725" s="111"/>
      <c r="E725" s="78"/>
      <c r="F725" s="111"/>
      <c r="G725" s="111"/>
      <c r="H725" s="204"/>
      <c r="I725" s="111"/>
      <c r="J725" s="204"/>
      <c r="K725" s="111"/>
      <c r="L725" s="204"/>
      <c r="M725" s="111"/>
      <c r="N725" s="111"/>
      <c r="O725" s="111"/>
      <c r="P725" s="111"/>
      <c r="Q725" s="111"/>
      <c r="R725" s="111"/>
      <c r="S725" s="111"/>
      <c r="T725" s="111"/>
      <c r="U725" s="111"/>
      <c r="V725" s="111"/>
      <c r="W725" s="111"/>
      <c r="X725" s="111"/>
      <c r="Y725" s="111"/>
      <c r="Z725" s="111"/>
    </row>
    <row r="726" spans="1:26" ht="15.75" customHeight="1">
      <c r="A726" s="111"/>
      <c r="B726" s="78"/>
      <c r="C726" s="78"/>
      <c r="D726" s="111"/>
      <c r="E726" s="78"/>
      <c r="F726" s="111"/>
      <c r="G726" s="111"/>
      <c r="H726" s="204"/>
      <c r="I726" s="111"/>
      <c r="J726" s="204"/>
      <c r="K726" s="111"/>
      <c r="L726" s="204"/>
      <c r="M726" s="111"/>
      <c r="N726" s="111"/>
      <c r="O726" s="111"/>
      <c r="P726" s="111"/>
      <c r="Q726" s="111"/>
      <c r="R726" s="111"/>
      <c r="S726" s="111"/>
      <c r="T726" s="111"/>
      <c r="U726" s="111"/>
      <c r="V726" s="111"/>
      <c r="W726" s="111"/>
      <c r="X726" s="111"/>
      <c r="Y726" s="111"/>
      <c r="Z726" s="111"/>
    </row>
    <row r="727" spans="1:26" ht="15.75" customHeight="1">
      <c r="A727" s="111"/>
      <c r="B727" s="78"/>
      <c r="C727" s="78"/>
      <c r="D727" s="111"/>
      <c r="E727" s="78"/>
      <c r="F727" s="111"/>
      <c r="G727" s="111"/>
      <c r="H727" s="204"/>
      <c r="I727" s="111"/>
      <c r="J727" s="204"/>
      <c r="K727" s="111"/>
      <c r="L727" s="204"/>
      <c r="M727" s="111"/>
      <c r="N727" s="111"/>
      <c r="O727" s="111"/>
      <c r="P727" s="111"/>
      <c r="Q727" s="111"/>
      <c r="R727" s="111"/>
      <c r="S727" s="111"/>
      <c r="T727" s="111"/>
      <c r="U727" s="111"/>
      <c r="V727" s="111"/>
      <c r="W727" s="111"/>
      <c r="X727" s="111"/>
      <c r="Y727" s="111"/>
      <c r="Z727" s="111"/>
    </row>
    <row r="728" spans="1:26" ht="15.75" customHeight="1">
      <c r="A728" s="111"/>
      <c r="B728" s="78"/>
      <c r="C728" s="78"/>
      <c r="D728" s="111"/>
      <c r="E728" s="78"/>
      <c r="F728" s="111"/>
      <c r="G728" s="111"/>
      <c r="H728" s="204"/>
      <c r="I728" s="111"/>
      <c r="J728" s="204"/>
      <c r="K728" s="111"/>
      <c r="L728" s="204"/>
      <c r="M728" s="111"/>
      <c r="N728" s="111"/>
      <c r="O728" s="111"/>
      <c r="P728" s="111"/>
      <c r="Q728" s="111"/>
      <c r="R728" s="111"/>
      <c r="S728" s="111"/>
      <c r="T728" s="111"/>
      <c r="U728" s="111"/>
      <c r="V728" s="111"/>
      <c r="W728" s="111"/>
      <c r="X728" s="111"/>
      <c r="Y728" s="111"/>
      <c r="Z728" s="111"/>
    </row>
    <row r="729" spans="1:26" ht="15.75" customHeight="1">
      <c r="A729" s="111"/>
      <c r="B729" s="78"/>
      <c r="C729" s="78"/>
      <c r="D729" s="111"/>
      <c r="E729" s="78"/>
      <c r="F729" s="111"/>
      <c r="G729" s="111"/>
      <c r="H729" s="204"/>
      <c r="I729" s="111"/>
      <c r="J729" s="204"/>
      <c r="K729" s="111"/>
      <c r="L729" s="204"/>
      <c r="M729" s="111"/>
      <c r="N729" s="111"/>
      <c r="O729" s="111"/>
      <c r="P729" s="111"/>
      <c r="Q729" s="111"/>
      <c r="R729" s="111"/>
      <c r="S729" s="111"/>
      <c r="T729" s="111"/>
      <c r="U729" s="111"/>
      <c r="V729" s="111"/>
      <c r="W729" s="111"/>
      <c r="X729" s="111"/>
      <c r="Y729" s="111"/>
      <c r="Z729" s="111"/>
    </row>
    <row r="730" spans="1:26" ht="15.75" customHeight="1">
      <c r="A730" s="111"/>
      <c r="B730" s="78"/>
      <c r="C730" s="78"/>
      <c r="D730" s="111"/>
      <c r="E730" s="78"/>
      <c r="F730" s="111"/>
      <c r="G730" s="111"/>
      <c r="H730" s="204"/>
      <c r="I730" s="111"/>
      <c r="J730" s="204"/>
      <c r="K730" s="111"/>
      <c r="L730" s="204"/>
      <c r="M730" s="111"/>
      <c r="N730" s="111"/>
      <c r="O730" s="111"/>
      <c r="P730" s="111"/>
      <c r="Q730" s="111"/>
      <c r="R730" s="111"/>
      <c r="S730" s="111"/>
      <c r="T730" s="111"/>
      <c r="U730" s="111"/>
      <c r="V730" s="111"/>
      <c r="W730" s="111"/>
      <c r="X730" s="111"/>
      <c r="Y730" s="111"/>
      <c r="Z730" s="111"/>
    </row>
    <row r="731" spans="1:26" ht="15.75" customHeight="1">
      <c r="A731" s="111"/>
      <c r="B731" s="78"/>
      <c r="C731" s="78"/>
      <c r="D731" s="111"/>
      <c r="E731" s="78"/>
      <c r="F731" s="111"/>
      <c r="G731" s="111"/>
      <c r="H731" s="204"/>
      <c r="I731" s="111"/>
      <c r="J731" s="204"/>
      <c r="K731" s="111"/>
      <c r="L731" s="204"/>
      <c r="M731" s="111"/>
      <c r="N731" s="111"/>
      <c r="O731" s="111"/>
      <c r="P731" s="111"/>
      <c r="Q731" s="111"/>
      <c r="R731" s="111"/>
      <c r="S731" s="111"/>
      <c r="T731" s="111"/>
      <c r="U731" s="111"/>
      <c r="V731" s="111"/>
      <c r="W731" s="111"/>
      <c r="X731" s="111"/>
      <c r="Y731" s="111"/>
      <c r="Z731" s="111"/>
    </row>
    <row r="732" spans="1:26" ht="15.75" customHeight="1">
      <c r="A732" s="111"/>
      <c r="B732" s="78"/>
      <c r="C732" s="78"/>
      <c r="D732" s="111"/>
      <c r="E732" s="78"/>
      <c r="F732" s="111"/>
      <c r="G732" s="111"/>
      <c r="H732" s="204"/>
      <c r="I732" s="111"/>
      <c r="J732" s="204"/>
      <c r="K732" s="111"/>
      <c r="L732" s="204"/>
      <c r="M732" s="111"/>
      <c r="N732" s="111"/>
      <c r="O732" s="111"/>
      <c r="P732" s="111"/>
      <c r="Q732" s="111"/>
      <c r="R732" s="111"/>
      <c r="S732" s="111"/>
      <c r="T732" s="111"/>
      <c r="U732" s="111"/>
      <c r="V732" s="111"/>
      <c r="W732" s="111"/>
      <c r="X732" s="111"/>
      <c r="Y732" s="111"/>
      <c r="Z732" s="111"/>
    </row>
    <row r="733" spans="1:26" ht="15.75" customHeight="1">
      <c r="A733" s="111"/>
      <c r="B733" s="78"/>
      <c r="C733" s="78"/>
      <c r="D733" s="111"/>
      <c r="E733" s="78"/>
      <c r="F733" s="111"/>
      <c r="G733" s="111"/>
      <c r="H733" s="204"/>
      <c r="I733" s="111"/>
      <c r="J733" s="204"/>
      <c r="K733" s="111"/>
      <c r="L733" s="204"/>
      <c r="M733" s="111"/>
      <c r="N733" s="111"/>
      <c r="O733" s="111"/>
      <c r="P733" s="111"/>
      <c r="Q733" s="111"/>
      <c r="R733" s="111"/>
      <c r="S733" s="111"/>
      <c r="T733" s="111"/>
      <c r="U733" s="111"/>
      <c r="V733" s="111"/>
      <c r="W733" s="111"/>
      <c r="X733" s="111"/>
      <c r="Y733" s="111"/>
      <c r="Z733" s="111"/>
    </row>
    <row r="734" spans="1:26" ht="15.75" customHeight="1">
      <c r="A734" s="111"/>
      <c r="B734" s="78"/>
      <c r="C734" s="78"/>
      <c r="D734" s="111"/>
      <c r="E734" s="78"/>
      <c r="F734" s="111"/>
      <c r="G734" s="111"/>
      <c r="H734" s="204"/>
      <c r="I734" s="111"/>
      <c r="J734" s="204"/>
      <c r="K734" s="111"/>
      <c r="L734" s="204"/>
      <c r="M734" s="111"/>
      <c r="N734" s="111"/>
      <c r="O734" s="111"/>
      <c r="P734" s="111"/>
      <c r="Q734" s="111"/>
      <c r="R734" s="111"/>
      <c r="S734" s="111"/>
      <c r="T734" s="111"/>
      <c r="U734" s="111"/>
      <c r="V734" s="111"/>
      <c r="W734" s="111"/>
      <c r="X734" s="111"/>
      <c r="Y734" s="111"/>
      <c r="Z734" s="111"/>
    </row>
    <row r="735" spans="1:26" ht="15.75" customHeight="1">
      <c r="A735" s="111"/>
      <c r="B735" s="78"/>
      <c r="C735" s="78"/>
      <c r="D735" s="111"/>
      <c r="E735" s="78"/>
      <c r="F735" s="111"/>
      <c r="G735" s="111"/>
      <c r="H735" s="204"/>
      <c r="I735" s="111"/>
      <c r="J735" s="204"/>
      <c r="K735" s="111"/>
      <c r="L735" s="204"/>
      <c r="M735" s="111"/>
      <c r="N735" s="111"/>
      <c r="O735" s="111"/>
      <c r="P735" s="111"/>
      <c r="Q735" s="111"/>
      <c r="R735" s="111"/>
      <c r="S735" s="111"/>
      <c r="T735" s="111"/>
      <c r="U735" s="111"/>
      <c r="V735" s="111"/>
      <c r="W735" s="111"/>
      <c r="X735" s="111"/>
      <c r="Y735" s="111"/>
      <c r="Z735" s="111"/>
    </row>
    <row r="736" spans="1:26" ht="15.75" customHeight="1">
      <c r="A736" s="111"/>
      <c r="B736" s="78"/>
      <c r="C736" s="78"/>
      <c r="D736" s="111"/>
      <c r="E736" s="78"/>
      <c r="F736" s="111"/>
      <c r="G736" s="111"/>
      <c r="H736" s="204"/>
      <c r="I736" s="111"/>
      <c r="J736" s="204"/>
      <c r="K736" s="111"/>
      <c r="L736" s="204"/>
      <c r="M736" s="111"/>
      <c r="N736" s="111"/>
      <c r="O736" s="111"/>
      <c r="P736" s="111"/>
      <c r="Q736" s="111"/>
      <c r="R736" s="111"/>
      <c r="S736" s="111"/>
      <c r="T736" s="111"/>
      <c r="U736" s="111"/>
      <c r="V736" s="111"/>
      <c r="W736" s="111"/>
      <c r="X736" s="111"/>
      <c r="Y736" s="111"/>
      <c r="Z736" s="111"/>
    </row>
    <row r="737" spans="1:26" ht="15.75" customHeight="1">
      <c r="A737" s="111"/>
      <c r="B737" s="78"/>
      <c r="C737" s="78"/>
      <c r="D737" s="111"/>
      <c r="E737" s="78"/>
      <c r="F737" s="111"/>
      <c r="G737" s="111"/>
      <c r="H737" s="204"/>
      <c r="I737" s="111"/>
      <c r="J737" s="204"/>
      <c r="K737" s="111"/>
      <c r="L737" s="204"/>
      <c r="M737" s="111"/>
      <c r="N737" s="111"/>
      <c r="O737" s="111"/>
      <c r="P737" s="111"/>
      <c r="Q737" s="111"/>
      <c r="R737" s="111"/>
      <c r="S737" s="111"/>
      <c r="T737" s="111"/>
      <c r="U737" s="111"/>
      <c r="V737" s="111"/>
      <c r="W737" s="111"/>
      <c r="X737" s="111"/>
      <c r="Y737" s="111"/>
      <c r="Z737" s="111"/>
    </row>
    <row r="738" spans="1:26" ht="15.75" customHeight="1">
      <c r="A738" s="111"/>
      <c r="B738" s="78"/>
      <c r="C738" s="78"/>
      <c r="D738" s="111"/>
      <c r="E738" s="78"/>
      <c r="F738" s="111"/>
      <c r="G738" s="111"/>
      <c r="H738" s="204"/>
      <c r="I738" s="111"/>
      <c r="J738" s="204"/>
      <c r="K738" s="111"/>
      <c r="L738" s="204"/>
      <c r="M738" s="111"/>
      <c r="N738" s="111"/>
      <c r="O738" s="111"/>
      <c r="P738" s="111"/>
      <c r="Q738" s="111"/>
      <c r="R738" s="111"/>
      <c r="S738" s="111"/>
      <c r="T738" s="111"/>
      <c r="U738" s="111"/>
      <c r="V738" s="111"/>
      <c r="W738" s="111"/>
      <c r="X738" s="111"/>
      <c r="Y738" s="111"/>
      <c r="Z738" s="111"/>
    </row>
    <row r="739" spans="1:26" ht="15.75" customHeight="1">
      <c r="A739" s="111"/>
      <c r="B739" s="78"/>
      <c r="C739" s="78"/>
      <c r="D739" s="111"/>
      <c r="E739" s="78"/>
      <c r="F739" s="111"/>
      <c r="G739" s="111"/>
      <c r="H739" s="204"/>
      <c r="I739" s="111"/>
      <c r="J739" s="204"/>
      <c r="K739" s="111"/>
      <c r="L739" s="204"/>
      <c r="M739" s="111"/>
      <c r="N739" s="111"/>
      <c r="O739" s="111"/>
      <c r="P739" s="111"/>
      <c r="Q739" s="111"/>
      <c r="R739" s="111"/>
      <c r="S739" s="111"/>
      <c r="T739" s="111"/>
      <c r="U739" s="111"/>
      <c r="V739" s="111"/>
      <c r="W739" s="111"/>
      <c r="X739" s="111"/>
      <c r="Y739" s="111"/>
      <c r="Z739" s="111"/>
    </row>
    <row r="740" spans="1:26" ht="15.75" customHeight="1">
      <c r="A740" s="111"/>
      <c r="B740" s="78"/>
      <c r="C740" s="78"/>
      <c r="D740" s="111"/>
      <c r="E740" s="78"/>
      <c r="F740" s="111"/>
      <c r="G740" s="111"/>
      <c r="H740" s="204"/>
      <c r="I740" s="111"/>
      <c r="J740" s="204"/>
      <c r="K740" s="111"/>
      <c r="L740" s="204"/>
      <c r="M740" s="111"/>
      <c r="N740" s="111"/>
      <c r="O740" s="111"/>
      <c r="P740" s="111"/>
      <c r="Q740" s="111"/>
      <c r="R740" s="111"/>
      <c r="S740" s="111"/>
      <c r="T740" s="111"/>
      <c r="U740" s="111"/>
      <c r="V740" s="111"/>
      <c r="W740" s="111"/>
      <c r="X740" s="111"/>
      <c r="Y740" s="111"/>
      <c r="Z740" s="111"/>
    </row>
    <row r="741" spans="1:26" ht="15.75" customHeight="1">
      <c r="A741" s="111"/>
      <c r="B741" s="78"/>
      <c r="C741" s="78"/>
      <c r="D741" s="111"/>
      <c r="E741" s="78"/>
      <c r="F741" s="111"/>
      <c r="G741" s="111"/>
      <c r="H741" s="204"/>
      <c r="I741" s="111"/>
      <c r="J741" s="204"/>
      <c r="K741" s="111"/>
      <c r="L741" s="204"/>
      <c r="M741" s="111"/>
      <c r="N741" s="111"/>
      <c r="O741" s="111"/>
      <c r="P741" s="111"/>
      <c r="Q741" s="111"/>
      <c r="R741" s="111"/>
      <c r="S741" s="111"/>
      <c r="T741" s="111"/>
      <c r="U741" s="111"/>
      <c r="V741" s="111"/>
      <c r="W741" s="111"/>
      <c r="X741" s="111"/>
      <c r="Y741" s="111"/>
      <c r="Z741" s="111"/>
    </row>
    <row r="742" spans="1:26" ht="15.75" customHeight="1">
      <c r="A742" s="111"/>
      <c r="B742" s="78"/>
      <c r="C742" s="78"/>
      <c r="D742" s="111"/>
      <c r="E742" s="78"/>
      <c r="F742" s="111"/>
      <c r="G742" s="111"/>
      <c r="H742" s="204"/>
      <c r="I742" s="111"/>
      <c r="J742" s="204"/>
      <c r="K742" s="111"/>
      <c r="L742" s="204"/>
      <c r="M742" s="111"/>
      <c r="N742" s="111"/>
      <c r="O742" s="111"/>
      <c r="P742" s="111"/>
      <c r="Q742" s="111"/>
      <c r="R742" s="111"/>
      <c r="S742" s="111"/>
      <c r="T742" s="111"/>
      <c r="U742" s="111"/>
      <c r="V742" s="111"/>
      <c r="W742" s="111"/>
      <c r="X742" s="111"/>
      <c r="Y742" s="111"/>
      <c r="Z742" s="111"/>
    </row>
    <row r="743" spans="1:26" ht="15.75" customHeight="1">
      <c r="A743" s="111"/>
      <c r="B743" s="78"/>
      <c r="C743" s="78"/>
      <c r="D743" s="111"/>
      <c r="E743" s="78"/>
      <c r="F743" s="111"/>
      <c r="G743" s="111"/>
      <c r="H743" s="204"/>
      <c r="I743" s="111"/>
      <c r="J743" s="204"/>
      <c r="K743" s="111"/>
      <c r="L743" s="204"/>
      <c r="M743" s="111"/>
      <c r="N743" s="111"/>
      <c r="O743" s="111"/>
      <c r="P743" s="111"/>
      <c r="Q743" s="111"/>
      <c r="R743" s="111"/>
      <c r="S743" s="111"/>
      <c r="T743" s="111"/>
      <c r="U743" s="111"/>
      <c r="V743" s="111"/>
      <c r="W743" s="111"/>
      <c r="X743" s="111"/>
      <c r="Y743" s="111"/>
      <c r="Z743" s="111"/>
    </row>
    <row r="744" spans="1:26" ht="15.75" customHeight="1">
      <c r="A744" s="111"/>
      <c r="B744" s="78"/>
      <c r="C744" s="78"/>
      <c r="D744" s="111"/>
      <c r="E744" s="78"/>
      <c r="F744" s="111"/>
      <c r="G744" s="111"/>
      <c r="H744" s="204"/>
      <c r="I744" s="111"/>
      <c r="J744" s="204"/>
      <c r="K744" s="111"/>
      <c r="L744" s="204"/>
      <c r="M744" s="111"/>
      <c r="N744" s="111"/>
      <c r="O744" s="111"/>
      <c r="P744" s="111"/>
      <c r="Q744" s="111"/>
      <c r="R744" s="111"/>
      <c r="S744" s="111"/>
      <c r="T744" s="111"/>
      <c r="U744" s="111"/>
      <c r="V744" s="111"/>
      <c r="W744" s="111"/>
      <c r="X744" s="111"/>
      <c r="Y744" s="111"/>
      <c r="Z744" s="111"/>
    </row>
    <row r="745" spans="1:26" ht="15.75" customHeight="1">
      <c r="A745" s="111"/>
      <c r="B745" s="78"/>
      <c r="C745" s="78"/>
      <c r="D745" s="111"/>
      <c r="E745" s="78"/>
      <c r="F745" s="111"/>
      <c r="G745" s="111"/>
      <c r="H745" s="204"/>
      <c r="I745" s="111"/>
      <c r="J745" s="204"/>
      <c r="K745" s="111"/>
      <c r="L745" s="204"/>
      <c r="M745" s="111"/>
      <c r="N745" s="111"/>
      <c r="O745" s="111"/>
      <c r="P745" s="111"/>
      <c r="Q745" s="111"/>
      <c r="R745" s="111"/>
      <c r="S745" s="111"/>
      <c r="T745" s="111"/>
      <c r="U745" s="111"/>
      <c r="V745" s="111"/>
      <c r="W745" s="111"/>
      <c r="X745" s="111"/>
      <c r="Y745" s="111"/>
      <c r="Z745" s="111"/>
    </row>
    <row r="746" spans="1:26" ht="15.75" customHeight="1">
      <c r="A746" s="111"/>
      <c r="B746" s="78"/>
      <c r="C746" s="78"/>
      <c r="D746" s="111"/>
      <c r="E746" s="78"/>
      <c r="F746" s="111"/>
      <c r="G746" s="111"/>
      <c r="H746" s="204"/>
      <c r="I746" s="111"/>
      <c r="J746" s="204"/>
      <c r="K746" s="111"/>
      <c r="L746" s="204"/>
      <c r="M746" s="111"/>
      <c r="N746" s="111"/>
      <c r="O746" s="111"/>
      <c r="P746" s="111"/>
      <c r="Q746" s="111"/>
      <c r="R746" s="111"/>
      <c r="S746" s="111"/>
      <c r="T746" s="111"/>
      <c r="U746" s="111"/>
      <c r="V746" s="111"/>
      <c r="W746" s="111"/>
      <c r="X746" s="111"/>
      <c r="Y746" s="111"/>
      <c r="Z746" s="111"/>
    </row>
    <row r="747" spans="1:26" ht="15.75" customHeight="1">
      <c r="A747" s="111"/>
      <c r="B747" s="78"/>
      <c r="C747" s="78"/>
      <c r="D747" s="111"/>
      <c r="E747" s="78"/>
      <c r="F747" s="111"/>
      <c r="G747" s="111"/>
      <c r="H747" s="204"/>
      <c r="I747" s="111"/>
      <c r="J747" s="204"/>
      <c r="K747" s="111"/>
      <c r="L747" s="204"/>
      <c r="M747" s="111"/>
      <c r="N747" s="111"/>
      <c r="O747" s="111"/>
      <c r="P747" s="111"/>
      <c r="Q747" s="111"/>
      <c r="R747" s="111"/>
      <c r="S747" s="111"/>
      <c r="T747" s="111"/>
      <c r="U747" s="111"/>
      <c r="V747" s="111"/>
      <c r="W747" s="111"/>
      <c r="X747" s="111"/>
      <c r="Y747" s="111"/>
      <c r="Z747" s="111"/>
    </row>
    <row r="748" spans="1:26" ht="15.75" customHeight="1">
      <c r="A748" s="111"/>
      <c r="B748" s="78"/>
      <c r="C748" s="78"/>
      <c r="D748" s="111"/>
      <c r="E748" s="78"/>
      <c r="F748" s="111"/>
      <c r="G748" s="111"/>
      <c r="H748" s="204"/>
      <c r="I748" s="111"/>
      <c r="J748" s="204"/>
      <c r="K748" s="111"/>
      <c r="L748" s="204"/>
      <c r="M748" s="111"/>
      <c r="N748" s="111"/>
      <c r="O748" s="111"/>
      <c r="P748" s="111"/>
      <c r="Q748" s="111"/>
      <c r="R748" s="111"/>
      <c r="S748" s="111"/>
      <c r="T748" s="111"/>
      <c r="U748" s="111"/>
      <c r="V748" s="111"/>
      <c r="W748" s="111"/>
      <c r="X748" s="111"/>
      <c r="Y748" s="111"/>
      <c r="Z748" s="111"/>
    </row>
    <row r="749" spans="1:26" ht="15.75" customHeight="1">
      <c r="A749" s="111"/>
      <c r="B749" s="78"/>
      <c r="C749" s="78"/>
      <c r="D749" s="111"/>
      <c r="E749" s="78"/>
      <c r="F749" s="111"/>
      <c r="G749" s="111"/>
      <c r="H749" s="204"/>
      <c r="I749" s="111"/>
      <c r="J749" s="204"/>
      <c r="K749" s="111"/>
      <c r="L749" s="204"/>
      <c r="M749" s="111"/>
      <c r="N749" s="111"/>
      <c r="O749" s="111"/>
      <c r="P749" s="111"/>
      <c r="Q749" s="111"/>
      <c r="R749" s="111"/>
      <c r="S749" s="111"/>
      <c r="T749" s="111"/>
      <c r="U749" s="111"/>
      <c r="V749" s="111"/>
      <c r="W749" s="111"/>
      <c r="X749" s="111"/>
      <c r="Y749" s="111"/>
      <c r="Z749" s="111"/>
    </row>
    <row r="750" spans="1:26" ht="15.75" customHeight="1">
      <c r="A750" s="111"/>
      <c r="B750" s="78"/>
      <c r="C750" s="78"/>
      <c r="D750" s="111"/>
      <c r="E750" s="78"/>
      <c r="F750" s="111"/>
      <c r="G750" s="111"/>
      <c r="H750" s="204"/>
      <c r="I750" s="111"/>
      <c r="J750" s="204"/>
      <c r="K750" s="111"/>
      <c r="L750" s="204"/>
      <c r="M750" s="111"/>
      <c r="N750" s="111"/>
      <c r="O750" s="111"/>
      <c r="P750" s="111"/>
      <c r="Q750" s="111"/>
      <c r="R750" s="111"/>
      <c r="S750" s="111"/>
      <c r="T750" s="111"/>
      <c r="U750" s="111"/>
      <c r="V750" s="111"/>
      <c r="W750" s="111"/>
      <c r="X750" s="111"/>
      <c r="Y750" s="111"/>
      <c r="Z750" s="111"/>
    </row>
    <row r="751" spans="1:26" ht="15.75" customHeight="1">
      <c r="A751" s="111"/>
      <c r="B751" s="78"/>
      <c r="C751" s="78"/>
      <c r="D751" s="111"/>
      <c r="E751" s="78"/>
      <c r="F751" s="111"/>
      <c r="G751" s="111"/>
      <c r="H751" s="204"/>
      <c r="I751" s="111"/>
      <c r="J751" s="204"/>
      <c r="K751" s="111"/>
      <c r="L751" s="204"/>
      <c r="M751" s="111"/>
      <c r="N751" s="111"/>
      <c r="O751" s="111"/>
      <c r="P751" s="111"/>
      <c r="Q751" s="111"/>
      <c r="R751" s="111"/>
      <c r="S751" s="111"/>
      <c r="T751" s="111"/>
      <c r="U751" s="111"/>
      <c r="V751" s="111"/>
      <c r="W751" s="111"/>
      <c r="X751" s="111"/>
      <c r="Y751" s="111"/>
      <c r="Z751" s="111"/>
    </row>
    <row r="752" spans="1:26" ht="15.75" customHeight="1">
      <c r="A752" s="111"/>
      <c r="B752" s="78"/>
      <c r="C752" s="78"/>
      <c r="D752" s="111"/>
      <c r="E752" s="78"/>
      <c r="F752" s="111"/>
      <c r="G752" s="111"/>
      <c r="H752" s="204"/>
      <c r="I752" s="111"/>
      <c r="J752" s="204"/>
      <c r="K752" s="111"/>
      <c r="L752" s="204"/>
      <c r="M752" s="111"/>
      <c r="N752" s="111"/>
      <c r="O752" s="111"/>
      <c r="P752" s="111"/>
      <c r="Q752" s="111"/>
      <c r="R752" s="111"/>
      <c r="S752" s="111"/>
      <c r="T752" s="111"/>
      <c r="U752" s="111"/>
      <c r="V752" s="111"/>
      <c r="W752" s="111"/>
      <c r="X752" s="111"/>
      <c r="Y752" s="111"/>
      <c r="Z752" s="111"/>
    </row>
    <row r="753" spans="1:26" ht="15.75" customHeight="1">
      <c r="A753" s="111"/>
      <c r="B753" s="78"/>
      <c r="C753" s="78"/>
      <c r="D753" s="111"/>
      <c r="E753" s="78"/>
      <c r="F753" s="111"/>
      <c r="G753" s="111"/>
      <c r="H753" s="204"/>
      <c r="I753" s="111"/>
      <c r="J753" s="204"/>
      <c r="K753" s="111"/>
      <c r="L753" s="204"/>
      <c r="M753" s="111"/>
      <c r="N753" s="111"/>
      <c r="O753" s="111"/>
      <c r="P753" s="111"/>
      <c r="Q753" s="111"/>
      <c r="R753" s="111"/>
      <c r="S753" s="111"/>
      <c r="T753" s="111"/>
      <c r="U753" s="111"/>
      <c r="V753" s="111"/>
      <c r="W753" s="111"/>
      <c r="X753" s="111"/>
      <c r="Y753" s="111"/>
      <c r="Z753" s="111"/>
    </row>
    <row r="754" spans="1:26" ht="15.75" customHeight="1">
      <c r="A754" s="111"/>
      <c r="B754" s="78"/>
      <c r="C754" s="78"/>
      <c r="D754" s="111"/>
      <c r="E754" s="78"/>
      <c r="F754" s="111"/>
      <c r="G754" s="111"/>
      <c r="H754" s="204"/>
      <c r="I754" s="111"/>
      <c r="J754" s="204"/>
      <c r="K754" s="111"/>
      <c r="L754" s="204"/>
      <c r="M754" s="111"/>
      <c r="N754" s="111"/>
      <c r="O754" s="111"/>
      <c r="P754" s="111"/>
      <c r="Q754" s="111"/>
      <c r="R754" s="111"/>
      <c r="S754" s="111"/>
      <c r="T754" s="111"/>
      <c r="U754" s="111"/>
      <c r="V754" s="111"/>
      <c r="W754" s="111"/>
      <c r="X754" s="111"/>
      <c r="Y754" s="111"/>
      <c r="Z754" s="111"/>
    </row>
    <row r="755" spans="1:26" ht="15.75" customHeight="1">
      <c r="A755" s="111"/>
      <c r="B755" s="78"/>
      <c r="C755" s="78"/>
      <c r="D755" s="111"/>
      <c r="E755" s="78"/>
      <c r="F755" s="111"/>
      <c r="G755" s="111"/>
      <c r="H755" s="204"/>
      <c r="I755" s="111"/>
      <c r="J755" s="204"/>
      <c r="K755" s="111"/>
      <c r="L755" s="204"/>
      <c r="M755" s="111"/>
      <c r="N755" s="111"/>
      <c r="O755" s="111"/>
      <c r="P755" s="111"/>
      <c r="Q755" s="111"/>
      <c r="R755" s="111"/>
      <c r="S755" s="111"/>
      <c r="T755" s="111"/>
      <c r="U755" s="111"/>
      <c r="V755" s="111"/>
      <c r="W755" s="111"/>
      <c r="X755" s="111"/>
      <c r="Y755" s="111"/>
      <c r="Z755" s="111"/>
    </row>
    <row r="756" spans="1:26" ht="15.75" customHeight="1">
      <c r="A756" s="111"/>
      <c r="B756" s="78"/>
      <c r="C756" s="78"/>
      <c r="D756" s="111"/>
      <c r="E756" s="78"/>
      <c r="F756" s="111"/>
      <c r="G756" s="111"/>
      <c r="H756" s="204"/>
      <c r="I756" s="111"/>
      <c r="J756" s="204"/>
      <c r="K756" s="111"/>
      <c r="L756" s="204"/>
      <c r="M756" s="111"/>
      <c r="N756" s="111"/>
      <c r="O756" s="111"/>
      <c r="P756" s="111"/>
      <c r="Q756" s="111"/>
      <c r="R756" s="111"/>
      <c r="S756" s="111"/>
      <c r="T756" s="111"/>
      <c r="U756" s="111"/>
      <c r="V756" s="111"/>
      <c r="W756" s="111"/>
      <c r="X756" s="111"/>
      <c r="Y756" s="111"/>
      <c r="Z756" s="111"/>
    </row>
    <row r="757" spans="1:26" ht="15.75" customHeight="1">
      <c r="A757" s="111"/>
      <c r="B757" s="78"/>
      <c r="C757" s="78"/>
      <c r="D757" s="111"/>
      <c r="E757" s="78"/>
      <c r="F757" s="111"/>
      <c r="G757" s="111"/>
      <c r="H757" s="204"/>
      <c r="I757" s="111"/>
      <c r="J757" s="204"/>
      <c r="K757" s="111"/>
      <c r="L757" s="204"/>
      <c r="M757" s="111"/>
      <c r="N757" s="111"/>
      <c r="O757" s="111"/>
      <c r="P757" s="111"/>
      <c r="Q757" s="111"/>
      <c r="R757" s="111"/>
      <c r="S757" s="111"/>
      <c r="T757" s="111"/>
      <c r="U757" s="111"/>
      <c r="V757" s="111"/>
      <c r="W757" s="111"/>
      <c r="X757" s="111"/>
      <c r="Y757" s="111"/>
      <c r="Z757" s="111"/>
    </row>
    <row r="758" spans="1:26" ht="15.75" customHeight="1">
      <c r="A758" s="111"/>
      <c r="B758" s="78"/>
      <c r="C758" s="78"/>
      <c r="D758" s="111"/>
      <c r="E758" s="78"/>
      <c r="F758" s="111"/>
      <c r="G758" s="111"/>
      <c r="H758" s="204"/>
      <c r="I758" s="111"/>
      <c r="J758" s="204"/>
      <c r="K758" s="111"/>
      <c r="L758" s="204"/>
      <c r="M758" s="111"/>
      <c r="N758" s="111"/>
      <c r="O758" s="111"/>
      <c r="P758" s="111"/>
      <c r="Q758" s="111"/>
      <c r="R758" s="111"/>
      <c r="S758" s="111"/>
      <c r="T758" s="111"/>
      <c r="U758" s="111"/>
      <c r="V758" s="111"/>
      <c r="W758" s="111"/>
      <c r="X758" s="111"/>
      <c r="Y758" s="111"/>
      <c r="Z758" s="111"/>
    </row>
    <row r="759" spans="1:26" ht="15.75" customHeight="1">
      <c r="A759" s="111"/>
      <c r="B759" s="78"/>
      <c r="C759" s="78"/>
      <c r="D759" s="111"/>
      <c r="E759" s="78"/>
      <c r="F759" s="111"/>
      <c r="G759" s="111"/>
      <c r="H759" s="204"/>
      <c r="I759" s="111"/>
      <c r="J759" s="204"/>
      <c r="K759" s="111"/>
      <c r="L759" s="204"/>
      <c r="M759" s="111"/>
      <c r="N759" s="111"/>
      <c r="O759" s="111"/>
      <c r="P759" s="111"/>
      <c r="Q759" s="111"/>
      <c r="R759" s="111"/>
      <c r="S759" s="111"/>
      <c r="T759" s="111"/>
      <c r="U759" s="111"/>
      <c r="V759" s="111"/>
      <c r="W759" s="111"/>
      <c r="X759" s="111"/>
      <c r="Y759" s="111"/>
      <c r="Z759" s="111"/>
    </row>
    <row r="760" spans="1:26" ht="15.75" customHeight="1">
      <c r="A760" s="111"/>
      <c r="B760" s="78"/>
      <c r="C760" s="78"/>
      <c r="D760" s="111"/>
      <c r="E760" s="78"/>
      <c r="F760" s="111"/>
      <c r="G760" s="111"/>
      <c r="H760" s="204"/>
      <c r="I760" s="111"/>
      <c r="J760" s="204"/>
      <c r="K760" s="111"/>
      <c r="L760" s="204"/>
      <c r="M760" s="111"/>
      <c r="N760" s="111"/>
      <c r="O760" s="111"/>
      <c r="P760" s="111"/>
      <c r="Q760" s="111"/>
      <c r="R760" s="111"/>
      <c r="S760" s="111"/>
      <c r="T760" s="111"/>
      <c r="U760" s="111"/>
      <c r="V760" s="111"/>
      <c r="W760" s="111"/>
      <c r="X760" s="111"/>
      <c r="Y760" s="111"/>
      <c r="Z760" s="111"/>
    </row>
    <row r="761" spans="1:26" ht="15.75" customHeight="1">
      <c r="A761" s="111"/>
      <c r="B761" s="78"/>
      <c r="C761" s="78"/>
      <c r="D761" s="111"/>
      <c r="E761" s="78"/>
      <c r="F761" s="111"/>
      <c r="G761" s="111"/>
      <c r="H761" s="204"/>
      <c r="I761" s="111"/>
      <c r="J761" s="204"/>
      <c r="K761" s="111"/>
      <c r="L761" s="204"/>
      <c r="M761" s="111"/>
      <c r="N761" s="111"/>
      <c r="O761" s="111"/>
      <c r="P761" s="111"/>
      <c r="Q761" s="111"/>
      <c r="R761" s="111"/>
      <c r="S761" s="111"/>
      <c r="T761" s="111"/>
      <c r="U761" s="111"/>
      <c r="V761" s="111"/>
      <c r="W761" s="111"/>
      <c r="X761" s="111"/>
      <c r="Y761" s="111"/>
      <c r="Z761" s="111"/>
    </row>
    <row r="762" spans="1:26" ht="15.75" customHeight="1">
      <c r="A762" s="111"/>
      <c r="B762" s="78"/>
      <c r="C762" s="78"/>
      <c r="D762" s="111"/>
      <c r="E762" s="78"/>
      <c r="F762" s="111"/>
      <c r="G762" s="111"/>
      <c r="H762" s="204"/>
      <c r="I762" s="111"/>
      <c r="J762" s="204"/>
      <c r="K762" s="111"/>
      <c r="L762" s="204"/>
      <c r="M762" s="111"/>
      <c r="N762" s="111"/>
      <c r="O762" s="111"/>
      <c r="P762" s="111"/>
      <c r="Q762" s="111"/>
      <c r="R762" s="111"/>
      <c r="S762" s="111"/>
      <c r="T762" s="111"/>
      <c r="U762" s="111"/>
      <c r="V762" s="111"/>
      <c r="W762" s="111"/>
      <c r="X762" s="111"/>
      <c r="Y762" s="111"/>
      <c r="Z762" s="111"/>
    </row>
    <row r="763" spans="1:26" ht="15.75" customHeight="1">
      <c r="A763" s="111"/>
      <c r="B763" s="78"/>
      <c r="C763" s="78"/>
      <c r="D763" s="111"/>
      <c r="E763" s="78"/>
      <c r="F763" s="111"/>
      <c r="G763" s="111"/>
      <c r="H763" s="204"/>
      <c r="I763" s="111"/>
      <c r="J763" s="204"/>
      <c r="K763" s="111"/>
      <c r="L763" s="204"/>
      <c r="M763" s="111"/>
      <c r="N763" s="111"/>
      <c r="O763" s="111"/>
      <c r="P763" s="111"/>
      <c r="Q763" s="111"/>
      <c r="R763" s="111"/>
      <c r="S763" s="111"/>
      <c r="T763" s="111"/>
      <c r="U763" s="111"/>
      <c r="V763" s="111"/>
      <c r="W763" s="111"/>
      <c r="X763" s="111"/>
      <c r="Y763" s="111"/>
      <c r="Z763" s="111"/>
    </row>
    <row r="764" spans="1:26" ht="15.75" customHeight="1">
      <c r="A764" s="111"/>
      <c r="B764" s="78"/>
      <c r="C764" s="78"/>
      <c r="D764" s="111"/>
      <c r="E764" s="78"/>
      <c r="F764" s="111"/>
      <c r="G764" s="111"/>
      <c r="H764" s="204"/>
      <c r="I764" s="111"/>
      <c r="J764" s="204"/>
      <c r="K764" s="111"/>
      <c r="L764" s="204"/>
      <c r="M764" s="111"/>
      <c r="N764" s="111"/>
      <c r="O764" s="111"/>
      <c r="P764" s="111"/>
      <c r="Q764" s="111"/>
      <c r="R764" s="111"/>
      <c r="S764" s="111"/>
      <c r="T764" s="111"/>
      <c r="U764" s="111"/>
      <c r="V764" s="111"/>
      <c r="W764" s="111"/>
      <c r="X764" s="111"/>
      <c r="Y764" s="111"/>
      <c r="Z764" s="111"/>
    </row>
    <row r="765" spans="1:26" ht="15.75" customHeight="1">
      <c r="A765" s="111"/>
      <c r="B765" s="78"/>
      <c r="C765" s="78"/>
      <c r="D765" s="111"/>
      <c r="E765" s="78"/>
      <c r="F765" s="111"/>
      <c r="G765" s="111"/>
      <c r="H765" s="204"/>
      <c r="I765" s="111"/>
      <c r="J765" s="204"/>
      <c r="K765" s="111"/>
      <c r="L765" s="204"/>
      <c r="M765" s="111"/>
      <c r="N765" s="111"/>
      <c r="O765" s="111"/>
      <c r="P765" s="111"/>
      <c r="Q765" s="111"/>
      <c r="R765" s="111"/>
      <c r="S765" s="111"/>
      <c r="T765" s="111"/>
      <c r="U765" s="111"/>
      <c r="V765" s="111"/>
      <c r="W765" s="111"/>
      <c r="X765" s="111"/>
      <c r="Y765" s="111"/>
      <c r="Z765" s="111"/>
    </row>
    <row r="766" spans="1:26" ht="15.75" customHeight="1">
      <c r="A766" s="111"/>
      <c r="B766" s="78"/>
      <c r="C766" s="78"/>
      <c r="D766" s="111"/>
      <c r="E766" s="78"/>
      <c r="F766" s="111"/>
      <c r="G766" s="111"/>
      <c r="H766" s="204"/>
      <c r="I766" s="111"/>
      <c r="J766" s="204"/>
      <c r="K766" s="111"/>
      <c r="L766" s="204"/>
      <c r="M766" s="111"/>
      <c r="N766" s="111"/>
      <c r="O766" s="111"/>
      <c r="P766" s="111"/>
      <c r="Q766" s="111"/>
      <c r="R766" s="111"/>
      <c r="S766" s="111"/>
      <c r="T766" s="111"/>
      <c r="U766" s="111"/>
      <c r="V766" s="111"/>
      <c r="W766" s="111"/>
      <c r="X766" s="111"/>
      <c r="Y766" s="111"/>
      <c r="Z766" s="111"/>
    </row>
    <row r="767" spans="1:26" ht="15.75" customHeight="1">
      <c r="A767" s="111"/>
      <c r="B767" s="78"/>
      <c r="C767" s="78"/>
      <c r="D767" s="111"/>
      <c r="E767" s="78"/>
      <c r="F767" s="111"/>
      <c r="G767" s="111"/>
      <c r="H767" s="204"/>
      <c r="I767" s="111"/>
      <c r="J767" s="204"/>
      <c r="K767" s="111"/>
      <c r="L767" s="204"/>
      <c r="M767" s="111"/>
      <c r="N767" s="111"/>
      <c r="O767" s="111"/>
      <c r="P767" s="111"/>
      <c r="Q767" s="111"/>
      <c r="R767" s="111"/>
      <c r="S767" s="111"/>
      <c r="T767" s="111"/>
      <c r="U767" s="111"/>
      <c r="V767" s="111"/>
      <c r="W767" s="111"/>
      <c r="X767" s="111"/>
      <c r="Y767" s="111"/>
      <c r="Z767" s="111"/>
    </row>
    <row r="768" spans="1:26" ht="15.75" customHeight="1">
      <c r="A768" s="111"/>
      <c r="B768" s="78"/>
      <c r="C768" s="78"/>
      <c r="D768" s="111"/>
      <c r="E768" s="78"/>
      <c r="F768" s="111"/>
      <c r="G768" s="111"/>
      <c r="H768" s="204"/>
      <c r="I768" s="111"/>
      <c r="J768" s="204"/>
      <c r="K768" s="111"/>
      <c r="L768" s="204"/>
      <c r="M768" s="111"/>
      <c r="N768" s="111"/>
      <c r="O768" s="111"/>
      <c r="P768" s="111"/>
      <c r="Q768" s="111"/>
      <c r="R768" s="111"/>
      <c r="S768" s="111"/>
      <c r="T768" s="111"/>
      <c r="U768" s="111"/>
      <c r="V768" s="111"/>
      <c r="W768" s="111"/>
      <c r="X768" s="111"/>
      <c r="Y768" s="111"/>
      <c r="Z768" s="111"/>
    </row>
    <row r="769" spans="1:26" ht="15.75" customHeight="1">
      <c r="A769" s="111"/>
      <c r="B769" s="78"/>
      <c r="C769" s="78"/>
      <c r="D769" s="111"/>
      <c r="E769" s="78"/>
      <c r="F769" s="111"/>
      <c r="G769" s="111"/>
      <c r="H769" s="204"/>
      <c r="I769" s="111"/>
      <c r="J769" s="204"/>
      <c r="K769" s="111"/>
      <c r="L769" s="204"/>
      <c r="M769" s="111"/>
      <c r="N769" s="111"/>
      <c r="O769" s="111"/>
      <c r="P769" s="111"/>
      <c r="Q769" s="111"/>
      <c r="R769" s="111"/>
      <c r="S769" s="111"/>
      <c r="T769" s="111"/>
      <c r="U769" s="111"/>
      <c r="V769" s="111"/>
      <c r="W769" s="111"/>
      <c r="X769" s="111"/>
      <c r="Y769" s="111"/>
      <c r="Z769" s="111"/>
    </row>
    <row r="770" spans="1:26" ht="15.75" customHeight="1">
      <c r="A770" s="111"/>
      <c r="B770" s="78"/>
      <c r="C770" s="78"/>
      <c r="D770" s="111"/>
      <c r="E770" s="78"/>
      <c r="F770" s="111"/>
      <c r="G770" s="111"/>
      <c r="H770" s="204"/>
      <c r="I770" s="111"/>
      <c r="J770" s="204"/>
      <c r="K770" s="111"/>
      <c r="L770" s="204"/>
      <c r="M770" s="111"/>
      <c r="N770" s="111"/>
      <c r="O770" s="111"/>
      <c r="P770" s="111"/>
      <c r="Q770" s="111"/>
      <c r="R770" s="111"/>
      <c r="S770" s="111"/>
      <c r="T770" s="111"/>
      <c r="U770" s="111"/>
      <c r="V770" s="111"/>
      <c r="W770" s="111"/>
      <c r="X770" s="111"/>
      <c r="Y770" s="111"/>
      <c r="Z770" s="111"/>
    </row>
    <row r="771" spans="1:26" ht="15.75" customHeight="1">
      <c r="A771" s="111"/>
      <c r="B771" s="78"/>
      <c r="C771" s="78"/>
      <c r="D771" s="111"/>
      <c r="E771" s="78"/>
      <c r="F771" s="111"/>
      <c r="G771" s="111"/>
      <c r="H771" s="204"/>
      <c r="I771" s="111"/>
      <c r="J771" s="204"/>
      <c r="K771" s="111"/>
      <c r="L771" s="204"/>
      <c r="M771" s="111"/>
      <c r="N771" s="111"/>
      <c r="O771" s="111"/>
      <c r="P771" s="111"/>
      <c r="Q771" s="111"/>
      <c r="R771" s="111"/>
      <c r="S771" s="111"/>
      <c r="T771" s="111"/>
      <c r="U771" s="111"/>
      <c r="V771" s="111"/>
      <c r="W771" s="111"/>
      <c r="X771" s="111"/>
      <c r="Y771" s="111"/>
      <c r="Z771" s="111"/>
    </row>
    <row r="772" spans="1:26" ht="15.75" customHeight="1">
      <c r="A772" s="111"/>
      <c r="B772" s="78"/>
      <c r="C772" s="78"/>
      <c r="D772" s="111"/>
      <c r="E772" s="78"/>
      <c r="F772" s="111"/>
      <c r="G772" s="111"/>
      <c r="H772" s="204"/>
      <c r="I772" s="111"/>
      <c r="J772" s="204"/>
      <c r="K772" s="111"/>
      <c r="L772" s="204"/>
      <c r="M772" s="111"/>
      <c r="N772" s="111"/>
      <c r="O772" s="111"/>
      <c r="P772" s="111"/>
      <c r="Q772" s="111"/>
      <c r="R772" s="111"/>
      <c r="S772" s="111"/>
      <c r="T772" s="111"/>
      <c r="U772" s="111"/>
      <c r="V772" s="111"/>
      <c r="W772" s="111"/>
      <c r="X772" s="111"/>
      <c r="Y772" s="111"/>
      <c r="Z772" s="111"/>
    </row>
    <row r="773" spans="1:26" ht="15.75" customHeight="1">
      <c r="A773" s="111"/>
      <c r="B773" s="78"/>
      <c r="C773" s="78"/>
      <c r="D773" s="111"/>
      <c r="E773" s="78"/>
      <c r="F773" s="111"/>
      <c r="G773" s="111"/>
      <c r="H773" s="204"/>
      <c r="I773" s="111"/>
      <c r="J773" s="204"/>
      <c r="K773" s="111"/>
      <c r="L773" s="204"/>
      <c r="M773" s="111"/>
      <c r="N773" s="111"/>
      <c r="O773" s="111"/>
      <c r="P773" s="111"/>
      <c r="Q773" s="111"/>
      <c r="R773" s="111"/>
      <c r="S773" s="111"/>
      <c r="T773" s="111"/>
      <c r="U773" s="111"/>
      <c r="V773" s="111"/>
      <c r="W773" s="111"/>
      <c r="X773" s="111"/>
      <c r="Y773" s="111"/>
      <c r="Z773" s="111"/>
    </row>
    <row r="774" spans="1:26" ht="15.75" customHeight="1">
      <c r="A774" s="111"/>
      <c r="B774" s="78"/>
      <c r="C774" s="78"/>
      <c r="D774" s="111"/>
      <c r="E774" s="78"/>
      <c r="F774" s="111"/>
      <c r="G774" s="111"/>
      <c r="H774" s="204"/>
      <c r="I774" s="111"/>
      <c r="J774" s="204"/>
      <c r="K774" s="111"/>
      <c r="L774" s="204"/>
      <c r="M774" s="111"/>
      <c r="N774" s="111"/>
      <c r="O774" s="111"/>
      <c r="P774" s="111"/>
      <c r="Q774" s="111"/>
      <c r="R774" s="111"/>
      <c r="S774" s="111"/>
      <c r="T774" s="111"/>
      <c r="U774" s="111"/>
      <c r="V774" s="111"/>
      <c r="W774" s="111"/>
      <c r="X774" s="111"/>
      <c r="Y774" s="111"/>
      <c r="Z774" s="111"/>
    </row>
    <row r="775" spans="1:26" ht="15.75" customHeight="1">
      <c r="A775" s="111"/>
      <c r="B775" s="78"/>
      <c r="C775" s="78"/>
      <c r="D775" s="111"/>
      <c r="E775" s="78"/>
      <c r="F775" s="111"/>
      <c r="G775" s="111"/>
      <c r="H775" s="204"/>
      <c r="I775" s="111"/>
      <c r="J775" s="204"/>
      <c r="K775" s="111"/>
      <c r="L775" s="204"/>
      <c r="M775" s="111"/>
      <c r="N775" s="111"/>
      <c r="O775" s="111"/>
      <c r="P775" s="111"/>
      <c r="Q775" s="111"/>
      <c r="R775" s="111"/>
      <c r="S775" s="111"/>
      <c r="T775" s="111"/>
      <c r="U775" s="111"/>
      <c r="V775" s="111"/>
      <c r="W775" s="111"/>
      <c r="X775" s="111"/>
      <c r="Y775" s="111"/>
      <c r="Z775" s="111"/>
    </row>
    <row r="776" spans="1:26" ht="15.75" customHeight="1">
      <c r="A776" s="111"/>
      <c r="B776" s="78"/>
      <c r="C776" s="78"/>
      <c r="D776" s="111"/>
      <c r="E776" s="78"/>
      <c r="F776" s="111"/>
      <c r="G776" s="111"/>
      <c r="H776" s="204"/>
      <c r="I776" s="111"/>
      <c r="J776" s="204"/>
      <c r="K776" s="111"/>
      <c r="L776" s="204"/>
      <c r="M776" s="111"/>
      <c r="N776" s="111"/>
      <c r="O776" s="111"/>
      <c r="P776" s="111"/>
      <c r="Q776" s="111"/>
      <c r="R776" s="111"/>
      <c r="S776" s="111"/>
      <c r="T776" s="111"/>
      <c r="U776" s="111"/>
      <c r="V776" s="111"/>
      <c r="W776" s="111"/>
      <c r="X776" s="111"/>
      <c r="Y776" s="111"/>
      <c r="Z776" s="111"/>
    </row>
    <row r="777" spans="1:26" ht="15.75" customHeight="1">
      <c r="A777" s="111"/>
      <c r="B777" s="78"/>
      <c r="C777" s="78"/>
      <c r="D777" s="111"/>
      <c r="E777" s="78"/>
      <c r="F777" s="111"/>
      <c r="G777" s="111"/>
      <c r="H777" s="204"/>
      <c r="I777" s="111"/>
      <c r="J777" s="204"/>
      <c r="K777" s="111"/>
      <c r="L777" s="204"/>
      <c r="M777" s="111"/>
      <c r="N777" s="111"/>
      <c r="O777" s="111"/>
      <c r="P777" s="111"/>
      <c r="Q777" s="111"/>
      <c r="R777" s="111"/>
      <c r="S777" s="111"/>
      <c r="T777" s="111"/>
      <c r="U777" s="111"/>
      <c r="V777" s="111"/>
      <c r="W777" s="111"/>
      <c r="X777" s="111"/>
      <c r="Y777" s="111"/>
      <c r="Z777" s="111"/>
    </row>
    <row r="778" spans="1:26" ht="15.75" customHeight="1">
      <c r="A778" s="111"/>
      <c r="B778" s="78"/>
      <c r="C778" s="78"/>
      <c r="D778" s="111"/>
      <c r="E778" s="78"/>
      <c r="F778" s="111"/>
      <c r="G778" s="111"/>
      <c r="H778" s="204"/>
      <c r="I778" s="111"/>
      <c r="J778" s="204"/>
      <c r="K778" s="111"/>
      <c r="L778" s="204"/>
      <c r="M778" s="111"/>
      <c r="N778" s="111"/>
      <c r="O778" s="111"/>
      <c r="P778" s="111"/>
      <c r="Q778" s="111"/>
      <c r="R778" s="111"/>
      <c r="S778" s="111"/>
      <c r="T778" s="111"/>
      <c r="U778" s="111"/>
      <c r="V778" s="111"/>
      <c r="W778" s="111"/>
      <c r="X778" s="111"/>
      <c r="Y778" s="111"/>
      <c r="Z778" s="111"/>
    </row>
    <row r="779" spans="1:26" ht="15.75" customHeight="1">
      <c r="A779" s="111"/>
      <c r="B779" s="78"/>
      <c r="C779" s="78"/>
      <c r="D779" s="111"/>
      <c r="E779" s="78"/>
      <c r="F779" s="111"/>
      <c r="G779" s="111"/>
      <c r="H779" s="204"/>
      <c r="I779" s="111"/>
      <c r="J779" s="204"/>
      <c r="K779" s="111"/>
      <c r="L779" s="204"/>
      <c r="M779" s="111"/>
      <c r="N779" s="111"/>
      <c r="O779" s="111"/>
      <c r="P779" s="111"/>
      <c r="Q779" s="111"/>
      <c r="R779" s="111"/>
      <c r="S779" s="111"/>
      <c r="T779" s="111"/>
      <c r="U779" s="111"/>
      <c r="V779" s="111"/>
      <c r="W779" s="111"/>
      <c r="X779" s="111"/>
      <c r="Y779" s="111"/>
      <c r="Z779" s="111"/>
    </row>
    <row r="780" spans="1:26" ht="15.75" customHeight="1">
      <c r="A780" s="111"/>
      <c r="B780" s="78"/>
      <c r="C780" s="78"/>
      <c r="D780" s="111"/>
      <c r="E780" s="78"/>
      <c r="F780" s="111"/>
      <c r="G780" s="111"/>
      <c r="H780" s="204"/>
      <c r="I780" s="111"/>
      <c r="J780" s="204"/>
      <c r="K780" s="111"/>
      <c r="L780" s="204"/>
      <c r="M780" s="111"/>
      <c r="N780" s="111"/>
      <c r="O780" s="111"/>
      <c r="P780" s="111"/>
      <c r="Q780" s="111"/>
      <c r="R780" s="111"/>
      <c r="S780" s="111"/>
      <c r="T780" s="111"/>
      <c r="U780" s="111"/>
      <c r="V780" s="111"/>
      <c r="W780" s="111"/>
      <c r="X780" s="111"/>
      <c r="Y780" s="111"/>
      <c r="Z780" s="111"/>
    </row>
    <row r="781" spans="1:26" ht="15.75" customHeight="1">
      <c r="A781" s="111"/>
      <c r="B781" s="78"/>
      <c r="C781" s="78"/>
      <c r="D781" s="111"/>
      <c r="E781" s="78"/>
      <c r="F781" s="111"/>
      <c r="G781" s="111"/>
      <c r="H781" s="204"/>
      <c r="I781" s="111"/>
      <c r="J781" s="204"/>
      <c r="K781" s="111"/>
      <c r="L781" s="204"/>
      <c r="M781" s="111"/>
      <c r="N781" s="111"/>
      <c r="O781" s="111"/>
      <c r="P781" s="111"/>
      <c r="Q781" s="111"/>
      <c r="R781" s="111"/>
      <c r="S781" s="111"/>
      <c r="T781" s="111"/>
      <c r="U781" s="111"/>
      <c r="V781" s="111"/>
      <c r="W781" s="111"/>
      <c r="X781" s="111"/>
      <c r="Y781" s="111"/>
      <c r="Z781" s="111"/>
    </row>
    <row r="782" spans="1:26" ht="15.75" customHeight="1">
      <c r="A782" s="111"/>
      <c r="B782" s="78"/>
      <c r="C782" s="78"/>
      <c r="D782" s="111"/>
      <c r="E782" s="78"/>
      <c r="F782" s="111"/>
      <c r="G782" s="111"/>
      <c r="H782" s="204"/>
      <c r="I782" s="111"/>
      <c r="J782" s="204"/>
      <c r="K782" s="111"/>
      <c r="L782" s="204"/>
      <c r="M782" s="111"/>
      <c r="N782" s="111"/>
      <c r="O782" s="111"/>
      <c r="P782" s="111"/>
      <c r="Q782" s="111"/>
      <c r="R782" s="111"/>
      <c r="S782" s="111"/>
      <c r="T782" s="111"/>
      <c r="U782" s="111"/>
      <c r="V782" s="111"/>
      <c r="W782" s="111"/>
      <c r="X782" s="111"/>
      <c r="Y782" s="111"/>
      <c r="Z782" s="111"/>
    </row>
    <row r="783" spans="1:26" ht="15.75" customHeight="1">
      <c r="A783" s="111"/>
      <c r="B783" s="78"/>
      <c r="C783" s="78"/>
      <c r="D783" s="111"/>
      <c r="E783" s="78"/>
      <c r="F783" s="111"/>
      <c r="G783" s="111"/>
      <c r="H783" s="204"/>
      <c r="I783" s="111"/>
      <c r="J783" s="204"/>
      <c r="K783" s="111"/>
      <c r="L783" s="204"/>
      <c r="M783" s="111"/>
      <c r="N783" s="111"/>
      <c r="O783" s="111"/>
      <c r="P783" s="111"/>
      <c r="Q783" s="111"/>
      <c r="R783" s="111"/>
      <c r="S783" s="111"/>
      <c r="T783" s="111"/>
      <c r="U783" s="111"/>
      <c r="V783" s="111"/>
      <c r="W783" s="111"/>
      <c r="X783" s="111"/>
      <c r="Y783" s="111"/>
      <c r="Z783" s="111"/>
    </row>
    <row r="784" spans="1:26" ht="15.75" customHeight="1">
      <c r="A784" s="111"/>
      <c r="B784" s="78"/>
      <c r="C784" s="78"/>
      <c r="D784" s="111"/>
      <c r="E784" s="78"/>
      <c r="F784" s="111"/>
      <c r="G784" s="111"/>
      <c r="H784" s="204"/>
      <c r="I784" s="111"/>
      <c r="J784" s="204"/>
      <c r="K784" s="111"/>
      <c r="L784" s="204"/>
      <c r="M784" s="111"/>
      <c r="N784" s="111"/>
      <c r="O784" s="111"/>
      <c r="P784" s="111"/>
      <c r="Q784" s="111"/>
      <c r="R784" s="111"/>
      <c r="S784" s="111"/>
      <c r="T784" s="111"/>
      <c r="U784" s="111"/>
      <c r="V784" s="111"/>
      <c r="W784" s="111"/>
      <c r="X784" s="111"/>
      <c r="Y784" s="111"/>
      <c r="Z784" s="111"/>
    </row>
    <row r="785" spans="1:26" ht="15.75" customHeight="1">
      <c r="A785" s="111"/>
      <c r="B785" s="78"/>
      <c r="C785" s="78"/>
      <c r="D785" s="111"/>
      <c r="E785" s="78"/>
      <c r="F785" s="111"/>
      <c r="G785" s="111"/>
      <c r="H785" s="204"/>
      <c r="I785" s="111"/>
      <c r="J785" s="204"/>
      <c r="K785" s="111"/>
      <c r="L785" s="204"/>
      <c r="M785" s="111"/>
      <c r="N785" s="111"/>
      <c r="O785" s="111"/>
      <c r="P785" s="111"/>
      <c r="Q785" s="111"/>
      <c r="R785" s="111"/>
      <c r="S785" s="111"/>
      <c r="T785" s="111"/>
      <c r="U785" s="111"/>
      <c r="V785" s="111"/>
      <c r="W785" s="111"/>
      <c r="X785" s="111"/>
      <c r="Y785" s="111"/>
      <c r="Z785" s="111"/>
    </row>
    <row r="786" spans="1:26" ht="15.75" customHeight="1">
      <c r="A786" s="111"/>
      <c r="B786" s="78"/>
      <c r="C786" s="78"/>
      <c r="D786" s="111"/>
      <c r="E786" s="78"/>
      <c r="F786" s="111"/>
      <c r="G786" s="111"/>
      <c r="H786" s="204"/>
      <c r="I786" s="111"/>
      <c r="J786" s="204"/>
      <c r="K786" s="111"/>
      <c r="L786" s="204"/>
      <c r="M786" s="111"/>
      <c r="N786" s="111"/>
      <c r="O786" s="111"/>
      <c r="P786" s="111"/>
      <c r="Q786" s="111"/>
      <c r="R786" s="111"/>
      <c r="S786" s="111"/>
      <c r="T786" s="111"/>
      <c r="U786" s="111"/>
      <c r="V786" s="111"/>
      <c r="W786" s="111"/>
      <c r="X786" s="111"/>
      <c r="Y786" s="111"/>
      <c r="Z786" s="111"/>
    </row>
    <row r="787" spans="1:26" ht="15.75" customHeight="1">
      <c r="A787" s="111"/>
      <c r="B787" s="78"/>
      <c r="C787" s="78"/>
      <c r="D787" s="111"/>
      <c r="E787" s="78"/>
      <c r="F787" s="111"/>
      <c r="G787" s="111"/>
      <c r="H787" s="204"/>
      <c r="I787" s="111"/>
      <c r="J787" s="204"/>
      <c r="K787" s="111"/>
      <c r="L787" s="204"/>
      <c r="M787" s="111"/>
      <c r="N787" s="111"/>
      <c r="O787" s="111"/>
      <c r="P787" s="111"/>
      <c r="Q787" s="111"/>
      <c r="R787" s="111"/>
      <c r="S787" s="111"/>
      <c r="T787" s="111"/>
      <c r="U787" s="111"/>
      <c r="V787" s="111"/>
      <c r="W787" s="111"/>
      <c r="X787" s="111"/>
      <c r="Y787" s="111"/>
      <c r="Z787" s="111"/>
    </row>
    <row r="788" spans="1:26" ht="15.75" customHeight="1">
      <c r="A788" s="111"/>
      <c r="B788" s="78"/>
      <c r="C788" s="78"/>
      <c r="D788" s="111"/>
      <c r="E788" s="78"/>
      <c r="F788" s="111"/>
      <c r="G788" s="111"/>
      <c r="H788" s="204"/>
      <c r="I788" s="111"/>
      <c r="J788" s="204"/>
      <c r="K788" s="111"/>
      <c r="L788" s="204"/>
      <c r="M788" s="111"/>
      <c r="N788" s="111"/>
      <c r="O788" s="111"/>
      <c r="P788" s="111"/>
      <c r="Q788" s="111"/>
      <c r="R788" s="111"/>
      <c r="S788" s="111"/>
      <c r="T788" s="111"/>
      <c r="U788" s="111"/>
      <c r="V788" s="111"/>
      <c r="W788" s="111"/>
      <c r="X788" s="111"/>
      <c r="Y788" s="111"/>
      <c r="Z788" s="111"/>
    </row>
    <row r="789" spans="1:26" ht="15.75" customHeight="1">
      <c r="A789" s="111"/>
      <c r="B789" s="78"/>
      <c r="C789" s="78"/>
      <c r="D789" s="111"/>
      <c r="E789" s="78"/>
      <c r="F789" s="111"/>
      <c r="G789" s="111"/>
      <c r="H789" s="204"/>
      <c r="I789" s="111"/>
      <c r="J789" s="204"/>
      <c r="K789" s="111"/>
      <c r="L789" s="204"/>
      <c r="M789" s="111"/>
      <c r="N789" s="111"/>
      <c r="O789" s="111"/>
      <c r="P789" s="111"/>
      <c r="Q789" s="111"/>
      <c r="R789" s="111"/>
      <c r="S789" s="111"/>
      <c r="T789" s="111"/>
      <c r="U789" s="111"/>
      <c r="V789" s="111"/>
      <c r="W789" s="111"/>
      <c r="X789" s="111"/>
      <c r="Y789" s="111"/>
      <c r="Z789" s="111"/>
    </row>
    <row r="790" spans="1:26" ht="15.75" customHeight="1">
      <c r="A790" s="111"/>
      <c r="B790" s="78"/>
      <c r="C790" s="78"/>
      <c r="D790" s="111"/>
      <c r="E790" s="78"/>
      <c r="F790" s="111"/>
      <c r="G790" s="111"/>
      <c r="H790" s="204"/>
      <c r="I790" s="111"/>
      <c r="J790" s="204"/>
      <c r="K790" s="111"/>
      <c r="L790" s="204"/>
      <c r="M790" s="111"/>
      <c r="N790" s="111"/>
      <c r="O790" s="111"/>
      <c r="P790" s="111"/>
      <c r="Q790" s="111"/>
      <c r="R790" s="111"/>
      <c r="S790" s="111"/>
      <c r="T790" s="111"/>
      <c r="U790" s="111"/>
      <c r="V790" s="111"/>
      <c r="W790" s="111"/>
      <c r="X790" s="111"/>
      <c r="Y790" s="111"/>
      <c r="Z790" s="111"/>
    </row>
    <row r="791" spans="1:26" ht="15.75" customHeight="1">
      <c r="A791" s="111"/>
      <c r="B791" s="78"/>
      <c r="C791" s="78"/>
      <c r="D791" s="111"/>
      <c r="E791" s="78"/>
      <c r="F791" s="111"/>
      <c r="G791" s="111"/>
      <c r="H791" s="204"/>
      <c r="I791" s="111"/>
      <c r="J791" s="204"/>
      <c r="K791" s="111"/>
      <c r="L791" s="204"/>
      <c r="M791" s="111"/>
      <c r="N791" s="111"/>
      <c r="O791" s="111"/>
      <c r="P791" s="111"/>
      <c r="Q791" s="111"/>
      <c r="R791" s="111"/>
      <c r="S791" s="111"/>
      <c r="T791" s="111"/>
      <c r="U791" s="111"/>
      <c r="V791" s="111"/>
      <c r="W791" s="111"/>
      <c r="X791" s="111"/>
      <c r="Y791" s="111"/>
      <c r="Z791" s="111"/>
    </row>
    <row r="792" spans="1:26" ht="15.75" customHeight="1">
      <c r="A792" s="111"/>
      <c r="B792" s="78"/>
      <c r="C792" s="78"/>
      <c r="D792" s="111"/>
      <c r="E792" s="78"/>
      <c r="F792" s="111"/>
      <c r="G792" s="111"/>
      <c r="H792" s="204"/>
      <c r="I792" s="111"/>
      <c r="J792" s="204"/>
      <c r="K792" s="111"/>
      <c r="L792" s="204"/>
      <c r="M792" s="111"/>
      <c r="N792" s="111"/>
      <c r="O792" s="111"/>
      <c r="P792" s="111"/>
      <c r="Q792" s="111"/>
      <c r="R792" s="111"/>
      <c r="S792" s="111"/>
      <c r="T792" s="111"/>
      <c r="U792" s="111"/>
      <c r="V792" s="111"/>
      <c r="W792" s="111"/>
      <c r="X792" s="111"/>
      <c r="Y792" s="111"/>
      <c r="Z792" s="111"/>
    </row>
    <row r="793" spans="1:26" ht="15.75" customHeight="1">
      <c r="A793" s="111"/>
      <c r="B793" s="78"/>
      <c r="C793" s="78"/>
      <c r="D793" s="111"/>
      <c r="E793" s="78"/>
      <c r="F793" s="111"/>
      <c r="G793" s="111"/>
      <c r="H793" s="204"/>
      <c r="I793" s="111"/>
      <c r="J793" s="204"/>
      <c r="K793" s="111"/>
      <c r="L793" s="204"/>
      <c r="M793" s="111"/>
      <c r="N793" s="111"/>
      <c r="O793" s="111"/>
      <c r="P793" s="111"/>
      <c r="Q793" s="111"/>
      <c r="R793" s="111"/>
      <c r="S793" s="111"/>
      <c r="T793" s="111"/>
      <c r="U793" s="111"/>
      <c r="V793" s="111"/>
      <c r="W793" s="111"/>
      <c r="X793" s="111"/>
      <c r="Y793" s="111"/>
      <c r="Z793" s="111"/>
    </row>
    <row r="794" spans="1:26" ht="15.75" customHeight="1">
      <c r="A794" s="111"/>
      <c r="B794" s="78"/>
      <c r="C794" s="78"/>
      <c r="D794" s="111"/>
      <c r="E794" s="78"/>
      <c r="F794" s="111"/>
      <c r="G794" s="111"/>
      <c r="H794" s="204"/>
      <c r="I794" s="111"/>
      <c r="J794" s="204"/>
      <c r="K794" s="111"/>
      <c r="L794" s="204"/>
      <c r="M794" s="111"/>
      <c r="N794" s="111"/>
      <c r="O794" s="111"/>
      <c r="P794" s="111"/>
      <c r="Q794" s="111"/>
      <c r="R794" s="111"/>
      <c r="S794" s="111"/>
      <c r="T794" s="111"/>
      <c r="U794" s="111"/>
      <c r="V794" s="111"/>
      <c r="W794" s="111"/>
      <c r="X794" s="111"/>
      <c r="Y794" s="111"/>
      <c r="Z794" s="111"/>
    </row>
    <row r="795" spans="1:26" ht="15.75" customHeight="1">
      <c r="A795" s="111"/>
      <c r="B795" s="78"/>
      <c r="C795" s="78"/>
      <c r="D795" s="111"/>
      <c r="E795" s="78"/>
      <c r="F795" s="111"/>
      <c r="G795" s="111"/>
      <c r="H795" s="204"/>
      <c r="I795" s="111"/>
      <c r="J795" s="204"/>
      <c r="K795" s="111"/>
      <c r="L795" s="204"/>
      <c r="M795" s="111"/>
      <c r="N795" s="111"/>
      <c r="O795" s="111"/>
      <c r="P795" s="111"/>
      <c r="Q795" s="111"/>
      <c r="R795" s="111"/>
      <c r="S795" s="111"/>
      <c r="T795" s="111"/>
      <c r="U795" s="111"/>
      <c r="V795" s="111"/>
      <c r="W795" s="111"/>
      <c r="X795" s="111"/>
      <c r="Y795" s="111"/>
      <c r="Z795" s="111"/>
    </row>
    <row r="796" spans="1:26" ht="15.75" customHeight="1">
      <c r="A796" s="111"/>
      <c r="B796" s="78"/>
      <c r="C796" s="78"/>
      <c r="D796" s="111"/>
      <c r="E796" s="78"/>
      <c r="F796" s="111"/>
      <c r="G796" s="111"/>
      <c r="H796" s="204"/>
      <c r="I796" s="111"/>
      <c r="J796" s="204"/>
      <c r="K796" s="111"/>
      <c r="L796" s="204"/>
      <c r="M796" s="111"/>
      <c r="N796" s="111"/>
      <c r="O796" s="111"/>
      <c r="P796" s="111"/>
      <c r="Q796" s="111"/>
      <c r="R796" s="111"/>
      <c r="S796" s="111"/>
      <c r="T796" s="111"/>
      <c r="U796" s="111"/>
      <c r="V796" s="111"/>
      <c r="W796" s="111"/>
      <c r="X796" s="111"/>
      <c r="Y796" s="111"/>
      <c r="Z796" s="111"/>
    </row>
    <row r="797" spans="1:26" ht="15.75" customHeight="1">
      <c r="A797" s="111"/>
      <c r="B797" s="78"/>
      <c r="C797" s="78"/>
      <c r="D797" s="111"/>
      <c r="E797" s="78"/>
      <c r="F797" s="111"/>
      <c r="G797" s="111"/>
      <c r="H797" s="204"/>
      <c r="I797" s="111"/>
      <c r="J797" s="204"/>
      <c r="K797" s="111"/>
      <c r="L797" s="204"/>
      <c r="M797" s="111"/>
      <c r="N797" s="111"/>
      <c r="O797" s="111"/>
      <c r="P797" s="111"/>
      <c r="Q797" s="111"/>
      <c r="R797" s="111"/>
      <c r="S797" s="111"/>
      <c r="T797" s="111"/>
      <c r="U797" s="111"/>
      <c r="V797" s="111"/>
      <c r="W797" s="111"/>
      <c r="X797" s="111"/>
      <c r="Y797" s="111"/>
      <c r="Z797" s="111"/>
    </row>
    <row r="798" spans="1:26" ht="15.75" customHeight="1">
      <c r="A798" s="111"/>
      <c r="B798" s="78"/>
      <c r="C798" s="78"/>
      <c r="D798" s="111"/>
      <c r="E798" s="78"/>
      <c r="F798" s="111"/>
      <c r="G798" s="111"/>
      <c r="H798" s="204"/>
      <c r="I798" s="111"/>
      <c r="J798" s="204"/>
      <c r="K798" s="111"/>
      <c r="L798" s="204"/>
      <c r="M798" s="111"/>
      <c r="N798" s="111"/>
      <c r="O798" s="111"/>
      <c r="P798" s="111"/>
      <c r="Q798" s="111"/>
      <c r="R798" s="111"/>
      <c r="S798" s="111"/>
      <c r="T798" s="111"/>
      <c r="U798" s="111"/>
      <c r="V798" s="111"/>
      <c r="W798" s="111"/>
      <c r="X798" s="111"/>
      <c r="Y798" s="111"/>
      <c r="Z798" s="111"/>
    </row>
    <row r="799" spans="1:26" ht="15.75" customHeight="1">
      <c r="A799" s="111"/>
      <c r="B799" s="78"/>
      <c r="C799" s="78"/>
      <c r="D799" s="111"/>
      <c r="E799" s="78"/>
      <c r="F799" s="111"/>
      <c r="G799" s="111"/>
      <c r="H799" s="204"/>
      <c r="I799" s="111"/>
      <c r="J799" s="204"/>
      <c r="K799" s="111"/>
      <c r="L799" s="204"/>
      <c r="M799" s="111"/>
      <c r="N799" s="111"/>
      <c r="O799" s="111"/>
      <c r="P799" s="111"/>
      <c r="Q799" s="111"/>
      <c r="R799" s="111"/>
      <c r="S799" s="111"/>
      <c r="T799" s="111"/>
      <c r="U799" s="111"/>
      <c r="V799" s="111"/>
      <c r="W799" s="111"/>
      <c r="X799" s="111"/>
      <c r="Y799" s="111"/>
      <c r="Z799" s="111"/>
    </row>
    <row r="800" spans="1:26" ht="15.75" customHeight="1">
      <c r="A800" s="111"/>
      <c r="B800" s="78"/>
      <c r="C800" s="78"/>
      <c r="D800" s="111"/>
      <c r="E800" s="78"/>
      <c r="F800" s="111"/>
      <c r="G800" s="111"/>
      <c r="H800" s="204"/>
      <c r="I800" s="111"/>
      <c r="J800" s="204"/>
      <c r="K800" s="111"/>
      <c r="L800" s="204"/>
      <c r="M800" s="111"/>
      <c r="N800" s="111"/>
      <c r="O800" s="111"/>
      <c r="P800" s="111"/>
      <c r="Q800" s="111"/>
      <c r="R800" s="111"/>
      <c r="S800" s="111"/>
      <c r="T800" s="111"/>
      <c r="U800" s="111"/>
      <c r="V800" s="111"/>
      <c r="W800" s="111"/>
      <c r="X800" s="111"/>
      <c r="Y800" s="111"/>
      <c r="Z800" s="111"/>
    </row>
    <row r="801" spans="1:26" ht="15.75" customHeight="1">
      <c r="A801" s="111"/>
      <c r="B801" s="78"/>
      <c r="C801" s="78"/>
      <c r="D801" s="111"/>
      <c r="E801" s="78"/>
      <c r="F801" s="111"/>
      <c r="G801" s="111"/>
      <c r="H801" s="204"/>
      <c r="I801" s="111"/>
      <c r="J801" s="204"/>
      <c r="K801" s="111"/>
      <c r="L801" s="204"/>
      <c r="M801" s="111"/>
      <c r="N801" s="111"/>
      <c r="O801" s="111"/>
      <c r="P801" s="111"/>
      <c r="Q801" s="111"/>
      <c r="R801" s="111"/>
      <c r="S801" s="111"/>
      <c r="T801" s="111"/>
      <c r="U801" s="111"/>
      <c r="V801" s="111"/>
      <c r="W801" s="111"/>
      <c r="X801" s="111"/>
      <c r="Y801" s="111"/>
      <c r="Z801" s="111"/>
    </row>
    <row r="802" spans="1:26" ht="15.75" customHeight="1">
      <c r="A802" s="111"/>
      <c r="B802" s="78"/>
      <c r="C802" s="78"/>
      <c r="D802" s="111"/>
      <c r="E802" s="78"/>
      <c r="F802" s="111"/>
      <c r="G802" s="111"/>
      <c r="H802" s="204"/>
      <c r="I802" s="111"/>
      <c r="J802" s="204"/>
      <c r="K802" s="111"/>
      <c r="L802" s="204"/>
      <c r="M802" s="111"/>
      <c r="N802" s="111"/>
      <c r="O802" s="111"/>
      <c r="P802" s="111"/>
      <c r="Q802" s="111"/>
      <c r="R802" s="111"/>
      <c r="S802" s="111"/>
      <c r="T802" s="111"/>
      <c r="U802" s="111"/>
      <c r="V802" s="111"/>
      <c r="W802" s="111"/>
      <c r="X802" s="111"/>
      <c r="Y802" s="111"/>
      <c r="Z802" s="111"/>
    </row>
    <row r="803" spans="1:26" ht="15.75" customHeight="1">
      <c r="A803" s="111"/>
      <c r="B803" s="78"/>
      <c r="C803" s="78"/>
      <c r="D803" s="111"/>
      <c r="E803" s="78"/>
      <c r="F803" s="111"/>
      <c r="G803" s="111"/>
      <c r="H803" s="204"/>
      <c r="I803" s="111"/>
      <c r="J803" s="204"/>
      <c r="K803" s="111"/>
      <c r="L803" s="204"/>
      <c r="M803" s="111"/>
      <c r="N803" s="111"/>
      <c r="O803" s="111"/>
      <c r="P803" s="111"/>
      <c r="Q803" s="111"/>
      <c r="R803" s="111"/>
      <c r="S803" s="111"/>
      <c r="T803" s="111"/>
      <c r="U803" s="111"/>
      <c r="V803" s="111"/>
      <c r="W803" s="111"/>
      <c r="X803" s="111"/>
      <c r="Y803" s="111"/>
      <c r="Z803" s="111"/>
    </row>
    <row r="804" spans="1:26" ht="15.75" customHeight="1">
      <c r="A804" s="111"/>
      <c r="B804" s="78"/>
      <c r="C804" s="78"/>
      <c r="D804" s="111"/>
      <c r="E804" s="78"/>
      <c r="F804" s="111"/>
      <c r="G804" s="111"/>
      <c r="H804" s="204"/>
      <c r="I804" s="111"/>
      <c r="J804" s="204"/>
      <c r="K804" s="111"/>
      <c r="L804" s="204"/>
      <c r="M804" s="111"/>
      <c r="N804" s="111"/>
      <c r="O804" s="111"/>
      <c r="P804" s="111"/>
      <c r="Q804" s="111"/>
      <c r="R804" s="111"/>
      <c r="S804" s="111"/>
      <c r="T804" s="111"/>
      <c r="U804" s="111"/>
      <c r="V804" s="111"/>
      <c r="W804" s="111"/>
      <c r="X804" s="111"/>
      <c r="Y804" s="111"/>
      <c r="Z804" s="111"/>
    </row>
    <row r="805" spans="1:26" ht="15.75" customHeight="1">
      <c r="A805" s="111"/>
      <c r="B805" s="78"/>
      <c r="C805" s="78"/>
      <c r="D805" s="111"/>
      <c r="E805" s="78"/>
      <c r="F805" s="111"/>
      <c r="G805" s="111"/>
      <c r="H805" s="204"/>
      <c r="I805" s="111"/>
      <c r="J805" s="204"/>
      <c r="K805" s="111"/>
      <c r="L805" s="204"/>
      <c r="M805" s="111"/>
      <c r="N805" s="111"/>
      <c r="O805" s="111"/>
      <c r="P805" s="111"/>
      <c r="Q805" s="111"/>
      <c r="R805" s="111"/>
      <c r="S805" s="111"/>
      <c r="T805" s="111"/>
      <c r="U805" s="111"/>
      <c r="V805" s="111"/>
      <c r="W805" s="111"/>
      <c r="X805" s="111"/>
      <c r="Y805" s="111"/>
      <c r="Z805" s="111"/>
    </row>
    <row r="806" spans="1:26" ht="15.75" customHeight="1">
      <c r="A806" s="111"/>
      <c r="B806" s="78"/>
      <c r="C806" s="78"/>
      <c r="D806" s="111"/>
      <c r="E806" s="78"/>
      <c r="F806" s="111"/>
      <c r="G806" s="111"/>
      <c r="H806" s="204"/>
      <c r="I806" s="111"/>
      <c r="J806" s="204"/>
      <c r="K806" s="111"/>
      <c r="L806" s="204"/>
      <c r="M806" s="111"/>
      <c r="N806" s="111"/>
      <c r="O806" s="111"/>
      <c r="P806" s="111"/>
      <c r="Q806" s="111"/>
      <c r="R806" s="111"/>
      <c r="S806" s="111"/>
      <c r="T806" s="111"/>
      <c r="U806" s="111"/>
      <c r="V806" s="111"/>
      <c r="W806" s="111"/>
      <c r="X806" s="111"/>
      <c r="Y806" s="111"/>
      <c r="Z806" s="111"/>
    </row>
    <row r="807" spans="1:26" ht="15.75" customHeight="1">
      <c r="A807" s="111"/>
      <c r="B807" s="78"/>
      <c r="C807" s="78"/>
      <c r="D807" s="111"/>
      <c r="E807" s="78"/>
      <c r="F807" s="111"/>
      <c r="G807" s="111"/>
      <c r="H807" s="204"/>
      <c r="I807" s="111"/>
      <c r="J807" s="204"/>
      <c r="K807" s="111"/>
      <c r="L807" s="204"/>
      <c r="M807" s="111"/>
      <c r="N807" s="111"/>
      <c r="O807" s="111"/>
      <c r="P807" s="111"/>
      <c r="Q807" s="111"/>
      <c r="R807" s="111"/>
      <c r="S807" s="111"/>
      <c r="T807" s="111"/>
      <c r="U807" s="111"/>
      <c r="V807" s="111"/>
      <c r="W807" s="111"/>
      <c r="X807" s="111"/>
      <c r="Y807" s="111"/>
      <c r="Z807" s="111"/>
    </row>
    <row r="808" spans="1:26" ht="15.75" customHeight="1">
      <c r="A808" s="111"/>
      <c r="B808" s="78"/>
      <c r="C808" s="78"/>
      <c r="D808" s="111"/>
      <c r="E808" s="78"/>
      <c r="F808" s="111"/>
      <c r="G808" s="111"/>
      <c r="H808" s="204"/>
      <c r="I808" s="111"/>
      <c r="J808" s="204"/>
      <c r="K808" s="111"/>
      <c r="L808" s="204"/>
      <c r="M808" s="111"/>
      <c r="N808" s="111"/>
      <c r="O808" s="111"/>
      <c r="P808" s="111"/>
      <c r="Q808" s="111"/>
      <c r="R808" s="111"/>
      <c r="S808" s="111"/>
      <c r="T808" s="111"/>
      <c r="U808" s="111"/>
      <c r="V808" s="111"/>
      <c r="W808" s="111"/>
      <c r="X808" s="111"/>
      <c r="Y808" s="111"/>
      <c r="Z808" s="111"/>
    </row>
    <row r="809" spans="1:26" ht="15.75" customHeight="1">
      <c r="A809" s="111"/>
      <c r="B809" s="78"/>
      <c r="C809" s="78"/>
      <c r="D809" s="111"/>
      <c r="E809" s="78"/>
      <c r="F809" s="111"/>
      <c r="G809" s="111"/>
      <c r="H809" s="204"/>
      <c r="I809" s="111"/>
      <c r="J809" s="204"/>
      <c r="K809" s="111"/>
      <c r="L809" s="204"/>
      <c r="M809" s="111"/>
      <c r="N809" s="111"/>
      <c r="O809" s="111"/>
      <c r="P809" s="111"/>
      <c r="Q809" s="111"/>
      <c r="R809" s="111"/>
      <c r="S809" s="111"/>
      <c r="T809" s="111"/>
      <c r="U809" s="111"/>
      <c r="V809" s="111"/>
      <c r="W809" s="111"/>
      <c r="X809" s="111"/>
      <c r="Y809" s="111"/>
      <c r="Z809" s="111"/>
    </row>
    <row r="810" spans="1:26" ht="15.75" customHeight="1">
      <c r="A810" s="111"/>
      <c r="B810" s="78"/>
      <c r="C810" s="78"/>
      <c r="D810" s="111"/>
      <c r="E810" s="78"/>
      <c r="F810" s="111"/>
      <c r="G810" s="111"/>
      <c r="H810" s="204"/>
      <c r="I810" s="111"/>
      <c r="J810" s="204"/>
      <c r="K810" s="111"/>
      <c r="L810" s="204"/>
      <c r="M810" s="111"/>
      <c r="N810" s="111"/>
      <c r="O810" s="111"/>
      <c r="P810" s="111"/>
      <c r="Q810" s="111"/>
      <c r="R810" s="111"/>
      <c r="S810" s="111"/>
      <c r="T810" s="111"/>
      <c r="U810" s="111"/>
      <c r="V810" s="111"/>
      <c r="W810" s="111"/>
      <c r="X810" s="111"/>
      <c r="Y810" s="111"/>
      <c r="Z810" s="111"/>
    </row>
    <row r="811" spans="1:26" ht="15.75" customHeight="1">
      <c r="A811" s="111"/>
      <c r="B811" s="78"/>
      <c r="C811" s="78"/>
      <c r="D811" s="111"/>
      <c r="E811" s="78"/>
      <c r="F811" s="111"/>
      <c r="G811" s="111"/>
      <c r="H811" s="204"/>
      <c r="I811" s="111"/>
      <c r="J811" s="204"/>
      <c r="K811" s="111"/>
      <c r="L811" s="204"/>
      <c r="M811" s="111"/>
      <c r="N811" s="111"/>
      <c r="O811" s="111"/>
      <c r="P811" s="111"/>
      <c r="Q811" s="111"/>
      <c r="R811" s="111"/>
      <c r="S811" s="111"/>
      <c r="T811" s="111"/>
      <c r="U811" s="111"/>
      <c r="V811" s="111"/>
      <c r="W811" s="111"/>
      <c r="X811" s="111"/>
      <c r="Y811" s="111"/>
      <c r="Z811" s="111"/>
    </row>
    <row r="812" spans="1:26" ht="15.75" customHeight="1">
      <c r="A812" s="111"/>
      <c r="B812" s="78"/>
      <c r="C812" s="78"/>
      <c r="D812" s="111"/>
      <c r="E812" s="78"/>
      <c r="F812" s="111"/>
      <c r="G812" s="111"/>
      <c r="H812" s="204"/>
      <c r="I812" s="111"/>
      <c r="J812" s="204"/>
      <c r="K812" s="111"/>
      <c r="L812" s="204"/>
      <c r="M812" s="111"/>
      <c r="N812" s="111"/>
      <c r="O812" s="111"/>
      <c r="P812" s="111"/>
      <c r="Q812" s="111"/>
      <c r="R812" s="111"/>
      <c r="S812" s="111"/>
      <c r="T812" s="111"/>
      <c r="U812" s="111"/>
      <c r="V812" s="111"/>
      <c r="W812" s="111"/>
      <c r="X812" s="111"/>
      <c r="Y812" s="111"/>
      <c r="Z812" s="111"/>
    </row>
    <row r="813" spans="1:26" ht="15.75" customHeight="1">
      <c r="A813" s="111"/>
      <c r="B813" s="78"/>
      <c r="C813" s="78"/>
      <c r="D813" s="111"/>
      <c r="E813" s="78"/>
      <c r="F813" s="111"/>
      <c r="G813" s="111"/>
      <c r="H813" s="204"/>
      <c r="I813" s="111"/>
      <c r="J813" s="204"/>
      <c r="K813" s="111"/>
      <c r="L813" s="204"/>
      <c r="M813" s="111"/>
      <c r="N813" s="111"/>
      <c r="O813" s="111"/>
      <c r="P813" s="111"/>
      <c r="Q813" s="111"/>
      <c r="R813" s="111"/>
      <c r="S813" s="111"/>
      <c r="T813" s="111"/>
      <c r="U813" s="111"/>
      <c r="V813" s="111"/>
      <c r="W813" s="111"/>
      <c r="X813" s="111"/>
      <c r="Y813" s="111"/>
      <c r="Z813" s="111"/>
    </row>
    <row r="814" spans="1:26" ht="15.75" customHeight="1">
      <c r="A814" s="111"/>
      <c r="B814" s="78"/>
      <c r="C814" s="78"/>
      <c r="D814" s="111"/>
      <c r="E814" s="78"/>
      <c r="F814" s="111"/>
      <c r="G814" s="111"/>
      <c r="H814" s="204"/>
      <c r="I814" s="111"/>
      <c r="J814" s="204"/>
      <c r="K814" s="111"/>
      <c r="L814" s="204"/>
      <c r="M814" s="111"/>
      <c r="N814" s="111"/>
      <c r="O814" s="111"/>
      <c r="P814" s="111"/>
      <c r="Q814" s="111"/>
      <c r="R814" s="111"/>
      <c r="S814" s="111"/>
      <c r="T814" s="111"/>
      <c r="U814" s="111"/>
      <c r="V814" s="111"/>
      <c r="W814" s="111"/>
      <c r="X814" s="111"/>
      <c r="Y814" s="111"/>
      <c r="Z814" s="111"/>
    </row>
    <row r="815" spans="1:26" ht="15.75" customHeight="1">
      <c r="A815" s="111"/>
      <c r="B815" s="78"/>
      <c r="C815" s="78"/>
      <c r="D815" s="111"/>
      <c r="E815" s="78"/>
      <c r="F815" s="111"/>
      <c r="G815" s="111"/>
      <c r="H815" s="204"/>
      <c r="I815" s="111"/>
      <c r="J815" s="204"/>
      <c r="K815" s="111"/>
      <c r="L815" s="204"/>
      <c r="M815" s="111"/>
      <c r="N815" s="111"/>
      <c r="O815" s="111"/>
      <c r="P815" s="111"/>
      <c r="Q815" s="111"/>
      <c r="R815" s="111"/>
      <c r="S815" s="111"/>
      <c r="T815" s="111"/>
      <c r="U815" s="111"/>
      <c r="V815" s="111"/>
      <c r="W815" s="111"/>
      <c r="X815" s="111"/>
      <c r="Y815" s="111"/>
      <c r="Z815" s="111"/>
    </row>
    <row r="816" spans="1:26" ht="15.75" customHeight="1">
      <c r="A816" s="111"/>
      <c r="B816" s="78"/>
      <c r="C816" s="78"/>
      <c r="D816" s="111"/>
      <c r="E816" s="78"/>
      <c r="F816" s="111"/>
      <c r="G816" s="111"/>
      <c r="H816" s="204"/>
      <c r="I816" s="111"/>
      <c r="J816" s="204"/>
      <c r="K816" s="111"/>
      <c r="L816" s="204"/>
      <c r="M816" s="111"/>
      <c r="N816" s="111"/>
      <c r="O816" s="111"/>
      <c r="P816" s="111"/>
      <c r="Q816" s="111"/>
      <c r="R816" s="111"/>
      <c r="S816" s="111"/>
      <c r="T816" s="111"/>
      <c r="U816" s="111"/>
      <c r="V816" s="111"/>
      <c r="W816" s="111"/>
      <c r="X816" s="111"/>
      <c r="Y816" s="111"/>
      <c r="Z816" s="111"/>
    </row>
    <row r="817" spans="1:26" ht="15.75" customHeight="1">
      <c r="A817" s="111"/>
      <c r="B817" s="78"/>
      <c r="C817" s="78"/>
      <c r="D817" s="111"/>
      <c r="E817" s="78"/>
      <c r="F817" s="111"/>
      <c r="G817" s="111"/>
      <c r="H817" s="204"/>
      <c r="I817" s="111"/>
      <c r="J817" s="204"/>
      <c r="K817" s="111"/>
      <c r="L817" s="204"/>
      <c r="M817" s="111"/>
      <c r="N817" s="111"/>
      <c r="O817" s="111"/>
      <c r="P817" s="111"/>
      <c r="Q817" s="111"/>
      <c r="R817" s="111"/>
      <c r="S817" s="111"/>
      <c r="T817" s="111"/>
      <c r="U817" s="111"/>
      <c r="V817" s="111"/>
      <c r="W817" s="111"/>
      <c r="X817" s="111"/>
      <c r="Y817" s="111"/>
      <c r="Z817" s="111"/>
    </row>
    <row r="818" spans="1:26" ht="15.75" customHeight="1">
      <c r="A818" s="111"/>
      <c r="B818" s="78"/>
      <c r="C818" s="78"/>
      <c r="D818" s="111"/>
      <c r="E818" s="78"/>
      <c r="F818" s="111"/>
      <c r="G818" s="111"/>
      <c r="H818" s="204"/>
      <c r="I818" s="111"/>
      <c r="J818" s="204"/>
      <c r="K818" s="111"/>
      <c r="L818" s="204"/>
      <c r="M818" s="111"/>
      <c r="N818" s="111"/>
      <c r="O818" s="111"/>
      <c r="P818" s="111"/>
      <c r="Q818" s="111"/>
      <c r="R818" s="111"/>
      <c r="S818" s="111"/>
      <c r="T818" s="111"/>
      <c r="U818" s="111"/>
      <c r="V818" s="111"/>
      <c r="W818" s="111"/>
      <c r="X818" s="111"/>
      <c r="Y818" s="111"/>
      <c r="Z818" s="111"/>
    </row>
    <row r="819" spans="1:26" ht="15.75" customHeight="1">
      <c r="A819" s="111"/>
      <c r="B819" s="78"/>
      <c r="C819" s="78"/>
      <c r="D819" s="111"/>
      <c r="E819" s="78"/>
      <c r="F819" s="111"/>
      <c r="G819" s="111"/>
      <c r="H819" s="204"/>
      <c r="I819" s="111"/>
      <c r="J819" s="204"/>
      <c r="K819" s="111"/>
      <c r="L819" s="204"/>
      <c r="M819" s="111"/>
      <c r="N819" s="111"/>
      <c r="O819" s="111"/>
      <c r="P819" s="111"/>
      <c r="Q819" s="111"/>
      <c r="R819" s="111"/>
      <c r="S819" s="111"/>
      <c r="T819" s="111"/>
      <c r="U819" s="111"/>
      <c r="V819" s="111"/>
      <c r="W819" s="111"/>
      <c r="X819" s="111"/>
      <c r="Y819" s="111"/>
      <c r="Z819" s="111"/>
    </row>
    <row r="820" spans="1:26" ht="15.75" customHeight="1">
      <c r="A820" s="111"/>
      <c r="B820" s="78"/>
      <c r="C820" s="78"/>
      <c r="D820" s="111"/>
      <c r="E820" s="78"/>
      <c r="F820" s="111"/>
      <c r="G820" s="111"/>
      <c r="H820" s="204"/>
      <c r="I820" s="111"/>
      <c r="J820" s="204"/>
      <c r="K820" s="111"/>
      <c r="L820" s="204"/>
      <c r="M820" s="111"/>
      <c r="N820" s="111"/>
      <c r="O820" s="111"/>
      <c r="P820" s="111"/>
      <c r="Q820" s="111"/>
      <c r="R820" s="111"/>
      <c r="S820" s="111"/>
      <c r="T820" s="111"/>
      <c r="U820" s="111"/>
      <c r="V820" s="111"/>
      <c r="W820" s="111"/>
      <c r="X820" s="111"/>
      <c r="Y820" s="111"/>
      <c r="Z820" s="111"/>
    </row>
    <row r="821" spans="1:26" ht="15.75" customHeight="1">
      <c r="A821" s="111"/>
      <c r="B821" s="78"/>
      <c r="C821" s="78"/>
      <c r="D821" s="111"/>
      <c r="E821" s="78"/>
      <c r="F821" s="111"/>
      <c r="G821" s="111"/>
      <c r="H821" s="204"/>
      <c r="I821" s="111"/>
      <c r="J821" s="204"/>
      <c r="K821" s="111"/>
      <c r="L821" s="204"/>
      <c r="M821" s="111"/>
      <c r="N821" s="111"/>
      <c r="O821" s="111"/>
      <c r="P821" s="111"/>
      <c r="Q821" s="111"/>
      <c r="R821" s="111"/>
      <c r="S821" s="111"/>
      <c r="T821" s="111"/>
      <c r="U821" s="111"/>
      <c r="V821" s="111"/>
      <c r="W821" s="111"/>
      <c r="X821" s="111"/>
      <c r="Y821" s="111"/>
      <c r="Z821" s="111"/>
    </row>
    <row r="822" spans="1:26" ht="15.75" customHeight="1">
      <c r="A822" s="111"/>
      <c r="B822" s="78"/>
      <c r="C822" s="78"/>
      <c r="D822" s="111"/>
      <c r="E822" s="78"/>
      <c r="F822" s="111"/>
      <c r="G822" s="111"/>
      <c r="H822" s="204"/>
      <c r="I822" s="111"/>
      <c r="J822" s="204"/>
      <c r="K822" s="111"/>
      <c r="L822" s="204"/>
      <c r="M822" s="111"/>
      <c r="N822" s="111"/>
      <c r="O822" s="111"/>
      <c r="P822" s="111"/>
      <c r="Q822" s="111"/>
      <c r="R822" s="111"/>
      <c r="S822" s="111"/>
      <c r="T822" s="111"/>
      <c r="U822" s="111"/>
      <c r="V822" s="111"/>
      <c r="W822" s="111"/>
      <c r="X822" s="111"/>
      <c r="Y822" s="111"/>
      <c r="Z822" s="111"/>
    </row>
    <row r="823" spans="1:26" ht="15.75" customHeight="1">
      <c r="A823" s="111"/>
      <c r="B823" s="78"/>
      <c r="C823" s="78"/>
      <c r="D823" s="111"/>
      <c r="E823" s="78"/>
      <c r="F823" s="111"/>
      <c r="G823" s="111"/>
      <c r="H823" s="204"/>
      <c r="I823" s="111"/>
      <c r="J823" s="204"/>
      <c r="K823" s="111"/>
      <c r="L823" s="204"/>
      <c r="M823" s="111"/>
      <c r="N823" s="111"/>
      <c r="O823" s="111"/>
      <c r="P823" s="111"/>
      <c r="Q823" s="111"/>
      <c r="R823" s="111"/>
      <c r="S823" s="111"/>
      <c r="T823" s="111"/>
      <c r="U823" s="111"/>
      <c r="V823" s="111"/>
      <c r="W823" s="111"/>
      <c r="X823" s="111"/>
      <c r="Y823" s="111"/>
      <c r="Z823" s="111"/>
    </row>
    <row r="824" spans="1:26" ht="15.75" customHeight="1">
      <c r="A824" s="111"/>
      <c r="B824" s="78"/>
      <c r="C824" s="78"/>
      <c r="D824" s="111"/>
      <c r="E824" s="78"/>
      <c r="F824" s="111"/>
      <c r="G824" s="111"/>
      <c r="H824" s="204"/>
      <c r="I824" s="111"/>
      <c r="J824" s="204"/>
      <c r="K824" s="111"/>
      <c r="L824" s="204"/>
      <c r="M824" s="111"/>
      <c r="N824" s="111"/>
      <c r="O824" s="111"/>
      <c r="P824" s="111"/>
      <c r="Q824" s="111"/>
      <c r="R824" s="111"/>
      <c r="S824" s="111"/>
      <c r="T824" s="111"/>
      <c r="U824" s="111"/>
      <c r="V824" s="111"/>
      <c r="W824" s="111"/>
      <c r="X824" s="111"/>
      <c r="Y824" s="111"/>
      <c r="Z824" s="111"/>
    </row>
    <row r="825" spans="1:26" ht="15.75" customHeight="1">
      <c r="A825" s="111"/>
      <c r="B825" s="78"/>
      <c r="C825" s="78"/>
      <c r="D825" s="111"/>
      <c r="E825" s="78"/>
      <c r="F825" s="111"/>
      <c r="G825" s="111"/>
      <c r="H825" s="204"/>
      <c r="I825" s="111"/>
      <c r="J825" s="204"/>
      <c r="K825" s="111"/>
      <c r="L825" s="204"/>
      <c r="M825" s="111"/>
      <c r="N825" s="111"/>
      <c r="O825" s="111"/>
      <c r="P825" s="111"/>
      <c r="Q825" s="111"/>
      <c r="R825" s="111"/>
      <c r="S825" s="111"/>
      <c r="T825" s="111"/>
      <c r="U825" s="111"/>
      <c r="V825" s="111"/>
      <c r="W825" s="111"/>
      <c r="X825" s="111"/>
      <c r="Y825" s="111"/>
      <c r="Z825" s="111"/>
    </row>
    <row r="826" spans="1:26" ht="15.75" customHeight="1">
      <c r="A826" s="111"/>
      <c r="B826" s="78"/>
      <c r="C826" s="78"/>
      <c r="D826" s="111"/>
      <c r="E826" s="78"/>
      <c r="F826" s="111"/>
      <c r="G826" s="111"/>
      <c r="H826" s="204"/>
      <c r="I826" s="111"/>
      <c r="J826" s="204"/>
      <c r="K826" s="111"/>
      <c r="L826" s="204"/>
      <c r="M826" s="111"/>
      <c r="N826" s="111"/>
      <c r="O826" s="111"/>
      <c r="P826" s="111"/>
      <c r="Q826" s="111"/>
      <c r="R826" s="111"/>
      <c r="S826" s="111"/>
      <c r="T826" s="111"/>
      <c r="U826" s="111"/>
      <c r="V826" s="111"/>
      <c r="W826" s="111"/>
      <c r="X826" s="111"/>
      <c r="Y826" s="111"/>
      <c r="Z826" s="111"/>
    </row>
    <row r="827" spans="1:26" ht="15.75" customHeight="1">
      <c r="A827" s="111"/>
      <c r="B827" s="78"/>
      <c r="C827" s="78"/>
      <c r="D827" s="111"/>
      <c r="E827" s="78"/>
      <c r="F827" s="111"/>
      <c r="G827" s="111"/>
      <c r="H827" s="204"/>
      <c r="I827" s="111"/>
      <c r="J827" s="204"/>
      <c r="K827" s="111"/>
      <c r="L827" s="204"/>
      <c r="M827" s="111"/>
      <c r="N827" s="111"/>
      <c r="O827" s="111"/>
      <c r="P827" s="111"/>
      <c r="Q827" s="111"/>
      <c r="R827" s="111"/>
      <c r="S827" s="111"/>
      <c r="T827" s="111"/>
      <c r="U827" s="111"/>
      <c r="V827" s="111"/>
      <c r="W827" s="111"/>
      <c r="X827" s="111"/>
      <c r="Y827" s="111"/>
      <c r="Z827" s="111"/>
    </row>
    <row r="828" spans="1:26" ht="15.75" customHeight="1">
      <c r="A828" s="111"/>
      <c r="B828" s="78"/>
      <c r="C828" s="78"/>
      <c r="D828" s="111"/>
      <c r="E828" s="78"/>
      <c r="F828" s="111"/>
      <c r="G828" s="111"/>
      <c r="H828" s="204"/>
      <c r="I828" s="111"/>
      <c r="J828" s="204"/>
      <c r="K828" s="111"/>
      <c r="L828" s="204"/>
      <c r="M828" s="111"/>
      <c r="N828" s="111"/>
      <c r="O828" s="111"/>
      <c r="P828" s="111"/>
      <c r="Q828" s="111"/>
      <c r="R828" s="111"/>
      <c r="S828" s="111"/>
      <c r="T828" s="111"/>
      <c r="U828" s="111"/>
      <c r="V828" s="111"/>
      <c r="W828" s="111"/>
      <c r="X828" s="111"/>
      <c r="Y828" s="111"/>
      <c r="Z828" s="111"/>
    </row>
    <row r="829" spans="1:26" ht="15.75" customHeight="1">
      <c r="A829" s="111"/>
      <c r="B829" s="78"/>
      <c r="C829" s="78"/>
      <c r="D829" s="111"/>
      <c r="E829" s="78"/>
      <c r="F829" s="111"/>
      <c r="G829" s="111"/>
      <c r="H829" s="204"/>
      <c r="I829" s="111"/>
      <c r="J829" s="204"/>
      <c r="K829" s="111"/>
      <c r="L829" s="204"/>
      <c r="M829" s="111"/>
      <c r="N829" s="111"/>
      <c r="O829" s="111"/>
      <c r="P829" s="111"/>
      <c r="Q829" s="111"/>
      <c r="R829" s="111"/>
      <c r="S829" s="111"/>
      <c r="T829" s="111"/>
      <c r="U829" s="111"/>
      <c r="V829" s="111"/>
      <c r="W829" s="111"/>
      <c r="X829" s="111"/>
      <c r="Y829" s="111"/>
      <c r="Z829" s="111"/>
    </row>
    <row r="830" spans="1:26" ht="15.75" customHeight="1">
      <c r="A830" s="111"/>
      <c r="B830" s="78"/>
      <c r="C830" s="78"/>
      <c r="D830" s="111"/>
      <c r="E830" s="78"/>
      <c r="F830" s="111"/>
      <c r="G830" s="111"/>
      <c r="H830" s="204"/>
      <c r="I830" s="111"/>
      <c r="J830" s="204"/>
      <c r="K830" s="111"/>
      <c r="L830" s="204"/>
      <c r="M830" s="111"/>
      <c r="N830" s="111"/>
      <c r="O830" s="111"/>
      <c r="P830" s="111"/>
      <c r="Q830" s="111"/>
      <c r="R830" s="111"/>
      <c r="S830" s="111"/>
      <c r="T830" s="111"/>
      <c r="U830" s="111"/>
      <c r="V830" s="111"/>
      <c r="W830" s="111"/>
      <c r="X830" s="111"/>
      <c r="Y830" s="111"/>
      <c r="Z830" s="111"/>
    </row>
    <row r="831" spans="1:26" ht="15.75" customHeight="1">
      <c r="A831" s="111"/>
      <c r="B831" s="78"/>
      <c r="C831" s="78"/>
      <c r="D831" s="111"/>
      <c r="E831" s="78"/>
      <c r="F831" s="111"/>
      <c r="G831" s="111"/>
      <c r="H831" s="204"/>
      <c r="I831" s="111"/>
      <c r="J831" s="204"/>
      <c r="K831" s="111"/>
      <c r="L831" s="204"/>
      <c r="M831" s="111"/>
      <c r="N831" s="111"/>
      <c r="O831" s="111"/>
      <c r="P831" s="111"/>
      <c r="Q831" s="111"/>
      <c r="R831" s="111"/>
      <c r="S831" s="111"/>
      <c r="T831" s="111"/>
      <c r="U831" s="111"/>
      <c r="V831" s="111"/>
      <c r="W831" s="111"/>
      <c r="X831" s="111"/>
      <c r="Y831" s="111"/>
      <c r="Z831" s="111"/>
    </row>
    <row r="832" spans="1:26" ht="15.75" customHeight="1">
      <c r="A832" s="111"/>
      <c r="B832" s="78"/>
      <c r="C832" s="78"/>
      <c r="D832" s="111"/>
      <c r="E832" s="78"/>
      <c r="F832" s="111"/>
      <c r="G832" s="111"/>
      <c r="H832" s="204"/>
      <c r="I832" s="111"/>
      <c r="J832" s="204"/>
      <c r="K832" s="111"/>
      <c r="L832" s="204"/>
      <c r="M832" s="111"/>
      <c r="N832" s="111"/>
      <c r="O832" s="111"/>
      <c r="P832" s="111"/>
      <c r="Q832" s="111"/>
      <c r="R832" s="111"/>
      <c r="S832" s="111"/>
      <c r="T832" s="111"/>
      <c r="U832" s="111"/>
      <c r="V832" s="111"/>
      <c r="W832" s="111"/>
      <c r="X832" s="111"/>
      <c r="Y832" s="111"/>
      <c r="Z832" s="111"/>
    </row>
    <row r="833" spans="1:26" ht="15.75" customHeight="1">
      <c r="A833" s="111"/>
      <c r="B833" s="78"/>
      <c r="C833" s="78"/>
      <c r="D833" s="111"/>
      <c r="E833" s="78"/>
      <c r="F833" s="111"/>
      <c r="G833" s="111"/>
      <c r="H833" s="204"/>
      <c r="I833" s="111"/>
      <c r="J833" s="204"/>
      <c r="K833" s="111"/>
      <c r="L833" s="204"/>
      <c r="M833" s="111"/>
      <c r="N833" s="111"/>
      <c r="O833" s="111"/>
      <c r="P833" s="111"/>
      <c r="Q833" s="111"/>
      <c r="R833" s="111"/>
      <c r="S833" s="111"/>
      <c r="T833" s="111"/>
      <c r="U833" s="111"/>
      <c r="V833" s="111"/>
      <c r="W833" s="111"/>
      <c r="X833" s="111"/>
      <c r="Y833" s="111"/>
      <c r="Z833" s="111"/>
    </row>
    <row r="834" spans="1:26" ht="15.75" customHeight="1">
      <c r="A834" s="111"/>
      <c r="B834" s="78"/>
      <c r="C834" s="78"/>
      <c r="D834" s="111"/>
      <c r="E834" s="78"/>
      <c r="F834" s="111"/>
      <c r="G834" s="111"/>
      <c r="H834" s="204"/>
      <c r="I834" s="111"/>
      <c r="J834" s="204"/>
      <c r="K834" s="111"/>
      <c r="L834" s="204"/>
      <c r="M834" s="111"/>
      <c r="N834" s="111"/>
      <c r="O834" s="111"/>
      <c r="P834" s="111"/>
      <c r="Q834" s="111"/>
      <c r="R834" s="111"/>
      <c r="S834" s="111"/>
      <c r="T834" s="111"/>
      <c r="U834" s="111"/>
      <c r="V834" s="111"/>
      <c r="W834" s="111"/>
      <c r="X834" s="111"/>
      <c r="Y834" s="111"/>
      <c r="Z834" s="111"/>
    </row>
    <row r="835" spans="1:26" ht="15.75" customHeight="1">
      <c r="A835" s="111"/>
      <c r="B835" s="78"/>
      <c r="C835" s="78"/>
      <c r="D835" s="111"/>
      <c r="E835" s="78"/>
      <c r="F835" s="111"/>
      <c r="G835" s="111"/>
      <c r="H835" s="204"/>
      <c r="I835" s="111"/>
      <c r="J835" s="204"/>
      <c r="K835" s="111"/>
      <c r="L835" s="204"/>
      <c r="M835" s="111"/>
      <c r="N835" s="111"/>
      <c r="O835" s="111"/>
      <c r="P835" s="111"/>
      <c r="Q835" s="111"/>
      <c r="R835" s="111"/>
      <c r="S835" s="111"/>
      <c r="T835" s="111"/>
      <c r="U835" s="111"/>
      <c r="V835" s="111"/>
      <c r="W835" s="111"/>
      <c r="X835" s="111"/>
      <c r="Y835" s="111"/>
      <c r="Z835" s="111"/>
    </row>
    <row r="836" spans="1:26" ht="15.75" customHeight="1">
      <c r="A836" s="111"/>
      <c r="B836" s="78"/>
      <c r="C836" s="78"/>
      <c r="D836" s="111"/>
      <c r="E836" s="78"/>
      <c r="F836" s="111"/>
      <c r="G836" s="111"/>
      <c r="H836" s="204"/>
      <c r="I836" s="111"/>
      <c r="J836" s="204"/>
      <c r="K836" s="111"/>
      <c r="L836" s="204"/>
      <c r="M836" s="111"/>
      <c r="N836" s="111"/>
      <c r="O836" s="111"/>
      <c r="P836" s="111"/>
      <c r="Q836" s="111"/>
      <c r="R836" s="111"/>
      <c r="S836" s="111"/>
      <c r="T836" s="111"/>
      <c r="U836" s="111"/>
      <c r="V836" s="111"/>
      <c r="W836" s="111"/>
      <c r="X836" s="111"/>
      <c r="Y836" s="111"/>
      <c r="Z836" s="111"/>
    </row>
    <row r="837" spans="1:26" ht="15.75" customHeight="1">
      <c r="A837" s="111"/>
      <c r="B837" s="78"/>
      <c r="C837" s="78"/>
      <c r="D837" s="111"/>
      <c r="E837" s="78"/>
      <c r="F837" s="111"/>
      <c r="G837" s="111"/>
      <c r="H837" s="204"/>
      <c r="I837" s="111"/>
      <c r="J837" s="204"/>
      <c r="K837" s="111"/>
      <c r="L837" s="204"/>
      <c r="M837" s="111"/>
      <c r="N837" s="111"/>
      <c r="O837" s="111"/>
      <c r="P837" s="111"/>
      <c r="Q837" s="111"/>
      <c r="R837" s="111"/>
      <c r="S837" s="111"/>
      <c r="T837" s="111"/>
      <c r="U837" s="111"/>
      <c r="V837" s="111"/>
      <c r="W837" s="111"/>
      <c r="X837" s="111"/>
      <c r="Y837" s="111"/>
      <c r="Z837" s="111"/>
    </row>
    <row r="838" spans="1:26" ht="15.75" customHeight="1">
      <c r="A838" s="111"/>
      <c r="B838" s="78"/>
      <c r="C838" s="78"/>
      <c r="D838" s="111"/>
      <c r="E838" s="78"/>
      <c r="F838" s="111"/>
      <c r="G838" s="111"/>
      <c r="H838" s="204"/>
      <c r="I838" s="111"/>
      <c r="J838" s="204"/>
      <c r="K838" s="111"/>
      <c r="L838" s="204"/>
      <c r="M838" s="111"/>
      <c r="N838" s="111"/>
      <c r="O838" s="111"/>
      <c r="P838" s="111"/>
      <c r="Q838" s="111"/>
      <c r="R838" s="111"/>
      <c r="S838" s="111"/>
      <c r="T838" s="111"/>
      <c r="U838" s="111"/>
      <c r="V838" s="111"/>
      <c r="W838" s="111"/>
      <c r="X838" s="111"/>
      <c r="Y838" s="111"/>
      <c r="Z838" s="111"/>
    </row>
    <row r="839" spans="1:26" ht="15.75" customHeight="1">
      <c r="A839" s="111"/>
      <c r="B839" s="78"/>
      <c r="C839" s="78"/>
      <c r="D839" s="111"/>
      <c r="E839" s="78"/>
      <c r="F839" s="111"/>
      <c r="G839" s="111"/>
      <c r="H839" s="204"/>
      <c r="I839" s="111"/>
      <c r="J839" s="204"/>
      <c r="K839" s="111"/>
      <c r="L839" s="204"/>
      <c r="M839" s="111"/>
      <c r="N839" s="111"/>
      <c r="O839" s="111"/>
      <c r="P839" s="111"/>
      <c r="Q839" s="111"/>
      <c r="R839" s="111"/>
      <c r="S839" s="111"/>
      <c r="T839" s="111"/>
      <c r="U839" s="111"/>
      <c r="V839" s="111"/>
      <c r="W839" s="111"/>
      <c r="X839" s="111"/>
      <c r="Y839" s="111"/>
      <c r="Z839" s="111"/>
    </row>
    <row r="840" spans="1:26" ht="15.75" customHeight="1">
      <c r="A840" s="111"/>
      <c r="B840" s="78"/>
      <c r="C840" s="78"/>
      <c r="D840" s="111"/>
      <c r="E840" s="78"/>
      <c r="F840" s="111"/>
      <c r="G840" s="111"/>
      <c r="H840" s="204"/>
      <c r="I840" s="111"/>
      <c r="J840" s="204"/>
      <c r="K840" s="111"/>
      <c r="L840" s="204"/>
      <c r="M840" s="111"/>
      <c r="N840" s="111"/>
      <c r="O840" s="111"/>
      <c r="P840" s="111"/>
      <c r="Q840" s="111"/>
      <c r="R840" s="111"/>
      <c r="S840" s="111"/>
      <c r="T840" s="111"/>
      <c r="U840" s="111"/>
      <c r="V840" s="111"/>
      <c r="W840" s="111"/>
      <c r="X840" s="111"/>
      <c r="Y840" s="111"/>
      <c r="Z840" s="111"/>
    </row>
    <row r="841" spans="1:26" ht="15.75" customHeight="1">
      <c r="A841" s="111"/>
      <c r="B841" s="78"/>
      <c r="C841" s="78"/>
      <c r="D841" s="111"/>
      <c r="E841" s="78"/>
      <c r="F841" s="111"/>
      <c r="G841" s="111"/>
      <c r="H841" s="204"/>
      <c r="I841" s="111"/>
      <c r="J841" s="204"/>
      <c r="K841" s="111"/>
      <c r="L841" s="204"/>
      <c r="M841" s="111"/>
      <c r="N841" s="111"/>
      <c r="O841" s="111"/>
      <c r="P841" s="111"/>
      <c r="Q841" s="111"/>
      <c r="R841" s="111"/>
      <c r="S841" s="111"/>
      <c r="T841" s="111"/>
      <c r="U841" s="111"/>
      <c r="V841" s="111"/>
      <c r="W841" s="111"/>
      <c r="X841" s="111"/>
      <c r="Y841" s="111"/>
      <c r="Z841" s="111"/>
    </row>
    <row r="842" spans="1:26" ht="15.75" customHeight="1">
      <c r="A842" s="111"/>
      <c r="B842" s="78"/>
      <c r="C842" s="78"/>
      <c r="D842" s="111"/>
      <c r="E842" s="78"/>
      <c r="F842" s="111"/>
      <c r="G842" s="111"/>
      <c r="H842" s="204"/>
      <c r="I842" s="111"/>
      <c r="J842" s="204"/>
      <c r="K842" s="111"/>
      <c r="L842" s="204"/>
      <c r="M842" s="111"/>
      <c r="N842" s="111"/>
      <c r="O842" s="111"/>
      <c r="P842" s="111"/>
      <c r="Q842" s="111"/>
      <c r="R842" s="111"/>
      <c r="S842" s="111"/>
      <c r="T842" s="111"/>
      <c r="U842" s="111"/>
      <c r="V842" s="111"/>
      <c r="W842" s="111"/>
      <c r="X842" s="111"/>
      <c r="Y842" s="111"/>
      <c r="Z842" s="111"/>
    </row>
    <row r="843" spans="1:26" ht="15.75" customHeight="1">
      <c r="A843" s="111"/>
      <c r="B843" s="78"/>
      <c r="C843" s="78"/>
      <c r="D843" s="111"/>
      <c r="E843" s="78"/>
      <c r="F843" s="111"/>
      <c r="G843" s="111"/>
      <c r="H843" s="204"/>
      <c r="I843" s="111"/>
      <c r="J843" s="204"/>
      <c r="K843" s="111"/>
      <c r="L843" s="204"/>
      <c r="M843" s="111"/>
      <c r="N843" s="111"/>
      <c r="O843" s="111"/>
      <c r="P843" s="111"/>
      <c r="Q843" s="111"/>
      <c r="R843" s="111"/>
      <c r="S843" s="111"/>
      <c r="T843" s="111"/>
      <c r="U843" s="111"/>
      <c r="V843" s="111"/>
      <c r="W843" s="111"/>
      <c r="X843" s="111"/>
      <c r="Y843" s="111"/>
      <c r="Z843" s="111"/>
    </row>
    <row r="844" spans="1:26" ht="15.75" customHeight="1">
      <c r="A844" s="111"/>
      <c r="B844" s="78"/>
      <c r="C844" s="78"/>
      <c r="D844" s="111"/>
      <c r="E844" s="78"/>
      <c r="F844" s="111"/>
      <c r="G844" s="111"/>
      <c r="H844" s="204"/>
      <c r="I844" s="111"/>
      <c r="J844" s="204"/>
      <c r="K844" s="111"/>
      <c r="L844" s="204"/>
      <c r="M844" s="111"/>
      <c r="N844" s="111"/>
      <c r="O844" s="111"/>
      <c r="P844" s="111"/>
      <c r="Q844" s="111"/>
      <c r="R844" s="111"/>
      <c r="S844" s="111"/>
      <c r="T844" s="111"/>
      <c r="U844" s="111"/>
      <c r="V844" s="111"/>
      <c r="W844" s="111"/>
      <c r="X844" s="111"/>
      <c r="Y844" s="111"/>
      <c r="Z844" s="111"/>
    </row>
    <row r="845" spans="1:26" ht="15.75" customHeight="1">
      <c r="A845" s="111"/>
      <c r="B845" s="78"/>
      <c r="C845" s="78"/>
      <c r="D845" s="111"/>
      <c r="E845" s="78"/>
      <c r="F845" s="111"/>
      <c r="G845" s="111"/>
      <c r="H845" s="204"/>
      <c r="I845" s="111"/>
      <c r="J845" s="204"/>
      <c r="K845" s="111"/>
      <c r="L845" s="204"/>
      <c r="M845" s="111"/>
      <c r="N845" s="111"/>
      <c r="O845" s="111"/>
      <c r="P845" s="111"/>
      <c r="Q845" s="111"/>
      <c r="R845" s="111"/>
      <c r="S845" s="111"/>
      <c r="T845" s="111"/>
      <c r="U845" s="111"/>
      <c r="V845" s="111"/>
      <c r="W845" s="111"/>
      <c r="X845" s="111"/>
      <c r="Y845" s="111"/>
      <c r="Z845" s="111"/>
    </row>
    <row r="846" spans="1:26" ht="15.75" customHeight="1">
      <c r="A846" s="111"/>
      <c r="B846" s="78"/>
      <c r="C846" s="78"/>
      <c r="D846" s="111"/>
      <c r="E846" s="78"/>
      <c r="F846" s="111"/>
      <c r="G846" s="111"/>
      <c r="H846" s="204"/>
      <c r="I846" s="111"/>
      <c r="J846" s="204"/>
      <c r="K846" s="111"/>
      <c r="L846" s="204"/>
      <c r="M846" s="111"/>
      <c r="N846" s="111"/>
      <c r="O846" s="111"/>
      <c r="P846" s="111"/>
      <c r="Q846" s="111"/>
      <c r="R846" s="111"/>
      <c r="S846" s="111"/>
      <c r="T846" s="111"/>
      <c r="U846" s="111"/>
      <c r="V846" s="111"/>
      <c r="W846" s="111"/>
      <c r="X846" s="111"/>
      <c r="Y846" s="111"/>
      <c r="Z846" s="111"/>
    </row>
    <row r="847" spans="1:26" ht="15.75" customHeight="1">
      <c r="A847" s="111"/>
      <c r="B847" s="78"/>
      <c r="C847" s="78"/>
      <c r="D847" s="111"/>
      <c r="E847" s="78"/>
      <c r="F847" s="111"/>
      <c r="G847" s="111"/>
      <c r="H847" s="204"/>
      <c r="I847" s="111"/>
      <c r="J847" s="204"/>
      <c r="K847" s="111"/>
      <c r="L847" s="204"/>
      <c r="M847" s="111"/>
      <c r="N847" s="111"/>
      <c r="O847" s="111"/>
      <c r="P847" s="111"/>
      <c r="Q847" s="111"/>
      <c r="R847" s="111"/>
      <c r="S847" s="111"/>
      <c r="T847" s="111"/>
      <c r="U847" s="111"/>
      <c r="V847" s="111"/>
      <c r="W847" s="111"/>
      <c r="X847" s="111"/>
      <c r="Y847" s="111"/>
      <c r="Z847" s="111"/>
    </row>
    <row r="848" spans="1:26" ht="15.75" customHeight="1">
      <c r="A848" s="111"/>
      <c r="B848" s="78"/>
      <c r="C848" s="78"/>
      <c r="D848" s="111"/>
      <c r="E848" s="78"/>
      <c r="F848" s="111"/>
      <c r="G848" s="111"/>
      <c r="H848" s="204"/>
      <c r="I848" s="111"/>
      <c r="J848" s="204"/>
      <c r="K848" s="111"/>
      <c r="L848" s="204"/>
      <c r="M848" s="111"/>
      <c r="N848" s="111"/>
      <c r="O848" s="111"/>
      <c r="P848" s="111"/>
      <c r="Q848" s="111"/>
      <c r="R848" s="111"/>
      <c r="S848" s="111"/>
      <c r="T848" s="111"/>
      <c r="U848" s="111"/>
      <c r="V848" s="111"/>
      <c r="W848" s="111"/>
      <c r="X848" s="111"/>
      <c r="Y848" s="111"/>
      <c r="Z848" s="111"/>
    </row>
    <row r="849" spans="1:26" ht="15.75" customHeight="1">
      <c r="A849" s="111"/>
      <c r="B849" s="78"/>
      <c r="C849" s="78"/>
      <c r="D849" s="111"/>
      <c r="E849" s="78"/>
      <c r="F849" s="111"/>
      <c r="G849" s="111"/>
      <c r="H849" s="204"/>
      <c r="I849" s="111"/>
      <c r="J849" s="204"/>
      <c r="K849" s="111"/>
      <c r="L849" s="204"/>
      <c r="M849" s="111"/>
      <c r="N849" s="111"/>
      <c r="O849" s="111"/>
      <c r="P849" s="111"/>
      <c r="Q849" s="111"/>
      <c r="R849" s="111"/>
      <c r="S849" s="111"/>
      <c r="T849" s="111"/>
      <c r="U849" s="111"/>
      <c r="V849" s="111"/>
      <c r="W849" s="111"/>
      <c r="X849" s="111"/>
      <c r="Y849" s="111"/>
      <c r="Z849" s="111"/>
    </row>
    <row r="850" spans="1:26" ht="15.75" customHeight="1">
      <c r="A850" s="111"/>
      <c r="B850" s="78"/>
      <c r="C850" s="78"/>
      <c r="D850" s="111"/>
      <c r="E850" s="78"/>
      <c r="F850" s="111"/>
      <c r="G850" s="111"/>
      <c r="H850" s="204"/>
      <c r="I850" s="111"/>
      <c r="J850" s="204"/>
      <c r="K850" s="111"/>
      <c r="L850" s="204"/>
      <c r="M850" s="111"/>
      <c r="N850" s="111"/>
      <c r="O850" s="111"/>
      <c r="P850" s="111"/>
      <c r="Q850" s="111"/>
      <c r="R850" s="111"/>
      <c r="S850" s="111"/>
      <c r="T850" s="111"/>
      <c r="U850" s="111"/>
      <c r="V850" s="111"/>
      <c r="W850" s="111"/>
      <c r="X850" s="111"/>
      <c r="Y850" s="111"/>
      <c r="Z850" s="111"/>
    </row>
    <row r="851" spans="1:26" ht="15.75" customHeight="1">
      <c r="A851" s="111"/>
      <c r="B851" s="78"/>
      <c r="C851" s="78"/>
      <c r="D851" s="111"/>
      <c r="E851" s="78"/>
      <c r="F851" s="111"/>
      <c r="G851" s="111"/>
      <c r="H851" s="204"/>
      <c r="I851" s="111"/>
      <c r="J851" s="204"/>
      <c r="K851" s="111"/>
      <c r="L851" s="204"/>
      <c r="M851" s="111"/>
      <c r="N851" s="111"/>
      <c r="O851" s="111"/>
      <c r="P851" s="111"/>
      <c r="Q851" s="111"/>
      <c r="R851" s="111"/>
      <c r="S851" s="111"/>
      <c r="T851" s="111"/>
      <c r="U851" s="111"/>
      <c r="V851" s="111"/>
      <c r="W851" s="111"/>
      <c r="X851" s="111"/>
      <c r="Y851" s="111"/>
      <c r="Z851" s="111"/>
    </row>
    <row r="852" spans="1:26" ht="15.75" customHeight="1">
      <c r="A852" s="111"/>
      <c r="B852" s="78"/>
      <c r="C852" s="78"/>
      <c r="D852" s="111"/>
      <c r="E852" s="78"/>
      <c r="F852" s="111"/>
      <c r="G852" s="111"/>
      <c r="H852" s="204"/>
      <c r="I852" s="111"/>
      <c r="J852" s="204"/>
      <c r="K852" s="111"/>
      <c r="L852" s="204"/>
      <c r="M852" s="111"/>
      <c r="N852" s="111"/>
      <c r="O852" s="111"/>
      <c r="P852" s="111"/>
      <c r="Q852" s="111"/>
      <c r="R852" s="111"/>
      <c r="S852" s="111"/>
      <c r="T852" s="111"/>
      <c r="U852" s="111"/>
      <c r="V852" s="111"/>
      <c r="W852" s="111"/>
      <c r="X852" s="111"/>
      <c r="Y852" s="111"/>
      <c r="Z852" s="111"/>
    </row>
    <row r="853" spans="1:26" ht="15.75" customHeight="1">
      <c r="A853" s="111"/>
      <c r="B853" s="78"/>
      <c r="C853" s="78"/>
      <c r="D853" s="111"/>
      <c r="E853" s="78"/>
      <c r="F853" s="111"/>
      <c r="G853" s="111"/>
      <c r="H853" s="204"/>
      <c r="I853" s="111"/>
      <c r="J853" s="204"/>
      <c r="K853" s="111"/>
      <c r="L853" s="204"/>
      <c r="M853" s="111"/>
      <c r="N853" s="111"/>
      <c r="O853" s="111"/>
      <c r="P853" s="111"/>
      <c r="Q853" s="111"/>
      <c r="R853" s="111"/>
      <c r="S853" s="111"/>
      <c r="T853" s="111"/>
      <c r="U853" s="111"/>
      <c r="V853" s="111"/>
      <c r="W853" s="111"/>
      <c r="X853" s="111"/>
      <c r="Y853" s="111"/>
      <c r="Z853" s="111"/>
    </row>
    <row r="854" spans="1:26" ht="15.75" customHeight="1">
      <c r="A854" s="111"/>
      <c r="B854" s="78"/>
      <c r="C854" s="78"/>
      <c r="D854" s="111"/>
      <c r="E854" s="78"/>
      <c r="F854" s="111"/>
      <c r="G854" s="111"/>
      <c r="H854" s="204"/>
      <c r="I854" s="111"/>
      <c r="J854" s="204"/>
      <c r="K854" s="111"/>
      <c r="L854" s="204"/>
      <c r="M854" s="111"/>
      <c r="N854" s="111"/>
      <c r="O854" s="111"/>
      <c r="P854" s="111"/>
      <c r="Q854" s="111"/>
      <c r="R854" s="111"/>
      <c r="S854" s="111"/>
      <c r="T854" s="111"/>
      <c r="U854" s="111"/>
      <c r="V854" s="111"/>
      <c r="W854" s="111"/>
      <c r="X854" s="111"/>
      <c r="Y854" s="111"/>
      <c r="Z854" s="111"/>
    </row>
    <row r="855" spans="1:26" ht="15.75" customHeight="1">
      <c r="A855" s="111"/>
      <c r="B855" s="78"/>
      <c r="C855" s="78"/>
      <c r="D855" s="111"/>
      <c r="E855" s="78"/>
      <c r="F855" s="111"/>
      <c r="G855" s="111"/>
      <c r="H855" s="204"/>
      <c r="I855" s="111"/>
      <c r="J855" s="204"/>
      <c r="K855" s="111"/>
      <c r="L855" s="204"/>
      <c r="M855" s="111"/>
      <c r="N855" s="111"/>
      <c r="O855" s="111"/>
      <c r="P855" s="111"/>
      <c r="Q855" s="111"/>
      <c r="R855" s="111"/>
      <c r="S855" s="111"/>
      <c r="T855" s="111"/>
      <c r="U855" s="111"/>
      <c r="V855" s="111"/>
      <c r="W855" s="111"/>
      <c r="X855" s="111"/>
      <c r="Y855" s="111"/>
      <c r="Z855" s="111"/>
    </row>
    <row r="856" spans="1:26" ht="15.75" customHeight="1">
      <c r="A856" s="111"/>
      <c r="B856" s="78"/>
      <c r="C856" s="78"/>
      <c r="D856" s="111"/>
      <c r="E856" s="78"/>
      <c r="F856" s="111"/>
      <c r="G856" s="111"/>
      <c r="H856" s="204"/>
      <c r="I856" s="111"/>
      <c r="J856" s="204"/>
      <c r="K856" s="111"/>
      <c r="L856" s="204"/>
      <c r="M856" s="111"/>
      <c r="N856" s="111"/>
      <c r="O856" s="111"/>
      <c r="P856" s="111"/>
      <c r="Q856" s="111"/>
      <c r="R856" s="111"/>
      <c r="S856" s="111"/>
      <c r="T856" s="111"/>
      <c r="U856" s="111"/>
      <c r="V856" s="111"/>
      <c r="W856" s="111"/>
      <c r="X856" s="111"/>
      <c r="Y856" s="111"/>
      <c r="Z856" s="111"/>
    </row>
    <row r="857" spans="1:26" ht="15.75" customHeight="1">
      <c r="A857" s="111"/>
      <c r="B857" s="78"/>
      <c r="C857" s="78"/>
      <c r="D857" s="111"/>
      <c r="E857" s="78"/>
      <c r="F857" s="111"/>
      <c r="G857" s="111"/>
      <c r="H857" s="204"/>
      <c r="I857" s="111"/>
      <c r="J857" s="204"/>
      <c r="K857" s="111"/>
      <c r="L857" s="204"/>
      <c r="M857" s="111"/>
      <c r="N857" s="111"/>
      <c r="O857" s="111"/>
      <c r="P857" s="111"/>
      <c r="Q857" s="111"/>
      <c r="R857" s="111"/>
      <c r="S857" s="111"/>
      <c r="T857" s="111"/>
      <c r="U857" s="111"/>
      <c r="V857" s="111"/>
      <c r="W857" s="111"/>
      <c r="X857" s="111"/>
      <c r="Y857" s="111"/>
      <c r="Z857" s="111"/>
    </row>
    <row r="858" spans="1:26" ht="15.75" customHeight="1">
      <c r="A858" s="111"/>
      <c r="B858" s="78"/>
      <c r="C858" s="78"/>
      <c r="D858" s="111"/>
      <c r="E858" s="78"/>
      <c r="F858" s="111"/>
      <c r="G858" s="111"/>
      <c r="H858" s="204"/>
      <c r="I858" s="111"/>
      <c r="J858" s="204"/>
      <c r="K858" s="111"/>
      <c r="L858" s="204"/>
      <c r="M858" s="111"/>
      <c r="N858" s="111"/>
      <c r="O858" s="111"/>
      <c r="P858" s="111"/>
      <c r="Q858" s="111"/>
      <c r="R858" s="111"/>
      <c r="S858" s="111"/>
      <c r="T858" s="111"/>
      <c r="U858" s="111"/>
      <c r="V858" s="111"/>
      <c r="W858" s="111"/>
      <c r="X858" s="111"/>
      <c r="Y858" s="111"/>
      <c r="Z858" s="111"/>
    </row>
    <row r="859" spans="1:26" ht="15.75" customHeight="1">
      <c r="A859" s="111"/>
      <c r="B859" s="78"/>
      <c r="C859" s="78"/>
      <c r="D859" s="111"/>
      <c r="E859" s="78"/>
      <c r="F859" s="111"/>
      <c r="G859" s="111"/>
      <c r="H859" s="204"/>
      <c r="I859" s="111"/>
      <c r="J859" s="204"/>
      <c r="K859" s="111"/>
      <c r="L859" s="204"/>
      <c r="M859" s="111"/>
      <c r="N859" s="111"/>
      <c r="O859" s="111"/>
      <c r="P859" s="111"/>
      <c r="Q859" s="111"/>
      <c r="R859" s="111"/>
      <c r="S859" s="111"/>
      <c r="T859" s="111"/>
      <c r="U859" s="111"/>
      <c r="V859" s="111"/>
      <c r="W859" s="111"/>
      <c r="X859" s="111"/>
      <c r="Y859" s="111"/>
      <c r="Z859" s="111"/>
    </row>
    <row r="860" spans="1:26" ht="15.75" customHeight="1">
      <c r="A860" s="111"/>
      <c r="B860" s="78"/>
      <c r="C860" s="78"/>
      <c r="D860" s="111"/>
      <c r="E860" s="78"/>
      <c r="F860" s="111"/>
      <c r="G860" s="111"/>
      <c r="H860" s="204"/>
      <c r="I860" s="111"/>
      <c r="J860" s="204"/>
      <c r="K860" s="111"/>
      <c r="L860" s="204"/>
      <c r="M860" s="111"/>
      <c r="N860" s="111"/>
      <c r="O860" s="111"/>
      <c r="P860" s="111"/>
      <c r="Q860" s="111"/>
      <c r="R860" s="111"/>
      <c r="S860" s="111"/>
      <c r="T860" s="111"/>
      <c r="U860" s="111"/>
      <c r="V860" s="111"/>
      <c r="W860" s="111"/>
      <c r="X860" s="111"/>
      <c r="Y860" s="111"/>
      <c r="Z860" s="111"/>
    </row>
    <row r="861" spans="1:26" ht="15.75" customHeight="1">
      <c r="A861" s="111"/>
      <c r="B861" s="78"/>
      <c r="C861" s="78"/>
      <c r="D861" s="111"/>
      <c r="E861" s="78"/>
      <c r="F861" s="111"/>
      <c r="G861" s="111"/>
      <c r="H861" s="204"/>
      <c r="I861" s="111"/>
      <c r="J861" s="204"/>
      <c r="K861" s="111"/>
      <c r="L861" s="204"/>
      <c r="M861" s="111"/>
      <c r="N861" s="111"/>
      <c r="O861" s="111"/>
      <c r="P861" s="111"/>
      <c r="Q861" s="111"/>
      <c r="R861" s="111"/>
      <c r="S861" s="111"/>
      <c r="T861" s="111"/>
      <c r="U861" s="111"/>
      <c r="V861" s="111"/>
      <c r="W861" s="111"/>
      <c r="X861" s="111"/>
      <c r="Y861" s="111"/>
      <c r="Z861" s="111"/>
    </row>
    <row r="862" spans="1:26" ht="15.75" customHeight="1">
      <c r="A862" s="111"/>
      <c r="B862" s="78"/>
      <c r="C862" s="78"/>
      <c r="D862" s="111"/>
      <c r="E862" s="78"/>
      <c r="F862" s="111"/>
      <c r="G862" s="111"/>
      <c r="H862" s="204"/>
      <c r="I862" s="111"/>
      <c r="J862" s="204"/>
      <c r="K862" s="111"/>
      <c r="L862" s="204"/>
      <c r="M862" s="111"/>
      <c r="N862" s="111"/>
      <c r="O862" s="111"/>
      <c r="P862" s="111"/>
      <c r="Q862" s="111"/>
      <c r="R862" s="111"/>
      <c r="S862" s="111"/>
      <c r="T862" s="111"/>
      <c r="U862" s="111"/>
      <c r="V862" s="111"/>
      <c r="W862" s="111"/>
      <c r="X862" s="111"/>
      <c r="Y862" s="111"/>
      <c r="Z862" s="111"/>
    </row>
    <row r="863" spans="1:26" ht="15.75" customHeight="1">
      <c r="A863" s="111"/>
      <c r="B863" s="78"/>
      <c r="C863" s="78"/>
      <c r="D863" s="111"/>
      <c r="E863" s="78"/>
      <c r="F863" s="111"/>
      <c r="G863" s="111"/>
      <c r="H863" s="204"/>
      <c r="I863" s="111"/>
      <c r="J863" s="204"/>
      <c r="K863" s="111"/>
      <c r="L863" s="204"/>
      <c r="M863" s="111"/>
      <c r="N863" s="111"/>
      <c r="O863" s="111"/>
      <c r="P863" s="111"/>
      <c r="Q863" s="111"/>
      <c r="R863" s="111"/>
      <c r="S863" s="111"/>
      <c r="T863" s="111"/>
      <c r="U863" s="111"/>
      <c r="V863" s="111"/>
      <c r="W863" s="111"/>
      <c r="X863" s="111"/>
      <c r="Y863" s="111"/>
      <c r="Z863" s="111"/>
    </row>
    <row r="864" spans="1:26" ht="15.75" customHeight="1">
      <c r="A864" s="111"/>
      <c r="B864" s="78"/>
      <c r="C864" s="78"/>
      <c r="D864" s="111"/>
      <c r="E864" s="78"/>
      <c r="F864" s="111"/>
      <c r="G864" s="111"/>
      <c r="H864" s="204"/>
      <c r="I864" s="111"/>
      <c r="J864" s="204"/>
      <c r="K864" s="111"/>
      <c r="L864" s="204"/>
      <c r="M864" s="111"/>
      <c r="N864" s="111"/>
      <c r="O864" s="111"/>
      <c r="P864" s="111"/>
      <c r="Q864" s="111"/>
      <c r="R864" s="111"/>
      <c r="S864" s="111"/>
      <c r="T864" s="111"/>
      <c r="U864" s="111"/>
      <c r="V864" s="111"/>
      <c r="W864" s="111"/>
      <c r="X864" s="111"/>
      <c r="Y864" s="111"/>
      <c r="Z864" s="111"/>
    </row>
    <row r="865" spans="1:26" ht="15.75" customHeight="1">
      <c r="A865" s="111"/>
      <c r="B865" s="78"/>
      <c r="C865" s="78"/>
      <c r="D865" s="111"/>
      <c r="E865" s="78"/>
      <c r="F865" s="111"/>
      <c r="G865" s="111"/>
      <c r="H865" s="204"/>
      <c r="I865" s="111"/>
      <c r="J865" s="204"/>
      <c r="K865" s="111"/>
      <c r="L865" s="204"/>
      <c r="M865" s="111"/>
      <c r="N865" s="111"/>
      <c r="O865" s="111"/>
      <c r="P865" s="111"/>
      <c r="Q865" s="111"/>
      <c r="R865" s="111"/>
      <c r="S865" s="111"/>
      <c r="T865" s="111"/>
      <c r="U865" s="111"/>
      <c r="V865" s="111"/>
      <c r="W865" s="111"/>
      <c r="X865" s="111"/>
      <c r="Y865" s="111"/>
      <c r="Z865" s="111"/>
    </row>
    <row r="866" spans="1:26" ht="15.75" customHeight="1">
      <c r="A866" s="111"/>
      <c r="B866" s="78"/>
      <c r="C866" s="78"/>
      <c r="D866" s="111"/>
      <c r="E866" s="78"/>
      <c r="F866" s="111"/>
      <c r="G866" s="111"/>
      <c r="H866" s="204"/>
      <c r="I866" s="111"/>
      <c r="J866" s="204"/>
      <c r="K866" s="111"/>
      <c r="L866" s="204"/>
      <c r="M866" s="111"/>
      <c r="N866" s="111"/>
      <c r="O866" s="111"/>
      <c r="P866" s="111"/>
      <c r="Q866" s="111"/>
      <c r="R866" s="111"/>
      <c r="S866" s="111"/>
      <c r="T866" s="111"/>
      <c r="U866" s="111"/>
      <c r="V866" s="111"/>
      <c r="W866" s="111"/>
      <c r="X866" s="111"/>
      <c r="Y866" s="111"/>
      <c r="Z866" s="111"/>
    </row>
    <row r="867" spans="1:26" ht="15.75" customHeight="1">
      <c r="A867" s="111"/>
      <c r="B867" s="78"/>
      <c r="C867" s="78"/>
      <c r="D867" s="111"/>
      <c r="E867" s="78"/>
      <c r="F867" s="111"/>
      <c r="G867" s="111"/>
      <c r="H867" s="204"/>
      <c r="I867" s="111"/>
      <c r="J867" s="204"/>
      <c r="K867" s="111"/>
      <c r="L867" s="204"/>
      <c r="M867" s="111"/>
      <c r="N867" s="111"/>
      <c r="O867" s="111"/>
      <c r="P867" s="111"/>
      <c r="Q867" s="111"/>
      <c r="R867" s="111"/>
      <c r="S867" s="111"/>
      <c r="T867" s="111"/>
      <c r="U867" s="111"/>
      <c r="V867" s="111"/>
      <c r="W867" s="111"/>
      <c r="X867" s="111"/>
      <c r="Y867" s="111"/>
      <c r="Z867" s="111"/>
    </row>
    <row r="868" spans="1:26" ht="15.75" customHeight="1">
      <c r="A868" s="111"/>
      <c r="B868" s="78"/>
      <c r="C868" s="78"/>
      <c r="D868" s="111"/>
      <c r="E868" s="78"/>
      <c r="F868" s="111"/>
      <c r="G868" s="111"/>
      <c r="H868" s="204"/>
      <c r="I868" s="111"/>
      <c r="J868" s="204"/>
      <c r="K868" s="111"/>
      <c r="L868" s="204"/>
      <c r="M868" s="111"/>
      <c r="N868" s="111"/>
      <c r="O868" s="111"/>
      <c r="P868" s="111"/>
      <c r="Q868" s="111"/>
      <c r="R868" s="111"/>
      <c r="S868" s="111"/>
      <c r="T868" s="111"/>
      <c r="U868" s="111"/>
      <c r="V868" s="111"/>
      <c r="W868" s="111"/>
      <c r="X868" s="111"/>
      <c r="Y868" s="111"/>
      <c r="Z868" s="111"/>
    </row>
    <row r="869" spans="1:26" ht="15.75" customHeight="1">
      <c r="A869" s="111"/>
      <c r="B869" s="78"/>
      <c r="C869" s="78"/>
      <c r="D869" s="111"/>
      <c r="E869" s="78"/>
      <c r="F869" s="111"/>
      <c r="G869" s="111"/>
      <c r="H869" s="204"/>
      <c r="I869" s="111"/>
      <c r="J869" s="204"/>
      <c r="K869" s="111"/>
      <c r="L869" s="204"/>
      <c r="M869" s="111"/>
      <c r="N869" s="111"/>
      <c r="O869" s="111"/>
      <c r="P869" s="111"/>
      <c r="Q869" s="111"/>
      <c r="R869" s="111"/>
      <c r="S869" s="111"/>
      <c r="T869" s="111"/>
      <c r="U869" s="111"/>
      <c r="V869" s="111"/>
      <c r="W869" s="111"/>
      <c r="X869" s="111"/>
      <c r="Y869" s="111"/>
      <c r="Z869" s="111"/>
    </row>
    <row r="870" spans="1:26" ht="15.75" customHeight="1">
      <c r="A870" s="111"/>
      <c r="B870" s="78"/>
      <c r="C870" s="78"/>
      <c r="D870" s="111"/>
      <c r="E870" s="78"/>
      <c r="F870" s="111"/>
      <c r="G870" s="111"/>
      <c r="H870" s="204"/>
      <c r="I870" s="111"/>
      <c r="J870" s="204"/>
      <c r="K870" s="111"/>
      <c r="L870" s="204"/>
      <c r="M870" s="111"/>
      <c r="N870" s="111"/>
      <c r="O870" s="111"/>
      <c r="P870" s="111"/>
      <c r="Q870" s="111"/>
      <c r="R870" s="111"/>
      <c r="S870" s="111"/>
      <c r="T870" s="111"/>
      <c r="U870" s="111"/>
      <c r="V870" s="111"/>
      <c r="W870" s="111"/>
      <c r="X870" s="111"/>
      <c r="Y870" s="111"/>
      <c r="Z870" s="111"/>
    </row>
    <row r="871" spans="1:26" ht="15.75" customHeight="1">
      <c r="A871" s="111"/>
      <c r="B871" s="78"/>
      <c r="C871" s="78"/>
      <c r="D871" s="111"/>
      <c r="E871" s="78"/>
      <c r="F871" s="111"/>
      <c r="G871" s="111"/>
      <c r="H871" s="204"/>
      <c r="I871" s="111"/>
      <c r="J871" s="204"/>
      <c r="K871" s="111"/>
      <c r="L871" s="204"/>
      <c r="M871" s="111"/>
      <c r="N871" s="111"/>
      <c r="O871" s="111"/>
      <c r="P871" s="111"/>
      <c r="Q871" s="111"/>
      <c r="R871" s="111"/>
      <c r="S871" s="111"/>
      <c r="T871" s="111"/>
      <c r="U871" s="111"/>
      <c r="V871" s="111"/>
      <c r="W871" s="111"/>
      <c r="X871" s="111"/>
      <c r="Y871" s="111"/>
      <c r="Z871" s="111"/>
    </row>
    <row r="872" spans="1:26" ht="15.75" customHeight="1">
      <c r="A872" s="111"/>
      <c r="B872" s="78"/>
      <c r="C872" s="78"/>
      <c r="D872" s="111"/>
      <c r="E872" s="78"/>
      <c r="F872" s="111"/>
      <c r="G872" s="111"/>
      <c r="H872" s="204"/>
      <c r="I872" s="111"/>
      <c r="J872" s="204"/>
      <c r="K872" s="111"/>
      <c r="L872" s="204"/>
      <c r="M872" s="111"/>
      <c r="N872" s="111"/>
      <c r="O872" s="111"/>
      <c r="P872" s="111"/>
      <c r="Q872" s="111"/>
      <c r="R872" s="111"/>
      <c r="S872" s="111"/>
      <c r="T872" s="111"/>
      <c r="U872" s="111"/>
      <c r="V872" s="111"/>
      <c r="W872" s="111"/>
      <c r="X872" s="111"/>
      <c r="Y872" s="111"/>
      <c r="Z872" s="111"/>
    </row>
    <row r="873" spans="1:26" ht="15.75" customHeight="1">
      <c r="A873" s="111"/>
      <c r="B873" s="78"/>
      <c r="C873" s="78"/>
      <c r="D873" s="111"/>
      <c r="E873" s="78"/>
      <c r="F873" s="111"/>
      <c r="G873" s="111"/>
      <c r="H873" s="204"/>
      <c r="I873" s="111"/>
      <c r="J873" s="204"/>
      <c r="K873" s="111"/>
      <c r="L873" s="204"/>
      <c r="M873" s="111"/>
      <c r="N873" s="111"/>
      <c r="O873" s="111"/>
      <c r="P873" s="111"/>
      <c r="Q873" s="111"/>
      <c r="R873" s="111"/>
      <c r="S873" s="111"/>
      <c r="T873" s="111"/>
      <c r="U873" s="111"/>
      <c r="V873" s="111"/>
      <c r="W873" s="111"/>
      <c r="X873" s="111"/>
      <c r="Y873" s="111"/>
      <c r="Z873" s="111"/>
    </row>
    <row r="874" spans="1:26" ht="15.75" customHeight="1">
      <c r="A874" s="111"/>
      <c r="B874" s="78"/>
      <c r="C874" s="78"/>
      <c r="D874" s="111"/>
      <c r="E874" s="78"/>
      <c r="F874" s="111"/>
      <c r="G874" s="111"/>
      <c r="H874" s="204"/>
      <c r="I874" s="111"/>
      <c r="J874" s="204"/>
      <c r="K874" s="111"/>
      <c r="L874" s="204"/>
      <c r="M874" s="111"/>
      <c r="N874" s="111"/>
      <c r="O874" s="111"/>
      <c r="P874" s="111"/>
      <c r="Q874" s="111"/>
      <c r="R874" s="111"/>
      <c r="S874" s="111"/>
      <c r="T874" s="111"/>
      <c r="U874" s="111"/>
      <c r="V874" s="111"/>
      <c r="W874" s="111"/>
      <c r="X874" s="111"/>
      <c r="Y874" s="111"/>
      <c r="Z874" s="111"/>
    </row>
    <row r="875" spans="1:26" ht="15.75" customHeight="1">
      <c r="A875" s="111"/>
      <c r="B875" s="78"/>
      <c r="C875" s="78"/>
      <c r="D875" s="111"/>
      <c r="E875" s="78"/>
      <c r="F875" s="111"/>
      <c r="G875" s="111"/>
      <c r="H875" s="204"/>
      <c r="I875" s="111"/>
      <c r="J875" s="204"/>
      <c r="K875" s="111"/>
      <c r="L875" s="204"/>
      <c r="M875" s="111"/>
      <c r="N875" s="111"/>
      <c r="O875" s="111"/>
      <c r="P875" s="111"/>
      <c r="Q875" s="111"/>
      <c r="R875" s="111"/>
      <c r="S875" s="111"/>
      <c r="T875" s="111"/>
      <c r="U875" s="111"/>
      <c r="V875" s="111"/>
      <c r="W875" s="111"/>
      <c r="X875" s="111"/>
      <c r="Y875" s="111"/>
      <c r="Z875" s="111"/>
    </row>
    <row r="876" spans="1:26" ht="15.75" customHeight="1">
      <c r="A876" s="111"/>
      <c r="B876" s="78"/>
      <c r="C876" s="78"/>
      <c r="D876" s="111"/>
      <c r="E876" s="78"/>
      <c r="F876" s="111"/>
      <c r="G876" s="111"/>
      <c r="H876" s="204"/>
      <c r="I876" s="111"/>
      <c r="J876" s="204"/>
      <c r="K876" s="111"/>
      <c r="L876" s="204"/>
      <c r="M876" s="111"/>
      <c r="N876" s="111"/>
      <c r="O876" s="111"/>
      <c r="P876" s="111"/>
      <c r="Q876" s="111"/>
      <c r="R876" s="111"/>
      <c r="S876" s="111"/>
      <c r="T876" s="111"/>
      <c r="U876" s="111"/>
      <c r="V876" s="111"/>
      <c r="W876" s="111"/>
      <c r="X876" s="111"/>
      <c r="Y876" s="111"/>
      <c r="Z876" s="111"/>
    </row>
    <row r="877" spans="1:26" ht="15.75" customHeight="1">
      <c r="A877" s="111"/>
      <c r="B877" s="78"/>
      <c r="C877" s="78"/>
      <c r="D877" s="111"/>
      <c r="E877" s="78"/>
      <c r="F877" s="111"/>
      <c r="G877" s="111"/>
      <c r="H877" s="204"/>
      <c r="I877" s="111"/>
      <c r="J877" s="204"/>
      <c r="K877" s="111"/>
      <c r="L877" s="204"/>
      <c r="M877" s="111"/>
      <c r="N877" s="111"/>
      <c r="O877" s="111"/>
      <c r="P877" s="111"/>
      <c r="Q877" s="111"/>
      <c r="R877" s="111"/>
      <c r="S877" s="111"/>
      <c r="T877" s="111"/>
      <c r="U877" s="111"/>
      <c r="V877" s="111"/>
      <c r="W877" s="111"/>
      <c r="X877" s="111"/>
      <c r="Y877" s="111"/>
      <c r="Z877" s="111"/>
    </row>
    <row r="878" spans="1:26" ht="15.75" customHeight="1">
      <c r="A878" s="111"/>
      <c r="B878" s="78"/>
      <c r="C878" s="78"/>
      <c r="D878" s="111"/>
      <c r="E878" s="78"/>
      <c r="F878" s="111"/>
      <c r="G878" s="111"/>
      <c r="H878" s="204"/>
      <c r="I878" s="111"/>
      <c r="J878" s="204"/>
      <c r="K878" s="111"/>
      <c r="L878" s="204"/>
      <c r="M878" s="111"/>
      <c r="N878" s="111"/>
      <c r="O878" s="111"/>
      <c r="P878" s="111"/>
      <c r="Q878" s="111"/>
      <c r="R878" s="111"/>
      <c r="S878" s="111"/>
      <c r="T878" s="111"/>
      <c r="U878" s="111"/>
      <c r="V878" s="111"/>
      <c r="W878" s="111"/>
      <c r="X878" s="111"/>
      <c r="Y878" s="111"/>
      <c r="Z878" s="111"/>
    </row>
    <row r="879" spans="1:26" ht="15.75" customHeight="1">
      <c r="A879" s="111"/>
      <c r="B879" s="78"/>
      <c r="C879" s="78"/>
      <c r="D879" s="111"/>
      <c r="E879" s="78"/>
      <c r="F879" s="111"/>
      <c r="G879" s="111"/>
      <c r="H879" s="204"/>
      <c r="I879" s="111"/>
      <c r="J879" s="204"/>
      <c r="K879" s="111"/>
      <c r="L879" s="204"/>
      <c r="M879" s="111"/>
      <c r="N879" s="111"/>
      <c r="O879" s="111"/>
      <c r="P879" s="111"/>
      <c r="Q879" s="111"/>
      <c r="R879" s="111"/>
      <c r="S879" s="111"/>
      <c r="T879" s="111"/>
      <c r="U879" s="111"/>
      <c r="V879" s="111"/>
      <c r="W879" s="111"/>
      <c r="X879" s="111"/>
      <c r="Y879" s="111"/>
      <c r="Z879" s="111"/>
    </row>
    <row r="880" spans="1:26" ht="15.75" customHeight="1">
      <c r="A880" s="111"/>
      <c r="B880" s="78"/>
      <c r="C880" s="78"/>
      <c r="D880" s="111"/>
      <c r="E880" s="78"/>
      <c r="F880" s="111"/>
      <c r="G880" s="111"/>
      <c r="H880" s="204"/>
      <c r="I880" s="111"/>
      <c r="J880" s="204"/>
      <c r="K880" s="111"/>
      <c r="L880" s="204"/>
      <c r="M880" s="111"/>
      <c r="N880" s="111"/>
      <c r="O880" s="111"/>
      <c r="P880" s="111"/>
      <c r="Q880" s="111"/>
      <c r="R880" s="111"/>
      <c r="S880" s="111"/>
      <c r="T880" s="111"/>
      <c r="U880" s="111"/>
      <c r="V880" s="111"/>
      <c r="W880" s="111"/>
      <c r="X880" s="111"/>
      <c r="Y880" s="111"/>
      <c r="Z880" s="111"/>
    </row>
    <row r="881" spans="1:26" ht="15.75" customHeight="1">
      <c r="A881" s="111"/>
      <c r="B881" s="78"/>
      <c r="C881" s="78"/>
      <c r="D881" s="111"/>
      <c r="E881" s="78"/>
      <c r="F881" s="111"/>
      <c r="G881" s="111"/>
      <c r="H881" s="204"/>
      <c r="I881" s="111"/>
      <c r="J881" s="204"/>
      <c r="K881" s="111"/>
      <c r="L881" s="204"/>
      <c r="M881" s="111"/>
      <c r="N881" s="111"/>
      <c r="O881" s="111"/>
      <c r="P881" s="111"/>
      <c r="Q881" s="111"/>
      <c r="R881" s="111"/>
      <c r="S881" s="111"/>
      <c r="T881" s="111"/>
      <c r="U881" s="111"/>
      <c r="V881" s="111"/>
      <c r="W881" s="111"/>
      <c r="X881" s="111"/>
      <c r="Y881" s="111"/>
      <c r="Z881" s="111"/>
    </row>
    <row r="882" spans="1:26" ht="15.75" customHeight="1">
      <c r="A882" s="111"/>
      <c r="B882" s="78"/>
      <c r="C882" s="78"/>
      <c r="D882" s="111"/>
      <c r="E882" s="78"/>
      <c r="F882" s="111"/>
      <c r="G882" s="111"/>
      <c r="H882" s="204"/>
      <c r="I882" s="111"/>
      <c r="J882" s="204"/>
      <c r="K882" s="111"/>
      <c r="L882" s="204"/>
      <c r="M882" s="111"/>
      <c r="N882" s="111"/>
      <c r="O882" s="111"/>
      <c r="P882" s="111"/>
      <c r="Q882" s="111"/>
      <c r="R882" s="111"/>
      <c r="S882" s="111"/>
      <c r="T882" s="111"/>
      <c r="U882" s="111"/>
      <c r="V882" s="111"/>
      <c r="W882" s="111"/>
      <c r="X882" s="111"/>
      <c r="Y882" s="111"/>
      <c r="Z882" s="111"/>
    </row>
    <row r="883" spans="1:26" ht="15.75" customHeight="1">
      <c r="A883" s="111"/>
      <c r="B883" s="78"/>
      <c r="C883" s="78"/>
      <c r="D883" s="111"/>
      <c r="E883" s="78"/>
      <c r="F883" s="111"/>
      <c r="G883" s="111"/>
      <c r="H883" s="204"/>
      <c r="I883" s="111"/>
      <c r="J883" s="204"/>
      <c r="K883" s="111"/>
      <c r="L883" s="204"/>
      <c r="M883" s="111"/>
      <c r="N883" s="111"/>
      <c r="O883" s="111"/>
      <c r="P883" s="111"/>
      <c r="Q883" s="111"/>
      <c r="R883" s="111"/>
      <c r="S883" s="111"/>
      <c r="T883" s="111"/>
      <c r="U883" s="111"/>
      <c r="V883" s="111"/>
      <c r="W883" s="111"/>
      <c r="X883" s="111"/>
      <c r="Y883" s="111"/>
      <c r="Z883" s="111"/>
    </row>
    <row r="884" spans="1:26" ht="15.75" customHeight="1">
      <c r="A884" s="111"/>
      <c r="B884" s="78"/>
      <c r="C884" s="78"/>
      <c r="D884" s="111"/>
      <c r="E884" s="78"/>
      <c r="F884" s="111"/>
      <c r="G884" s="111"/>
      <c r="H884" s="204"/>
      <c r="I884" s="111"/>
      <c r="J884" s="204"/>
      <c r="K884" s="111"/>
      <c r="L884" s="204"/>
      <c r="M884" s="111"/>
      <c r="N884" s="111"/>
      <c r="O884" s="111"/>
      <c r="P884" s="111"/>
      <c r="Q884" s="111"/>
      <c r="R884" s="111"/>
      <c r="S884" s="111"/>
      <c r="T884" s="111"/>
      <c r="U884" s="111"/>
      <c r="V884" s="111"/>
      <c r="W884" s="111"/>
      <c r="X884" s="111"/>
      <c r="Y884" s="111"/>
      <c r="Z884" s="111"/>
    </row>
    <row r="885" spans="1:26" ht="15.75" customHeight="1">
      <c r="A885" s="111"/>
      <c r="B885" s="78"/>
      <c r="C885" s="78"/>
      <c r="D885" s="111"/>
      <c r="E885" s="78"/>
      <c r="F885" s="111"/>
      <c r="G885" s="111"/>
      <c r="H885" s="204"/>
      <c r="I885" s="111"/>
      <c r="J885" s="204"/>
      <c r="K885" s="111"/>
      <c r="L885" s="204"/>
      <c r="M885" s="111"/>
      <c r="N885" s="111"/>
      <c r="O885" s="111"/>
      <c r="P885" s="111"/>
      <c r="Q885" s="111"/>
      <c r="R885" s="111"/>
      <c r="S885" s="111"/>
      <c r="T885" s="111"/>
      <c r="U885" s="111"/>
      <c r="V885" s="111"/>
      <c r="W885" s="111"/>
      <c r="X885" s="111"/>
      <c r="Y885" s="111"/>
      <c r="Z885" s="111"/>
    </row>
    <row r="886" spans="1:26" ht="15.75" customHeight="1">
      <c r="A886" s="111"/>
      <c r="B886" s="78"/>
      <c r="C886" s="78"/>
      <c r="D886" s="111"/>
      <c r="E886" s="78"/>
      <c r="F886" s="111"/>
      <c r="G886" s="111"/>
      <c r="H886" s="204"/>
      <c r="I886" s="111"/>
      <c r="J886" s="204"/>
      <c r="K886" s="111"/>
      <c r="L886" s="204"/>
      <c r="M886" s="111"/>
      <c r="N886" s="111"/>
      <c r="O886" s="111"/>
      <c r="P886" s="111"/>
      <c r="Q886" s="111"/>
      <c r="R886" s="111"/>
      <c r="S886" s="111"/>
      <c r="T886" s="111"/>
      <c r="U886" s="111"/>
      <c r="V886" s="111"/>
      <c r="W886" s="111"/>
      <c r="X886" s="111"/>
      <c r="Y886" s="111"/>
      <c r="Z886" s="111"/>
    </row>
    <row r="887" spans="1:26" ht="15.75" customHeight="1">
      <c r="A887" s="111"/>
      <c r="B887" s="78"/>
      <c r="C887" s="78"/>
      <c r="D887" s="111"/>
      <c r="E887" s="78"/>
      <c r="F887" s="111"/>
      <c r="G887" s="111"/>
      <c r="H887" s="204"/>
      <c r="I887" s="111"/>
      <c r="J887" s="204"/>
      <c r="K887" s="111"/>
      <c r="L887" s="204"/>
      <c r="M887" s="111"/>
      <c r="N887" s="111"/>
      <c r="O887" s="111"/>
      <c r="P887" s="111"/>
      <c r="Q887" s="111"/>
      <c r="R887" s="111"/>
      <c r="S887" s="111"/>
      <c r="T887" s="111"/>
      <c r="U887" s="111"/>
      <c r="V887" s="111"/>
      <c r="W887" s="111"/>
      <c r="X887" s="111"/>
      <c r="Y887" s="111"/>
      <c r="Z887" s="111"/>
    </row>
    <row r="888" spans="1:26" ht="15.75" customHeight="1">
      <c r="A888" s="111"/>
      <c r="B888" s="78"/>
      <c r="C888" s="78"/>
      <c r="D888" s="111"/>
      <c r="E888" s="78"/>
      <c r="F888" s="111"/>
      <c r="G888" s="111"/>
      <c r="H888" s="204"/>
      <c r="I888" s="111"/>
      <c r="J888" s="204"/>
      <c r="K888" s="111"/>
      <c r="L888" s="204"/>
      <c r="M888" s="111"/>
      <c r="N888" s="111"/>
      <c r="O888" s="111"/>
      <c r="P888" s="111"/>
      <c r="Q888" s="111"/>
      <c r="R888" s="111"/>
      <c r="S888" s="111"/>
      <c r="T888" s="111"/>
      <c r="U888" s="111"/>
      <c r="V888" s="111"/>
      <c r="W888" s="111"/>
      <c r="X888" s="111"/>
      <c r="Y888" s="111"/>
      <c r="Z888" s="111"/>
    </row>
    <row r="889" spans="1:26" ht="15.75" customHeight="1">
      <c r="A889" s="111"/>
      <c r="B889" s="78"/>
      <c r="C889" s="78"/>
      <c r="D889" s="111"/>
      <c r="E889" s="78"/>
      <c r="F889" s="111"/>
      <c r="G889" s="111"/>
      <c r="H889" s="204"/>
      <c r="I889" s="111"/>
      <c r="J889" s="204"/>
      <c r="K889" s="111"/>
      <c r="L889" s="204"/>
      <c r="M889" s="111"/>
      <c r="N889" s="111"/>
      <c r="O889" s="111"/>
      <c r="P889" s="111"/>
      <c r="Q889" s="111"/>
      <c r="R889" s="111"/>
      <c r="S889" s="111"/>
      <c r="T889" s="111"/>
      <c r="U889" s="111"/>
      <c r="V889" s="111"/>
      <c r="W889" s="111"/>
      <c r="X889" s="111"/>
      <c r="Y889" s="111"/>
      <c r="Z889" s="111"/>
    </row>
    <row r="890" spans="1:26" ht="15.75" customHeight="1">
      <c r="A890" s="111"/>
      <c r="B890" s="78"/>
      <c r="C890" s="78"/>
      <c r="D890" s="111"/>
      <c r="E890" s="78"/>
      <c r="F890" s="111"/>
      <c r="G890" s="111"/>
      <c r="H890" s="204"/>
      <c r="I890" s="111"/>
      <c r="J890" s="204"/>
      <c r="K890" s="111"/>
      <c r="L890" s="204"/>
      <c r="M890" s="111"/>
      <c r="N890" s="111"/>
      <c r="O890" s="111"/>
      <c r="P890" s="111"/>
      <c r="Q890" s="111"/>
      <c r="R890" s="111"/>
      <c r="S890" s="111"/>
      <c r="T890" s="111"/>
      <c r="U890" s="111"/>
      <c r="V890" s="111"/>
      <c r="W890" s="111"/>
      <c r="X890" s="111"/>
      <c r="Y890" s="111"/>
      <c r="Z890" s="111"/>
    </row>
    <row r="891" spans="1:26" ht="15.75" customHeight="1">
      <c r="A891" s="111"/>
      <c r="B891" s="78"/>
      <c r="C891" s="78"/>
      <c r="D891" s="111"/>
      <c r="E891" s="78"/>
      <c r="F891" s="111"/>
      <c r="G891" s="111"/>
      <c r="H891" s="204"/>
      <c r="I891" s="111"/>
      <c r="J891" s="204"/>
      <c r="K891" s="111"/>
      <c r="L891" s="204"/>
      <c r="M891" s="111"/>
      <c r="N891" s="111"/>
      <c r="O891" s="111"/>
      <c r="P891" s="111"/>
      <c r="Q891" s="111"/>
      <c r="R891" s="111"/>
      <c r="S891" s="111"/>
      <c r="T891" s="111"/>
      <c r="U891" s="111"/>
      <c r="V891" s="111"/>
      <c r="W891" s="111"/>
      <c r="X891" s="111"/>
      <c r="Y891" s="111"/>
      <c r="Z891" s="111"/>
    </row>
    <row r="892" spans="1:26" ht="15.75" customHeight="1">
      <c r="A892" s="111"/>
      <c r="B892" s="78"/>
      <c r="C892" s="78"/>
      <c r="D892" s="111"/>
      <c r="E892" s="78"/>
      <c r="F892" s="111"/>
      <c r="G892" s="111"/>
      <c r="H892" s="204"/>
      <c r="I892" s="111"/>
      <c r="J892" s="204"/>
      <c r="K892" s="111"/>
      <c r="L892" s="204"/>
      <c r="M892" s="111"/>
      <c r="N892" s="111"/>
      <c r="O892" s="111"/>
      <c r="P892" s="111"/>
      <c r="Q892" s="111"/>
      <c r="R892" s="111"/>
      <c r="S892" s="111"/>
      <c r="T892" s="111"/>
      <c r="U892" s="111"/>
      <c r="V892" s="111"/>
      <c r="W892" s="111"/>
      <c r="X892" s="111"/>
      <c r="Y892" s="111"/>
      <c r="Z892" s="111"/>
    </row>
    <row r="893" spans="1:26" ht="15.75" customHeight="1">
      <c r="A893" s="111"/>
      <c r="B893" s="78"/>
      <c r="C893" s="78"/>
      <c r="D893" s="111"/>
      <c r="E893" s="78"/>
      <c r="F893" s="111"/>
      <c r="G893" s="111"/>
      <c r="H893" s="204"/>
      <c r="I893" s="111"/>
      <c r="J893" s="204"/>
      <c r="K893" s="111"/>
      <c r="L893" s="204"/>
      <c r="M893" s="111"/>
      <c r="N893" s="111"/>
      <c r="O893" s="111"/>
      <c r="P893" s="111"/>
      <c r="Q893" s="111"/>
      <c r="R893" s="111"/>
      <c r="S893" s="111"/>
      <c r="T893" s="111"/>
      <c r="U893" s="111"/>
      <c r="V893" s="111"/>
      <c r="W893" s="111"/>
      <c r="X893" s="111"/>
      <c r="Y893" s="111"/>
      <c r="Z893" s="111"/>
    </row>
    <row r="894" spans="1:26" ht="15.75" customHeight="1">
      <c r="A894" s="111"/>
      <c r="B894" s="78"/>
      <c r="C894" s="78"/>
      <c r="D894" s="111"/>
      <c r="E894" s="78"/>
      <c r="F894" s="111"/>
      <c r="G894" s="111"/>
      <c r="H894" s="204"/>
      <c r="I894" s="111"/>
      <c r="J894" s="204"/>
      <c r="K894" s="111"/>
      <c r="L894" s="204"/>
      <c r="M894" s="111"/>
      <c r="N894" s="111"/>
      <c r="O894" s="111"/>
      <c r="P894" s="111"/>
      <c r="Q894" s="111"/>
      <c r="R894" s="111"/>
      <c r="S894" s="111"/>
      <c r="T894" s="111"/>
      <c r="U894" s="111"/>
      <c r="V894" s="111"/>
      <c r="W894" s="111"/>
      <c r="X894" s="111"/>
      <c r="Y894" s="111"/>
      <c r="Z894" s="111"/>
    </row>
    <row r="895" spans="1:26" ht="15.75" customHeight="1">
      <c r="A895" s="111"/>
      <c r="B895" s="78"/>
      <c r="C895" s="78"/>
      <c r="D895" s="111"/>
      <c r="E895" s="78"/>
      <c r="F895" s="111"/>
      <c r="G895" s="111"/>
      <c r="H895" s="204"/>
      <c r="I895" s="111"/>
      <c r="J895" s="204"/>
      <c r="K895" s="111"/>
      <c r="L895" s="204"/>
      <c r="M895" s="111"/>
      <c r="N895" s="111"/>
      <c r="O895" s="111"/>
      <c r="P895" s="111"/>
      <c r="Q895" s="111"/>
      <c r="R895" s="111"/>
      <c r="S895" s="111"/>
      <c r="T895" s="111"/>
      <c r="U895" s="111"/>
      <c r="V895" s="111"/>
      <c r="W895" s="111"/>
      <c r="X895" s="111"/>
      <c r="Y895" s="111"/>
      <c r="Z895" s="111"/>
    </row>
    <row r="896" spans="1:26" ht="15.75" customHeight="1">
      <c r="A896" s="111"/>
      <c r="B896" s="78"/>
      <c r="C896" s="78"/>
      <c r="D896" s="111"/>
      <c r="E896" s="78"/>
      <c r="F896" s="111"/>
      <c r="G896" s="111"/>
      <c r="H896" s="204"/>
      <c r="I896" s="111"/>
      <c r="J896" s="204"/>
      <c r="K896" s="111"/>
      <c r="L896" s="204"/>
      <c r="M896" s="111"/>
      <c r="N896" s="111"/>
      <c r="O896" s="111"/>
      <c r="P896" s="111"/>
      <c r="Q896" s="111"/>
      <c r="R896" s="111"/>
      <c r="S896" s="111"/>
      <c r="T896" s="111"/>
      <c r="U896" s="111"/>
      <c r="V896" s="111"/>
      <c r="W896" s="111"/>
      <c r="X896" s="111"/>
      <c r="Y896" s="111"/>
      <c r="Z896" s="111"/>
    </row>
    <row r="897" spans="1:26" ht="15.75" customHeight="1">
      <c r="A897" s="111"/>
      <c r="B897" s="78"/>
      <c r="C897" s="78"/>
      <c r="D897" s="111"/>
      <c r="E897" s="78"/>
      <c r="F897" s="111"/>
      <c r="G897" s="111"/>
      <c r="H897" s="204"/>
      <c r="I897" s="111"/>
      <c r="J897" s="204"/>
      <c r="K897" s="111"/>
      <c r="L897" s="204"/>
      <c r="M897" s="111"/>
      <c r="N897" s="111"/>
      <c r="O897" s="111"/>
      <c r="P897" s="111"/>
      <c r="Q897" s="111"/>
      <c r="R897" s="111"/>
      <c r="S897" s="111"/>
      <c r="T897" s="111"/>
      <c r="U897" s="111"/>
      <c r="V897" s="111"/>
      <c r="W897" s="111"/>
      <c r="X897" s="111"/>
      <c r="Y897" s="111"/>
      <c r="Z897" s="111"/>
    </row>
    <row r="898" spans="1:26" ht="15.75" customHeight="1">
      <c r="A898" s="111"/>
      <c r="B898" s="78"/>
      <c r="C898" s="78"/>
      <c r="D898" s="111"/>
      <c r="E898" s="78"/>
      <c r="F898" s="111"/>
      <c r="G898" s="111"/>
      <c r="H898" s="204"/>
      <c r="I898" s="111"/>
      <c r="J898" s="204"/>
      <c r="K898" s="111"/>
      <c r="L898" s="204"/>
      <c r="M898" s="111"/>
      <c r="N898" s="111"/>
      <c r="O898" s="111"/>
      <c r="P898" s="111"/>
      <c r="Q898" s="111"/>
      <c r="R898" s="111"/>
      <c r="S898" s="111"/>
      <c r="T898" s="111"/>
      <c r="U898" s="111"/>
      <c r="V898" s="111"/>
      <c r="W898" s="111"/>
      <c r="X898" s="111"/>
      <c r="Y898" s="111"/>
      <c r="Z898" s="111"/>
    </row>
    <row r="899" spans="1:26" ht="15.75" customHeight="1">
      <c r="A899" s="111"/>
      <c r="B899" s="78"/>
      <c r="C899" s="78"/>
      <c r="D899" s="111"/>
      <c r="E899" s="78"/>
      <c r="F899" s="111"/>
      <c r="G899" s="111"/>
      <c r="H899" s="204"/>
      <c r="I899" s="111"/>
      <c r="J899" s="204"/>
      <c r="K899" s="111"/>
      <c r="L899" s="204"/>
      <c r="M899" s="111"/>
      <c r="N899" s="111"/>
      <c r="O899" s="111"/>
      <c r="P899" s="111"/>
      <c r="Q899" s="111"/>
      <c r="R899" s="111"/>
      <c r="S899" s="111"/>
      <c r="T899" s="111"/>
      <c r="U899" s="111"/>
      <c r="V899" s="111"/>
      <c r="W899" s="111"/>
      <c r="X899" s="111"/>
      <c r="Y899" s="111"/>
      <c r="Z899" s="111"/>
    </row>
    <row r="900" spans="1:26" ht="15.75" customHeight="1">
      <c r="A900" s="111"/>
      <c r="B900" s="78"/>
      <c r="C900" s="78"/>
      <c r="D900" s="111"/>
      <c r="E900" s="78"/>
      <c r="F900" s="111"/>
      <c r="G900" s="111"/>
      <c r="H900" s="204"/>
      <c r="I900" s="111"/>
      <c r="J900" s="204"/>
      <c r="K900" s="111"/>
      <c r="L900" s="204"/>
      <c r="M900" s="111"/>
      <c r="N900" s="111"/>
      <c r="O900" s="111"/>
      <c r="P900" s="111"/>
      <c r="Q900" s="111"/>
      <c r="R900" s="111"/>
      <c r="S900" s="111"/>
      <c r="T900" s="111"/>
      <c r="U900" s="111"/>
      <c r="V900" s="111"/>
      <c r="W900" s="111"/>
      <c r="X900" s="111"/>
      <c r="Y900" s="111"/>
      <c r="Z900" s="111"/>
    </row>
    <row r="901" spans="1:26" ht="15.75" customHeight="1">
      <c r="A901" s="111"/>
      <c r="B901" s="78"/>
      <c r="C901" s="78"/>
      <c r="D901" s="111"/>
      <c r="E901" s="78"/>
      <c r="F901" s="111"/>
      <c r="G901" s="111"/>
      <c r="H901" s="204"/>
      <c r="I901" s="111"/>
      <c r="J901" s="204"/>
      <c r="K901" s="111"/>
      <c r="L901" s="204"/>
      <c r="M901" s="111"/>
      <c r="N901" s="111"/>
      <c r="O901" s="111"/>
      <c r="P901" s="111"/>
      <c r="Q901" s="111"/>
      <c r="R901" s="111"/>
      <c r="S901" s="111"/>
      <c r="T901" s="111"/>
      <c r="U901" s="111"/>
      <c r="V901" s="111"/>
      <c r="W901" s="111"/>
      <c r="X901" s="111"/>
      <c r="Y901" s="111"/>
      <c r="Z901" s="111"/>
    </row>
    <row r="902" spans="1:26" ht="15.75" customHeight="1">
      <c r="A902" s="111"/>
      <c r="B902" s="78"/>
      <c r="C902" s="78"/>
      <c r="D902" s="111"/>
      <c r="E902" s="78"/>
      <c r="F902" s="111"/>
      <c r="G902" s="111"/>
      <c r="H902" s="204"/>
      <c r="I902" s="111"/>
      <c r="J902" s="204"/>
      <c r="K902" s="111"/>
      <c r="L902" s="204"/>
      <c r="M902" s="111"/>
      <c r="N902" s="111"/>
      <c r="O902" s="111"/>
      <c r="P902" s="111"/>
      <c r="Q902" s="111"/>
      <c r="R902" s="111"/>
      <c r="S902" s="111"/>
      <c r="T902" s="111"/>
      <c r="U902" s="111"/>
      <c r="V902" s="111"/>
      <c r="W902" s="111"/>
      <c r="X902" s="111"/>
      <c r="Y902" s="111"/>
      <c r="Z902" s="111"/>
    </row>
    <row r="903" spans="1:26" ht="15.75" customHeight="1">
      <c r="A903" s="111"/>
      <c r="B903" s="78"/>
      <c r="C903" s="78"/>
      <c r="D903" s="111"/>
      <c r="E903" s="78"/>
      <c r="F903" s="111"/>
      <c r="G903" s="111"/>
      <c r="H903" s="204"/>
      <c r="I903" s="111"/>
      <c r="J903" s="204"/>
      <c r="K903" s="111"/>
      <c r="L903" s="204"/>
      <c r="M903" s="111"/>
      <c r="N903" s="111"/>
      <c r="O903" s="111"/>
      <c r="P903" s="111"/>
      <c r="Q903" s="111"/>
      <c r="R903" s="111"/>
      <c r="S903" s="111"/>
      <c r="T903" s="111"/>
      <c r="U903" s="111"/>
      <c r="V903" s="111"/>
      <c r="W903" s="111"/>
      <c r="X903" s="111"/>
      <c r="Y903" s="111"/>
      <c r="Z903" s="111"/>
    </row>
    <row r="904" spans="1:26" ht="15.75" customHeight="1">
      <c r="A904" s="111"/>
      <c r="B904" s="78"/>
      <c r="C904" s="78"/>
      <c r="D904" s="111"/>
      <c r="E904" s="78"/>
      <c r="F904" s="111"/>
      <c r="G904" s="111"/>
      <c r="H904" s="204"/>
      <c r="I904" s="111"/>
      <c r="J904" s="204"/>
      <c r="K904" s="111"/>
      <c r="L904" s="204"/>
      <c r="M904" s="111"/>
      <c r="N904" s="111"/>
      <c r="O904" s="111"/>
      <c r="P904" s="111"/>
      <c r="Q904" s="111"/>
      <c r="R904" s="111"/>
      <c r="S904" s="111"/>
      <c r="T904" s="111"/>
      <c r="U904" s="111"/>
      <c r="V904" s="111"/>
      <c r="W904" s="111"/>
      <c r="X904" s="111"/>
      <c r="Y904" s="111"/>
      <c r="Z904" s="111"/>
    </row>
    <row r="905" spans="1:26" ht="15.75" customHeight="1">
      <c r="A905" s="111"/>
      <c r="B905" s="78"/>
      <c r="C905" s="78"/>
      <c r="D905" s="111"/>
      <c r="E905" s="78"/>
      <c r="F905" s="111"/>
      <c r="G905" s="111"/>
      <c r="H905" s="204"/>
      <c r="I905" s="111"/>
      <c r="J905" s="204"/>
      <c r="K905" s="111"/>
      <c r="L905" s="204"/>
      <c r="M905" s="111"/>
      <c r="N905" s="111"/>
      <c r="O905" s="111"/>
      <c r="P905" s="111"/>
      <c r="Q905" s="111"/>
      <c r="R905" s="111"/>
      <c r="S905" s="111"/>
      <c r="T905" s="111"/>
      <c r="U905" s="111"/>
      <c r="V905" s="111"/>
      <c r="W905" s="111"/>
      <c r="X905" s="111"/>
      <c r="Y905" s="111"/>
      <c r="Z905" s="111"/>
    </row>
    <row r="906" spans="1:26" ht="15.75" customHeight="1">
      <c r="A906" s="111"/>
      <c r="B906" s="78"/>
      <c r="C906" s="78"/>
      <c r="D906" s="111"/>
      <c r="E906" s="78"/>
      <c r="F906" s="111"/>
      <c r="G906" s="111"/>
      <c r="H906" s="204"/>
      <c r="I906" s="111"/>
      <c r="J906" s="204"/>
      <c r="K906" s="111"/>
      <c r="L906" s="204"/>
      <c r="M906" s="111"/>
      <c r="N906" s="111"/>
      <c r="O906" s="111"/>
      <c r="P906" s="111"/>
      <c r="Q906" s="111"/>
      <c r="R906" s="111"/>
      <c r="S906" s="111"/>
      <c r="T906" s="111"/>
      <c r="U906" s="111"/>
      <c r="V906" s="111"/>
      <c r="W906" s="111"/>
      <c r="X906" s="111"/>
      <c r="Y906" s="111"/>
      <c r="Z906" s="111"/>
    </row>
    <row r="907" spans="1:26" ht="15.75" customHeight="1">
      <c r="A907" s="111"/>
      <c r="B907" s="78"/>
      <c r="C907" s="78"/>
      <c r="D907" s="111"/>
      <c r="E907" s="78"/>
      <c r="F907" s="111"/>
      <c r="G907" s="111"/>
      <c r="H907" s="204"/>
      <c r="I907" s="111"/>
      <c r="J907" s="204"/>
      <c r="K907" s="111"/>
      <c r="L907" s="204"/>
      <c r="M907" s="111"/>
      <c r="N907" s="111"/>
      <c r="O907" s="111"/>
      <c r="P907" s="111"/>
      <c r="Q907" s="111"/>
      <c r="R907" s="111"/>
      <c r="S907" s="111"/>
      <c r="T907" s="111"/>
      <c r="U907" s="111"/>
      <c r="V907" s="111"/>
      <c r="W907" s="111"/>
      <c r="X907" s="111"/>
      <c r="Y907" s="111"/>
      <c r="Z907" s="111"/>
    </row>
    <row r="908" spans="1:26" ht="15.75" customHeight="1">
      <c r="A908" s="111"/>
      <c r="B908" s="78"/>
      <c r="C908" s="78"/>
      <c r="D908" s="111"/>
      <c r="E908" s="78"/>
      <c r="F908" s="111"/>
      <c r="G908" s="111"/>
      <c r="H908" s="204"/>
      <c r="I908" s="111"/>
      <c r="J908" s="204"/>
      <c r="K908" s="111"/>
      <c r="L908" s="204"/>
      <c r="M908" s="111"/>
      <c r="N908" s="111"/>
      <c r="O908" s="111"/>
      <c r="P908" s="111"/>
      <c r="Q908" s="111"/>
      <c r="R908" s="111"/>
      <c r="S908" s="111"/>
      <c r="T908" s="111"/>
      <c r="U908" s="111"/>
      <c r="V908" s="111"/>
      <c r="W908" s="111"/>
      <c r="X908" s="111"/>
      <c r="Y908" s="111"/>
      <c r="Z908" s="111"/>
    </row>
    <row r="909" spans="1:26" ht="15.75" customHeight="1">
      <c r="A909" s="111"/>
      <c r="B909" s="78"/>
      <c r="C909" s="78"/>
      <c r="D909" s="111"/>
      <c r="E909" s="78"/>
      <c r="F909" s="111"/>
      <c r="G909" s="111"/>
      <c r="H909" s="204"/>
      <c r="I909" s="111"/>
      <c r="J909" s="204"/>
      <c r="K909" s="111"/>
      <c r="L909" s="204"/>
      <c r="M909" s="111"/>
      <c r="N909" s="111"/>
      <c r="O909" s="111"/>
      <c r="P909" s="111"/>
      <c r="Q909" s="111"/>
      <c r="R909" s="111"/>
      <c r="S909" s="111"/>
      <c r="T909" s="111"/>
      <c r="U909" s="111"/>
      <c r="V909" s="111"/>
      <c r="W909" s="111"/>
      <c r="X909" s="111"/>
      <c r="Y909" s="111"/>
      <c r="Z909" s="111"/>
    </row>
    <row r="910" spans="1:26" ht="15.75" customHeight="1">
      <c r="A910" s="111"/>
      <c r="B910" s="78"/>
      <c r="C910" s="78"/>
      <c r="D910" s="111"/>
      <c r="E910" s="78"/>
      <c r="F910" s="111"/>
      <c r="G910" s="111"/>
      <c r="H910" s="204"/>
      <c r="I910" s="111"/>
      <c r="J910" s="204"/>
      <c r="K910" s="111"/>
      <c r="L910" s="204"/>
      <c r="M910" s="111"/>
      <c r="N910" s="111"/>
      <c r="O910" s="111"/>
      <c r="P910" s="111"/>
      <c r="Q910" s="111"/>
      <c r="R910" s="111"/>
      <c r="S910" s="111"/>
      <c r="T910" s="111"/>
      <c r="U910" s="111"/>
      <c r="V910" s="111"/>
      <c r="W910" s="111"/>
      <c r="X910" s="111"/>
      <c r="Y910" s="111"/>
      <c r="Z910" s="111"/>
    </row>
    <row r="911" spans="1:26" ht="15.75" customHeight="1">
      <c r="A911" s="111"/>
      <c r="B911" s="78"/>
      <c r="C911" s="78"/>
      <c r="D911" s="111"/>
      <c r="E911" s="78"/>
      <c r="F911" s="111"/>
      <c r="G911" s="111"/>
      <c r="H911" s="204"/>
      <c r="I911" s="111"/>
      <c r="J911" s="204"/>
      <c r="K911" s="111"/>
      <c r="L911" s="204"/>
      <c r="M911" s="111"/>
      <c r="N911" s="111"/>
      <c r="O911" s="111"/>
      <c r="P911" s="111"/>
      <c r="Q911" s="111"/>
      <c r="R911" s="111"/>
      <c r="S911" s="111"/>
      <c r="T911" s="111"/>
      <c r="U911" s="111"/>
      <c r="V911" s="111"/>
      <c r="W911" s="111"/>
      <c r="X911" s="111"/>
      <c r="Y911" s="111"/>
      <c r="Z911" s="111"/>
    </row>
    <row r="912" spans="1:26" ht="15.75" customHeight="1">
      <c r="A912" s="111"/>
      <c r="B912" s="78"/>
      <c r="C912" s="78"/>
      <c r="D912" s="111"/>
      <c r="E912" s="78"/>
      <c r="F912" s="111"/>
      <c r="G912" s="111"/>
      <c r="H912" s="204"/>
      <c r="I912" s="111"/>
      <c r="J912" s="204"/>
      <c r="K912" s="111"/>
      <c r="L912" s="204"/>
      <c r="M912" s="111"/>
      <c r="N912" s="111"/>
      <c r="O912" s="111"/>
      <c r="P912" s="111"/>
      <c r="Q912" s="111"/>
      <c r="R912" s="111"/>
      <c r="S912" s="111"/>
      <c r="T912" s="111"/>
      <c r="U912" s="111"/>
      <c r="V912" s="111"/>
      <c r="W912" s="111"/>
      <c r="X912" s="111"/>
      <c r="Y912" s="111"/>
      <c r="Z912" s="111"/>
    </row>
    <row r="913" spans="1:26" ht="15.75" customHeight="1">
      <c r="A913" s="111"/>
      <c r="B913" s="78"/>
      <c r="C913" s="78"/>
      <c r="D913" s="111"/>
      <c r="E913" s="78"/>
      <c r="F913" s="111"/>
      <c r="G913" s="111"/>
      <c r="H913" s="204"/>
      <c r="I913" s="111"/>
      <c r="J913" s="204"/>
      <c r="K913" s="111"/>
      <c r="L913" s="204"/>
      <c r="M913" s="111"/>
      <c r="N913" s="111"/>
      <c r="O913" s="111"/>
      <c r="P913" s="111"/>
      <c r="Q913" s="111"/>
      <c r="R913" s="111"/>
      <c r="S913" s="111"/>
      <c r="T913" s="111"/>
      <c r="U913" s="111"/>
      <c r="V913" s="111"/>
      <c r="W913" s="111"/>
      <c r="X913" s="111"/>
      <c r="Y913" s="111"/>
      <c r="Z913" s="111"/>
    </row>
    <row r="914" spans="1:26" ht="15.75" customHeight="1">
      <c r="A914" s="111"/>
      <c r="B914" s="78"/>
      <c r="C914" s="78"/>
      <c r="D914" s="111"/>
      <c r="E914" s="78"/>
      <c r="F914" s="111"/>
      <c r="G914" s="111"/>
      <c r="H914" s="204"/>
      <c r="I914" s="111"/>
      <c r="J914" s="204"/>
      <c r="K914" s="111"/>
      <c r="L914" s="204"/>
      <c r="M914" s="111"/>
      <c r="N914" s="111"/>
      <c r="O914" s="111"/>
      <c r="P914" s="111"/>
      <c r="Q914" s="111"/>
      <c r="R914" s="111"/>
      <c r="S914" s="111"/>
      <c r="T914" s="111"/>
      <c r="U914" s="111"/>
      <c r="V914" s="111"/>
      <c r="W914" s="111"/>
      <c r="X914" s="111"/>
      <c r="Y914" s="111"/>
      <c r="Z914" s="111"/>
    </row>
    <row r="915" spans="1:26" ht="15.75" customHeight="1">
      <c r="A915" s="111"/>
      <c r="B915" s="78"/>
      <c r="C915" s="78"/>
      <c r="D915" s="111"/>
      <c r="E915" s="78"/>
      <c r="F915" s="111"/>
      <c r="G915" s="111"/>
      <c r="H915" s="204"/>
      <c r="I915" s="111"/>
      <c r="J915" s="204"/>
      <c r="K915" s="111"/>
      <c r="L915" s="204"/>
      <c r="M915" s="111"/>
      <c r="N915" s="111"/>
      <c r="O915" s="111"/>
      <c r="P915" s="111"/>
      <c r="Q915" s="111"/>
      <c r="R915" s="111"/>
      <c r="S915" s="111"/>
      <c r="T915" s="111"/>
      <c r="U915" s="111"/>
      <c r="V915" s="111"/>
      <c r="W915" s="111"/>
      <c r="X915" s="111"/>
      <c r="Y915" s="111"/>
      <c r="Z915" s="111"/>
    </row>
    <row r="916" spans="1:26" ht="15.75" customHeight="1">
      <c r="A916" s="111"/>
      <c r="B916" s="78"/>
      <c r="C916" s="78"/>
      <c r="D916" s="111"/>
      <c r="E916" s="78"/>
      <c r="F916" s="111"/>
      <c r="G916" s="111"/>
      <c r="H916" s="204"/>
      <c r="I916" s="111"/>
      <c r="J916" s="204"/>
      <c r="K916" s="111"/>
      <c r="L916" s="204"/>
      <c r="M916" s="111"/>
      <c r="N916" s="111"/>
      <c r="O916" s="111"/>
      <c r="P916" s="111"/>
      <c r="Q916" s="111"/>
      <c r="R916" s="111"/>
      <c r="S916" s="111"/>
      <c r="T916" s="111"/>
      <c r="U916" s="111"/>
      <c r="V916" s="111"/>
      <c r="W916" s="111"/>
      <c r="X916" s="111"/>
      <c r="Y916" s="111"/>
      <c r="Z916" s="111"/>
    </row>
    <row r="917" spans="1:26" ht="15.75" customHeight="1">
      <c r="A917" s="111"/>
      <c r="B917" s="78"/>
      <c r="C917" s="78"/>
      <c r="D917" s="111"/>
      <c r="E917" s="78"/>
      <c r="F917" s="111"/>
      <c r="G917" s="111"/>
      <c r="H917" s="204"/>
      <c r="I917" s="111"/>
      <c r="J917" s="204"/>
      <c r="K917" s="111"/>
      <c r="L917" s="204"/>
      <c r="M917" s="111"/>
      <c r="N917" s="111"/>
      <c r="O917" s="111"/>
      <c r="P917" s="111"/>
      <c r="Q917" s="111"/>
      <c r="R917" s="111"/>
      <c r="S917" s="111"/>
      <c r="T917" s="111"/>
      <c r="U917" s="111"/>
      <c r="V917" s="111"/>
      <c r="W917" s="111"/>
      <c r="X917" s="111"/>
      <c r="Y917" s="111"/>
      <c r="Z917" s="111"/>
    </row>
    <row r="918" spans="1:26" ht="15.75" customHeight="1">
      <c r="A918" s="111"/>
      <c r="B918" s="78"/>
      <c r="C918" s="78"/>
      <c r="D918" s="111"/>
      <c r="E918" s="78"/>
      <c r="F918" s="111"/>
      <c r="G918" s="111"/>
      <c r="H918" s="204"/>
      <c r="I918" s="111"/>
      <c r="J918" s="204"/>
      <c r="K918" s="111"/>
      <c r="L918" s="204"/>
      <c r="M918" s="111"/>
      <c r="N918" s="111"/>
      <c r="O918" s="111"/>
      <c r="P918" s="111"/>
      <c r="Q918" s="111"/>
      <c r="R918" s="111"/>
      <c r="S918" s="111"/>
      <c r="T918" s="111"/>
      <c r="U918" s="111"/>
      <c r="V918" s="111"/>
      <c r="W918" s="111"/>
      <c r="X918" s="111"/>
      <c r="Y918" s="111"/>
      <c r="Z918" s="111"/>
    </row>
    <row r="919" spans="1:26" ht="15.75" customHeight="1">
      <c r="A919" s="111"/>
      <c r="B919" s="78"/>
      <c r="C919" s="78"/>
      <c r="D919" s="111"/>
      <c r="E919" s="78"/>
      <c r="F919" s="111"/>
      <c r="G919" s="111"/>
      <c r="H919" s="204"/>
      <c r="I919" s="111"/>
      <c r="J919" s="204"/>
      <c r="K919" s="111"/>
      <c r="L919" s="204"/>
      <c r="M919" s="111"/>
      <c r="N919" s="111"/>
      <c r="O919" s="111"/>
      <c r="P919" s="111"/>
      <c r="Q919" s="111"/>
      <c r="R919" s="111"/>
      <c r="S919" s="111"/>
      <c r="T919" s="111"/>
      <c r="U919" s="111"/>
      <c r="V919" s="111"/>
      <c r="W919" s="111"/>
      <c r="X919" s="111"/>
      <c r="Y919" s="111"/>
      <c r="Z919" s="111"/>
    </row>
    <row r="920" spans="1:26" ht="15.75" customHeight="1">
      <c r="A920" s="111"/>
      <c r="B920" s="78"/>
      <c r="C920" s="78"/>
      <c r="D920" s="111"/>
      <c r="E920" s="78"/>
      <c r="F920" s="111"/>
      <c r="G920" s="111"/>
      <c r="H920" s="204"/>
      <c r="I920" s="111"/>
      <c r="J920" s="204"/>
      <c r="K920" s="111"/>
      <c r="L920" s="204"/>
      <c r="M920" s="111"/>
      <c r="N920" s="111"/>
      <c r="O920" s="111"/>
      <c r="P920" s="111"/>
      <c r="Q920" s="111"/>
      <c r="R920" s="111"/>
      <c r="S920" s="111"/>
      <c r="T920" s="111"/>
      <c r="U920" s="111"/>
      <c r="V920" s="111"/>
      <c r="W920" s="111"/>
      <c r="X920" s="111"/>
      <c r="Y920" s="111"/>
      <c r="Z920" s="111"/>
    </row>
    <row r="921" spans="1:26" ht="15.75" customHeight="1">
      <c r="A921" s="111"/>
      <c r="B921" s="78"/>
      <c r="C921" s="78"/>
      <c r="D921" s="111"/>
      <c r="E921" s="78"/>
      <c r="F921" s="111"/>
      <c r="G921" s="111"/>
      <c r="H921" s="204"/>
      <c r="I921" s="111"/>
      <c r="J921" s="204"/>
      <c r="K921" s="111"/>
      <c r="L921" s="204"/>
      <c r="M921" s="111"/>
      <c r="N921" s="111"/>
      <c r="O921" s="111"/>
      <c r="P921" s="111"/>
      <c r="Q921" s="111"/>
      <c r="R921" s="111"/>
      <c r="S921" s="111"/>
      <c r="T921" s="111"/>
      <c r="U921" s="111"/>
      <c r="V921" s="111"/>
      <c r="W921" s="111"/>
      <c r="X921" s="111"/>
      <c r="Y921" s="111"/>
      <c r="Z921" s="111"/>
    </row>
    <row r="922" spans="1:26" ht="15.75" customHeight="1">
      <c r="A922" s="111"/>
      <c r="B922" s="78"/>
      <c r="C922" s="78"/>
      <c r="D922" s="111"/>
      <c r="E922" s="78"/>
      <c r="F922" s="111"/>
      <c r="G922" s="111"/>
      <c r="H922" s="204"/>
      <c r="I922" s="111"/>
      <c r="J922" s="204"/>
      <c r="K922" s="111"/>
      <c r="L922" s="204"/>
      <c r="M922" s="111"/>
      <c r="N922" s="111"/>
      <c r="O922" s="111"/>
      <c r="P922" s="111"/>
      <c r="Q922" s="111"/>
      <c r="R922" s="111"/>
      <c r="S922" s="111"/>
      <c r="T922" s="111"/>
      <c r="U922" s="111"/>
      <c r="V922" s="111"/>
      <c r="W922" s="111"/>
      <c r="X922" s="111"/>
      <c r="Y922" s="111"/>
      <c r="Z922" s="111"/>
    </row>
    <row r="923" spans="1:26" ht="15.75" customHeight="1">
      <c r="A923" s="111"/>
      <c r="B923" s="78"/>
      <c r="C923" s="78"/>
      <c r="D923" s="111"/>
      <c r="E923" s="78"/>
      <c r="F923" s="111"/>
      <c r="G923" s="111"/>
      <c r="H923" s="204"/>
      <c r="I923" s="111"/>
      <c r="J923" s="204"/>
      <c r="K923" s="111"/>
      <c r="L923" s="204"/>
      <c r="M923" s="111"/>
      <c r="N923" s="111"/>
      <c r="O923" s="111"/>
      <c r="P923" s="111"/>
      <c r="Q923" s="111"/>
      <c r="R923" s="111"/>
      <c r="S923" s="111"/>
      <c r="T923" s="111"/>
      <c r="U923" s="111"/>
      <c r="V923" s="111"/>
      <c r="W923" s="111"/>
      <c r="X923" s="111"/>
      <c r="Y923" s="111"/>
      <c r="Z923" s="111"/>
    </row>
    <row r="924" spans="1:26" ht="15.75" customHeight="1">
      <c r="A924" s="111"/>
      <c r="B924" s="78"/>
      <c r="C924" s="78"/>
      <c r="D924" s="111"/>
      <c r="E924" s="78"/>
      <c r="F924" s="111"/>
      <c r="G924" s="111"/>
      <c r="H924" s="204"/>
      <c r="I924" s="111"/>
      <c r="J924" s="204"/>
      <c r="K924" s="111"/>
      <c r="L924" s="204"/>
      <c r="M924" s="111"/>
      <c r="N924" s="111"/>
      <c r="O924" s="111"/>
      <c r="P924" s="111"/>
      <c r="Q924" s="111"/>
      <c r="R924" s="111"/>
      <c r="S924" s="111"/>
      <c r="T924" s="111"/>
      <c r="U924" s="111"/>
      <c r="V924" s="111"/>
      <c r="W924" s="111"/>
      <c r="X924" s="111"/>
      <c r="Y924" s="111"/>
      <c r="Z924" s="111"/>
    </row>
    <row r="925" spans="1:26" ht="15.75" customHeight="1">
      <c r="A925" s="111"/>
      <c r="B925" s="78"/>
      <c r="C925" s="78"/>
      <c r="D925" s="111"/>
      <c r="E925" s="78"/>
      <c r="F925" s="111"/>
      <c r="G925" s="111"/>
      <c r="H925" s="204"/>
      <c r="I925" s="111"/>
      <c r="J925" s="204"/>
      <c r="K925" s="111"/>
      <c r="L925" s="204"/>
      <c r="M925" s="111"/>
      <c r="N925" s="111"/>
      <c r="O925" s="111"/>
      <c r="P925" s="111"/>
      <c r="Q925" s="111"/>
      <c r="R925" s="111"/>
      <c r="S925" s="111"/>
      <c r="T925" s="111"/>
      <c r="U925" s="111"/>
      <c r="V925" s="111"/>
      <c r="W925" s="111"/>
      <c r="X925" s="111"/>
      <c r="Y925" s="111"/>
      <c r="Z925" s="111"/>
    </row>
    <row r="926" spans="1:26" ht="15.75" customHeight="1">
      <c r="A926" s="111"/>
      <c r="B926" s="78"/>
      <c r="C926" s="78"/>
      <c r="D926" s="111"/>
      <c r="E926" s="78"/>
      <c r="F926" s="111"/>
      <c r="G926" s="111"/>
      <c r="H926" s="204"/>
      <c r="I926" s="111"/>
      <c r="J926" s="204"/>
      <c r="K926" s="111"/>
      <c r="L926" s="204"/>
      <c r="M926" s="111"/>
      <c r="N926" s="111"/>
      <c r="O926" s="111"/>
      <c r="P926" s="111"/>
      <c r="Q926" s="111"/>
      <c r="R926" s="111"/>
      <c r="S926" s="111"/>
      <c r="T926" s="111"/>
      <c r="U926" s="111"/>
      <c r="V926" s="111"/>
      <c r="W926" s="111"/>
      <c r="X926" s="111"/>
      <c r="Y926" s="111"/>
      <c r="Z926" s="111"/>
    </row>
    <row r="927" spans="1:26" ht="15.75" customHeight="1">
      <c r="A927" s="111"/>
      <c r="B927" s="78"/>
      <c r="C927" s="78"/>
      <c r="D927" s="111"/>
      <c r="E927" s="78"/>
      <c r="F927" s="111"/>
      <c r="G927" s="111"/>
      <c r="H927" s="204"/>
      <c r="I927" s="111"/>
      <c r="J927" s="204"/>
      <c r="K927" s="111"/>
      <c r="L927" s="204"/>
      <c r="M927" s="111"/>
      <c r="N927" s="111"/>
      <c r="O927" s="111"/>
      <c r="P927" s="111"/>
      <c r="Q927" s="111"/>
      <c r="R927" s="111"/>
      <c r="S927" s="111"/>
      <c r="T927" s="111"/>
      <c r="U927" s="111"/>
      <c r="V927" s="111"/>
      <c r="W927" s="111"/>
      <c r="X927" s="111"/>
      <c r="Y927" s="111"/>
      <c r="Z927" s="111"/>
    </row>
    <row r="928" spans="1:26" ht="15.75" customHeight="1">
      <c r="A928" s="111"/>
      <c r="B928" s="78"/>
      <c r="C928" s="78"/>
      <c r="D928" s="111"/>
      <c r="E928" s="78"/>
      <c r="F928" s="111"/>
      <c r="G928" s="111"/>
      <c r="H928" s="204"/>
      <c r="I928" s="111"/>
      <c r="J928" s="204"/>
      <c r="K928" s="111"/>
      <c r="L928" s="204"/>
      <c r="M928" s="111"/>
      <c r="N928" s="111"/>
      <c r="O928" s="111"/>
      <c r="P928" s="111"/>
      <c r="Q928" s="111"/>
      <c r="R928" s="111"/>
      <c r="S928" s="111"/>
      <c r="T928" s="111"/>
      <c r="U928" s="111"/>
      <c r="V928" s="111"/>
      <c r="W928" s="111"/>
      <c r="X928" s="111"/>
      <c r="Y928" s="111"/>
      <c r="Z928" s="111"/>
    </row>
    <row r="929" spans="1:26" ht="15.75" customHeight="1">
      <c r="A929" s="111"/>
      <c r="B929" s="78"/>
      <c r="C929" s="78"/>
      <c r="D929" s="111"/>
      <c r="E929" s="78"/>
      <c r="F929" s="111"/>
      <c r="G929" s="111"/>
      <c r="H929" s="204"/>
      <c r="I929" s="111"/>
      <c r="J929" s="204"/>
      <c r="K929" s="111"/>
      <c r="L929" s="204"/>
      <c r="M929" s="111"/>
      <c r="N929" s="111"/>
      <c r="O929" s="111"/>
      <c r="P929" s="111"/>
      <c r="Q929" s="111"/>
      <c r="R929" s="111"/>
      <c r="S929" s="111"/>
      <c r="T929" s="111"/>
      <c r="U929" s="111"/>
      <c r="V929" s="111"/>
      <c r="W929" s="111"/>
      <c r="X929" s="111"/>
      <c r="Y929" s="111"/>
      <c r="Z929" s="111"/>
    </row>
    <row r="930" spans="1:26" ht="15.75" customHeight="1">
      <c r="A930" s="111"/>
      <c r="B930" s="78"/>
      <c r="C930" s="78"/>
      <c r="D930" s="111"/>
      <c r="E930" s="78"/>
      <c r="F930" s="111"/>
      <c r="G930" s="111"/>
      <c r="H930" s="204"/>
      <c r="I930" s="111"/>
      <c r="J930" s="204"/>
      <c r="K930" s="111"/>
      <c r="L930" s="204"/>
      <c r="M930" s="111"/>
      <c r="N930" s="111"/>
      <c r="O930" s="111"/>
      <c r="P930" s="111"/>
      <c r="Q930" s="111"/>
      <c r="R930" s="111"/>
      <c r="S930" s="111"/>
      <c r="T930" s="111"/>
      <c r="U930" s="111"/>
      <c r="V930" s="111"/>
      <c r="W930" s="111"/>
      <c r="X930" s="111"/>
      <c r="Y930" s="111"/>
      <c r="Z930" s="111"/>
    </row>
    <row r="931" spans="1:26" ht="15.75" customHeight="1">
      <c r="A931" s="111"/>
      <c r="B931" s="78"/>
      <c r="C931" s="78"/>
      <c r="D931" s="111"/>
      <c r="E931" s="78"/>
      <c r="F931" s="111"/>
      <c r="G931" s="111"/>
      <c r="H931" s="204"/>
      <c r="I931" s="111"/>
      <c r="J931" s="204"/>
      <c r="K931" s="111"/>
      <c r="L931" s="204"/>
      <c r="M931" s="111"/>
      <c r="N931" s="111"/>
      <c r="O931" s="111"/>
      <c r="P931" s="111"/>
      <c r="Q931" s="111"/>
      <c r="R931" s="111"/>
      <c r="S931" s="111"/>
      <c r="T931" s="111"/>
      <c r="U931" s="111"/>
      <c r="V931" s="111"/>
      <c r="W931" s="111"/>
      <c r="X931" s="111"/>
      <c r="Y931" s="111"/>
      <c r="Z931" s="111"/>
    </row>
    <row r="932" spans="1:26" ht="15.75" customHeight="1">
      <c r="A932" s="111"/>
      <c r="B932" s="78"/>
      <c r="C932" s="78"/>
      <c r="D932" s="111"/>
      <c r="E932" s="78"/>
      <c r="F932" s="111"/>
      <c r="G932" s="111"/>
      <c r="H932" s="204"/>
      <c r="I932" s="111"/>
      <c r="J932" s="204"/>
      <c r="K932" s="111"/>
      <c r="L932" s="204"/>
      <c r="M932" s="111"/>
      <c r="N932" s="111"/>
      <c r="O932" s="111"/>
      <c r="P932" s="111"/>
      <c r="Q932" s="111"/>
      <c r="R932" s="111"/>
      <c r="S932" s="111"/>
      <c r="T932" s="111"/>
      <c r="U932" s="111"/>
      <c r="V932" s="111"/>
      <c r="W932" s="111"/>
      <c r="X932" s="111"/>
      <c r="Y932" s="111"/>
      <c r="Z932" s="111"/>
    </row>
    <row r="933" spans="1:26" ht="15.75" customHeight="1">
      <c r="A933" s="111"/>
      <c r="B933" s="78"/>
      <c r="C933" s="78"/>
      <c r="D933" s="111"/>
      <c r="E933" s="78"/>
      <c r="F933" s="111"/>
      <c r="G933" s="111"/>
      <c r="H933" s="204"/>
      <c r="I933" s="111"/>
      <c r="J933" s="204"/>
      <c r="K933" s="111"/>
      <c r="L933" s="204"/>
      <c r="M933" s="111"/>
      <c r="N933" s="111"/>
      <c r="O933" s="111"/>
      <c r="P933" s="111"/>
      <c r="Q933" s="111"/>
      <c r="R933" s="111"/>
      <c r="S933" s="111"/>
      <c r="T933" s="111"/>
      <c r="U933" s="111"/>
      <c r="V933" s="111"/>
      <c r="W933" s="111"/>
      <c r="X933" s="111"/>
      <c r="Y933" s="111"/>
      <c r="Z933" s="111"/>
    </row>
    <row r="934" spans="1:26" ht="15.75" customHeight="1">
      <c r="A934" s="111"/>
      <c r="B934" s="78"/>
      <c r="C934" s="78"/>
      <c r="D934" s="111"/>
      <c r="E934" s="78"/>
      <c r="F934" s="111"/>
      <c r="G934" s="111"/>
      <c r="H934" s="204"/>
      <c r="I934" s="111"/>
      <c r="J934" s="204"/>
      <c r="K934" s="111"/>
      <c r="L934" s="204"/>
      <c r="M934" s="111"/>
      <c r="N934" s="111"/>
      <c r="O934" s="111"/>
      <c r="P934" s="111"/>
      <c r="Q934" s="111"/>
      <c r="R934" s="111"/>
      <c r="S934" s="111"/>
      <c r="T934" s="111"/>
      <c r="U934" s="111"/>
      <c r="V934" s="111"/>
      <c r="W934" s="111"/>
      <c r="X934" s="111"/>
      <c r="Y934" s="111"/>
      <c r="Z934" s="111"/>
    </row>
    <row r="935" spans="1:26" ht="15.75" customHeight="1">
      <c r="A935" s="111"/>
      <c r="B935" s="78"/>
      <c r="C935" s="78"/>
      <c r="D935" s="111"/>
      <c r="E935" s="78"/>
      <c r="F935" s="111"/>
      <c r="G935" s="111"/>
      <c r="H935" s="204"/>
      <c r="I935" s="111"/>
      <c r="J935" s="204"/>
      <c r="K935" s="111"/>
      <c r="L935" s="204"/>
      <c r="M935" s="111"/>
      <c r="N935" s="111"/>
      <c r="O935" s="111"/>
      <c r="P935" s="111"/>
      <c r="Q935" s="111"/>
      <c r="R935" s="111"/>
      <c r="S935" s="111"/>
      <c r="T935" s="111"/>
      <c r="U935" s="111"/>
      <c r="V935" s="111"/>
      <c r="W935" s="111"/>
      <c r="X935" s="111"/>
      <c r="Y935" s="111"/>
      <c r="Z935" s="111"/>
    </row>
    <row r="936" spans="1:26" ht="15.75" customHeight="1">
      <c r="A936" s="111"/>
      <c r="B936" s="78"/>
      <c r="C936" s="78"/>
      <c r="D936" s="111"/>
      <c r="E936" s="78"/>
      <c r="F936" s="111"/>
      <c r="G936" s="111"/>
      <c r="H936" s="204"/>
      <c r="I936" s="111"/>
      <c r="J936" s="204"/>
      <c r="K936" s="111"/>
      <c r="L936" s="204"/>
      <c r="M936" s="111"/>
      <c r="N936" s="111"/>
      <c r="O936" s="111"/>
      <c r="P936" s="111"/>
      <c r="Q936" s="111"/>
      <c r="R936" s="111"/>
      <c r="S936" s="111"/>
      <c r="T936" s="111"/>
      <c r="U936" s="111"/>
      <c r="V936" s="111"/>
      <c r="W936" s="111"/>
      <c r="X936" s="111"/>
      <c r="Y936" s="111"/>
      <c r="Z936" s="111"/>
    </row>
    <row r="937" spans="1:26" ht="15.75" customHeight="1">
      <c r="A937" s="111"/>
      <c r="B937" s="78"/>
      <c r="C937" s="78"/>
      <c r="D937" s="111"/>
      <c r="E937" s="78"/>
      <c r="F937" s="111"/>
      <c r="G937" s="111"/>
      <c r="H937" s="204"/>
      <c r="I937" s="111"/>
      <c r="J937" s="204"/>
      <c r="K937" s="111"/>
      <c r="L937" s="204"/>
      <c r="M937" s="111"/>
      <c r="N937" s="111"/>
      <c r="O937" s="111"/>
      <c r="P937" s="111"/>
      <c r="Q937" s="111"/>
      <c r="R937" s="111"/>
      <c r="S937" s="111"/>
      <c r="T937" s="111"/>
      <c r="U937" s="111"/>
      <c r="V937" s="111"/>
      <c r="W937" s="111"/>
      <c r="X937" s="111"/>
      <c r="Y937" s="111"/>
      <c r="Z937" s="111"/>
    </row>
    <row r="938" spans="1:26" ht="15.75" customHeight="1">
      <c r="A938" s="111"/>
      <c r="B938" s="78"/>
      <c r="C938" s="78"/>
      <c r="D938" s="111"/>
      <c r="E938" s="78"/>
      <c r="F938" s="111"/>
      <c r="G938" s="111"/>
      <c r="H938" s="204"/>
      <c r="I938" s="111"/>
      <c r="J938" s="204"/>
      <c r="K938" s="111"/>
      <c r="L938" s="204"/>
      <c r="M938" s="111"/>
      <c r="N938" s="111"/>
      <c r="O938" s="111"/>
      <c r="P938" s="111"/>
      <c r="Q938" s="111"/>
      <c r="R938" s="111"/>
      <c r="S938" s="111"/>
      <c r="T938" s="111"/>
      <c r="U938" s="111"/>
      <c r="V938" s="111"/>
      <c r="W938" s="111"/>
      <c r="X938" s="111"/>
      <c r="Y938" s="111"/>
      <c r="Z938" s="111"/>
    </row>
    <row r="939" spans="1:26" ht="15.75" customHeight="1">
      <c r="A939" s="111"/>
      <c r="B939" s="78"/>
      <c r="C939" s="78"/>
      <c r="D939" s="111"/>
      <c r="E939" s="78"/>
      <c r="F939" s="111"/>
      <c r="G939" s="111"/>
      <c r="H939" s="204"/>
      <c r="I939" s="111"/>
      <c r="J939" s="204"/>
      <c r="K939" s="111"/>
      <c r="L939" s="204"/>
      <c r="M939" s="111"/>
      <c r="N939" s="111"/>
      <c r="O939" s="111"/>
      <c r="P939" s="111"/>
      <c r="Q939" s="111"/>
      <c r="R939" s="111"/>
      <c r="S939" s="111"/>
      <c r="T939" s="111"/>
      <c r="U939" s="111"/>
      <c r="V939" s="111"/>
      <c r="W939" s="111"/>
      <c r="X939" s="111"/>
      <c r="Y939" s="111"/>
      <c r="Z939" s="111"/>
    </row>
    <row r="940" spans="1:26" ht="15.75" customHeight="1">
      <c r="A940" s="111"/>
      <c r="B940" s="78"/>
      <c r="C940" s="78"/>
      <c r="D940" s="111"/>
      <c r="E940" s="78"/>
      <c r="F940" s="111"/>
      <c r="G940" s="111"/>
      <c r="H940" s="204"/>
      <c r="I940" s="111"/>
      <c r="J940" s="204"/>
      <c r="K940" s="111"/>
      <c r="L940" s="204"/>
      <c r="M940" s="111"/>
      <c r="N940" s="111"/>
      <c r="O940" s="111"/>
      <c r="P940" s="111"/>
      <c r="Q940" s="111"/>
      <c r="R940" s="111"/>
      <c r="S940" s="111"/>
      <c r="T940" s="111"/>
      <c r="U940" s="111"/>
      <c r="V940" s="111"/>
      <c r="W940" s="111"/>
      <c r="X940" s="111"/>
      <c r="Y940" s="111"/>
      <c r="Z940" s="111"/>
    </row>
    <row r="941" spans="1:26" ht="15.75" customHeight="1">
      <c r="A941" s="111"/>
      <c r="B941" s="78"/>
      <c r="C941" s="78"/>
      <c r="D941" s="111"/>
      <c r="E941" s="78"/>
      <c r="F941" s="111"/>
      <c r="G941" s="111"/>
      <c r="H941" s="204"/>
      <c r="I941" s="111"/>
      <c r="J941" s="204"/>
      <c r="K941" s="111"/>
      <c r="L941" s="204"/>
      <c r="M941" s="111"/>
      <c r="N941" s="111"/>
      <c r="O941" s="111"/>
      <c r="P941" s="111"/>
      <c r="Q941" s="111"/>
      <c r="R941" s="111"/>
      <c r="S941" s="111"/>
      <c r="T941" s="111"/>
      <c r="U941" s="111"/>
      <c r="V941" s="111"/>
      <c r="W941" s="111"/>
      <c r="X941" s="111"/>
      <c r="Y941" s="111"/>
      <c r="Z941" s="111"/>
    </row>
    <row r="942" spans="1:26" ht="15.75" customHeight="1">
      <c r="A942" s="111"/>
      <c r="B942" s="78"/>
      <c r="C942" s="78"/>
      <c r="D942" s="111"/>
      <c r="E942" s="78"/>
      <c r="F942" s="111"/>
      <c r="G942" s="111"/>
      <c r="H942" s="204"/>
      <c r="I942" s="111"/>
      <c r="J942" s="204"/>
      <c r="K942" s="111"/>
      <c r="L942" s="204"/>
      <c r="M942" s="111"/>
      <c r="N942" s="111"/>
      <c r="O942" s="111"/>
      <c r="P942" s="111"/>
      <c r="Q942" s="111"/>
      <c r="R942" s="111"/>
      <c r="S942" s="111"/>
      <c r="T942" s="111"/>
      <c r="U942" s="111"/>
      <c r="V942" s="111"/>
      <c r="W942" s="111"/>
      <c r="X942" s="111"/>
      <c r="Y942" s="111"/>
      <c r="Z942" s="111"/>
    </row>
    <row r="943" spans="1:26" ht="15.75" customHeight="1">
      <c r="A943" s="111"/>
      <c r="B943" s="78"/>
      <c r="C943" s="78"/>
      <c r="D943" s="111"/>
      <c r="E943" s="78"/>
      <c r="F943" s="111"/>
      <c r="G943" s="111"/>
      <c r="H943" s="204"/>
      <c r="I943" s="111"/>
      <c r="J943" s="204"/>
      <c r="K943" s="111"/>
      <c r="L943" s="204"/>
      <c r="M943" s="111"/>
      <c r="N943" s="111"/>
      <c r="O943" s="111"/>
      <c r="P943" s="111"/>
      <c r="Q943" s="111"/>
      <c r="R943" s="111"/>
      <c r="S943" s="111"/>
      <c r="T943" s="111"/>
      <c r="U943" s="111"/>
      <c r="V943" s="111"/>
      <c r="W943" s="111"/>
      <c r="X943" s="111"/>
      <c r="Y943" s="111"/>
      <c r="Z943" s="111"/>
    </row>
    <row r="944" spans="1:26" ht="15.75" customHeight="1">
      <c r="A944" s="111"/>
      <c r="B944" s="78"/>
      <c r="C944" s="78"/>
      <c r="D944" s="111"/>
      <c r="E944" s="78"/>
      <c r="F944" s="111"/>
      <c r="G944" s="111"/>
      <c r="H944" s="204"/>
      <c r="I944" s="111"/>
      <c r="J944" s="204"/>
      <c r="K944" s="111"/>
      <c r="L944" s="204"/>
      <c r="M944" s="111"/>
      <c r="N944" s="111"/>
      <c r="O944" s="111"/>
      <c r="P944" s="111"/>
      <c r="Q944" s="111"/>
      <c r="R944" s="111"/>
      <c r="S944" s="111"/>
      <c r="T944" s="111"/>
      <c r="U944" s="111"/>
      <c r="V944" s="111"/>
      <c r="W944" s="111"/>
      <c r="X944" s="111"/>
      <c r="Y944" s="111"/>
      <c r="Z944" s="111"/>
    </row>
    <row r="945" spans="1:26" ht="15.75" customHeight="1">
      <c r="A945" s="111"/>
      <c r="B945" s="78"/>
      <c r="C945" s="78"/>
      <c r="D945" s="111"/>
      <c r="E945" s="78"/>
      <c r="F945" s="111"/>
      <c r="G945" s="111"/>
      <c r="H945" s="204"/>
      <c r="I945" s="111"/>
      <c r="J945" s="204"/>
      <c r="K945" s="111"/>
      <c r="L945" s="204"/>
      <c r="M945" s="111"/>
      <c r="N945" s="111"/>
      <c r="O945" s="111"/>
      <c r="P945" s="111"/>
      <c r="Q945" s="111"/>
      <c r="R945" s="111"/>
      <c r="S945" s="111"/>
      <c r="T945" s="111"/>
      <c r="U945" s="111"/>
      <c r="V945" s="111"/>
      <c r="W945" s="111"/>
      <c r="X945" s="111"/>
      <c r="Y945" s="111"/>
      <c r="Z945" s="111"/>
    </row>
    <row r="946" spans="1:26" ht="15.75" customHeight="1">
      <c r="A946" s="111"/>
      <c r="B946" s="78"/>
      <c r="C946" s="78"/>
      <c r="D946" s="111"/>
      <c r="E946" s="78"/>
      <c r="F946" s="111"/>
      <c r="G946" s="111"/>
      <c r="H946" s="204"/>
      <c r="I946" s="111"/>
      <c r="J946" s="204"/>
      <c r="K946" s="111"/>
      <c r="L946" s="204"/>
      <c r="M946" s="111"/>
      <c r="N946" s="111"/>
      <c r="O946" s="111"/>
      <c r="P946" s="111"/>
      <c r="Q946" s="111"/>
      <c r="R946" s="111"/>
      <c r="S946" s="111"/>
      <c r="T946" s="111"/>
      <c r="U946" s="111"/>
      <c r="V946" s="111"/>
      <c r="W946" s="111"/>
      <c r="X946" s="111"/>
      <c r="Y946" s="111"/>
      <c r="Z946" s="111"/>
    </row>
    <row r="947" spans="1:26" ht="15.75" customHeight="1">
      <c r="A947" s="111"/>
      <c r="B947" s="78"/>
      <c r="C947" s="78"/>
      <c r="D947" s="111"/>
      <c r="E947" s="78"/>
      <c r="F947" s="111"/>
      <c r="G947" s="111"/>
      <c r="H947" s="204"/>
      <c r="I947" s="111"/>
      <c r="J947" s="204"/>
      <c r="K947" s="111"/>
      <c r="L947" s="204"/>
      <c r="M947" s="111"/>
      <c r="N947" s="111"/>
      <c r="O947" s="111"/>
      <c r="P947" s="111"/>
      <c r="Q947" s="111"/>
      <c r="R947" s="111"/>
      <c r="S947" s="111"/>
      <c r="T947" s="111"/>
      <c r="U947" s="111"/>
      <c r="V947" s="111"/>
      <c r="W947" s="111"/>
      <c r="X947" s="111"/>
      <c r="Y947" s="111"/>
      <c r="Z947" s="111"/>
    </row>
    <row r="948" spans="1:26" ht="15.75" customHeight="1">
      <c r="A948" s="111"/>
      <c r="B948" s="78"/>
      <c r="C948" s="78"/>
      <c r="D948" s="111"/>
      <c r="E948" s="78"/>
      <c r="F948" s="111"/>
      <c r="G948" s="111"/>
      <c r="H948" s="204"/>
      <c r="I948" s="111"/>
      <c r="J948" s="204"/>
      <c r="K948" s="111"/>
      <c r="L948" s="204"/>
      <c r="M948" s="111"/>
      <c r="N948" s="111"/>
      <c r="O948" s="111"/>
      <c r="P948" s="111"/>
      <c r="Q948" s="111"/>
      <c r="R948" s="111"/>
      <c r="S948" s="111"/>
      <c r="T948" s="111"/>
      <c r="U948" s="111"/>
      <c r="V948" s="111"/>
      <c r="W948" s="111"/>
      <c r="X948" s="111"/>
      <c r="Y948" s="111"/>
      <c r="Z948" s="111"/>
    </row>
    <row r="949" spans="1:26" ht="15.75" customHeight="1">
      <c r="A949" s="111"/>
      <c r="B949" s="78"/>
      <c r="C949" s="78"/>
      <c r="D949" s="111"/>
      <c r="E949" s="78"/>
      <c r="F949" s="111"/>
      <c r="G949" s="111"/>
      <c r="H949" s="204"/>
      <c r="I949" s="111"/>
      <c r="J949" s="204"/>
      <c r="K949" s="111"/>
      <c r="L949" s="204"/>
      <c r="M949" s="111"/>
      <c r="N949" s="111"/>
      <c r="O949" s="111"/>
      <c r="P949" s="111"/>
      <c r="Q949" s="111"/>
      <c r="R949" s="111"/>
      <c r="S949" s="111"/>
      <c r="T949" s="111"/>
      <c r="U949" s="111"/>
      <c r="V949" s="111"/>
      <c r="W949" s="111"/>
      <c r="X949" s="111"/>
      <c r="Y949" s="111"/>
      <c r="Z949" s="111"/>
    </row>
    <row r="950" spans="1:26" ht="15.75" customHeight="1">
      <c r="A950" s="111"/>
      <c r="B950" s="78"/>
      <c r="C950" s="78"/>
      <c r="D950" s="111"/>
      <c r="E950" s="78"/>
      <c r="F950" s="111"/>
      <c r="G950" s="111"/>
      <c r="H950" s="204"/>
      <c r="I950" s="111"/>
      <c r="J950" s="204"/>
      <c r="K950" s="111"/>
      <c r="L950" s="204"/>
      <c r="M950" s="111"/>
      <c r="N950" s="111"/>
      <c r="O950" s="111"/>
      <c r="P950" s="111"/>
      <c r="Q950" s="111"/>
      <c r="R950" s="111"/>
      <c r="S950" s="111"/>
      <c r="T950" s="111"/>
      <c r="U950" s="111"/>
      <c r="V950" s="111"/>
      <c r="W950" s="111"/>
      <c r="X950" s="111"/>
      <c r="Y950" s="111"/>
      <c r="Z950" s="111"/>
    </row>
    <row r="951" spans="1:26" ht="15.75" customHeight="1">
      <c r="A951" s="111"/>
      <c r="B951" s="78"/>
      <c r="C951" s="78"/>
      <c r="D951" s="111"/>
      <c r="E951" s="78"/>
      <c r="F951" s="111"/>
      <c r="G951" s="111"/>
      <c r="H951" s="204"/>
      <c r="I951" s="111"/>
      <c r="J951" s="204"/>
      <c r="K951" s="111"/>
      <c r="L951" s="204"/>
      <c r="M951" s="111"/>
      <c r="N951" s="111"/>
      <c r="O951" s="111"/>
      <c r="P951" s="111"/>
      <c r="Q951" s="111"/>
      <c r="R951" s="111"/>
      <c r="S951" s="111"/>
      <c r="T951" s="111"/>
      <c r="U951" s="111"/>
      <c r="V951" s="111"/>
      <c r="W951" s="111"/>
      <c r="X951" s="111"/>
      <c r="Y951" s="111"/>
      <c r="Z951" s="111"/>
    </row>
    <row r="952" spans="1:26" ht="15.75" customHeight="1">
      <c r="A952" s="111"/>
      <c r="B952" s="78"/>
      <c r="C952" s="78"/>
      <c r="D952" s="111"/>
      <c r="E952" s="78"/>
      <c r="F952" s="111"/>
      <c r="G952" s="111"/>
      <c r="H952" s="204"/>
      <c r="I952" s="111"/>
      <c r="J952" s="204"/>
      <c r="K952" s="111"/>
      <c r="L952" s="204"/>
      <c r="M952" s="111"/>
      <c r="N952" s="111"/>
      <c r="O952" s="111"/>
      <c r="P952" s="111"/>
      <c r="Q952" s="111"/>
      <c r="R952" s="111"/>
      <c r="S952" s="111"/>
      <c r="T952" s="111"/>
      <c r="U952" s="111"/>
      <c r="V952" s="111"/>
      <c r="W952" s="111"/>
      <c r="X952" s="111"/>
      <c r="Y952" s="111"/>
      <c r="Z952" s="111"/>
    </row>
    <row r="953" spans="1:26" ht="15.75" customHeight="1">
      <c r="A953" s="111"/>
      <c r="B953" s="78"/>
      <c r="C953" s="78"/>
      <c r="D953" s="111"/>
      <c r="E953" s="78"/>
      <c r="F953" s="111"/>
      <c r="G953" s="111"/>
      <c r="H953" s="204"/>
      <c r="I953" s="111"/>
      <c r="J953" s="204"/>
      <c r="K953" s="111"/>
      <c r="L953" s="204"/>
      <c r="M953" s="111"/>
      <c r="N953" s="111"/>
      <c r="O953" s="111"/>
      <c r="P953" s="111"/>
      <c r="Q953" s="111"/>
      <c r="R953" s="111"/>
      <c r="S953" s="111"/>
      <c r="T953" s="111"/>
      <c r="U953" s="111"/>
      <c r="V953" s="111"/>
      <c r="W953" s="111"/>
      <c r="X953" s="111"/>
      <c r="Y953" s="111"/>
      <c r="Z953" s="111"/>
    </row>
    <row r="954" spans="1:26" ht="15.75" customHeight="1">
      <c r="A954" s="111"/>
      <c r="B954" s="78"/>
      <c r="C954" s="78"/>
      <c r="D954" s="111"/>
      <c r="E954" s="78"/>
      <c r="F954" s="111"/>
      <c r="G954" s="111"/>
      <c r="H954" s="204"/>
      <c r="I954" s="111"/>
      <c r="J954" s="204"/>
      <c r="K954" s="111"/>
      <c r="L954" s="204"/>
      <c r="M954" s="111"/>
      <c r="N954" s="111"/>
      <c r="O954" s="111"/>
      <c r="P954" s="111"/>
      <c r="Q954" s="111"/>
      <c r="R954" s="111"/>
      <c r="S954" s="111"/>
      <c r="T954" s="111"/>
      <c r="U954" s="111"/>
      <c r="V954" s="111"/>
      <c r="W954" s="111"/>
      <c r="X954" s="111"/>
      <c r="Y954" s="111"/>
      <c r="Z954" s="111"/>
    </row>
    <row r="955" spans="1:26" ht="15.75" customHeight="1">
      <c r="A955" s="111"/>
      <c r="B955" s="78"/>
      <c r="C955" s="78"/>
      <c r="D955" s="111"/>
      <c r="E955" s="78"/>
      <c r="F955" s="111"/>
      <c r="G955" s="111"/>
      <c r="H955" s="204"/>
      <c r="I955" s="111"/>
      <c r="J955" s="204"/>
      <c r="K955" s="111"/>
      <c r="L955" s="204"/>
      <c r="M955" s="111"/>
      <c r="N955" s="111"/>
      <c r="O955" s="111"/>
      <c r="P955" s="111"/>
      <c r="Q955" s="111"/>
      <c r="R955" s="111"/>
      <c r="S955" s="111"/>
      <c r="T955" s="111"/>
      <c r="U955" s="111"/>
      <c r="V955" s="111"/>
      <c r="W955" s="111"/>
      <c r="X955" s="111"/>
      <c r="Y955" s="111"/>
      <c r="Z955" s="111"/>
    </row>
    <row r="956" spans="1:26" ht="15.75" customHeight="1">
      <c r="A956" s="111"/>
      <c r="B956" s="78"/>
      <c r="C956" s="78"/>
      <c r="D956" s="111"/>
      <c r="E956" s="78"/>
      <c r="F956" s="111"/>
      <c r="G956" s="111"/>
      <c r="H956" s="204"/>
      <c r="I956" s="111"/>
      <c r="J956" s="204"/>
      <c r="K956" s="111"/>
      <c r="L956" s="204"/>
      <c r="M956" s="111"/>
      <c r="N956" s="111"/>
      <c r="O956" s="111"/>
      <c r="P956" s="111"/>
      <c r="Q956" s="111"/>
      <c r="R956" s="111"/>
      <c r="S956" s="111"/>
      <c r="T956" s="111"/>
      <c r="U956" s="111"/>
      <c r="V956" s="111"/>
      <c r="W956" s="111"/>
      <c r="X956" s="111"/>
      <c r="Y956" s="111"/>
      <c r="Z956" s="111"/>
    </row>
    <row r="957" spans="1:26" ht="15.75" customHeight="1">
      <c r="A957" s="111"/>
      <c r="B957" s="78"/>
      <c r="C957" s="78"/>
      <c r="D957" s="111"/>
      <c r="E957" s="78"/>
      <c r="F957" s="111"/>
      <c r="G957" s="111"/>
      <c r="H957" s="204"/>
      <c r="I957" s="111"/>
      <c r="J957" s="204"/>
      <c r="K957" s="111"/>
      <c r="L957" s="204"/>
      <c r="M957" s="111"/>
      <c r="N957" s="111"/>
      <c r="O957" s="111"/>
      <c r="P957" s="111"/>
      <c r="Q957" s="111"/>
      <c r="R957" s="111"/>
      <c r="S957" s="111"/>
      <c r="T957" s="111"/>
      <c r="U957" s="111"/>
      <c r="V957" s="111"/>
      <c r="W957" s="111"/>
      <c r="X957" s="111"/>
      <c r="Y957" s="111"/>
      <c r="Z957" s="111"/>
    </row>
    <row r="958" spans="1:26" ht="15.75" customHeight="1">
      <c r="A958" s="111"/>
      <c r="B958" s="78"/>
      <c r="C958" s="78"/>
      <c r="D958" s="111"/>
      <c r="E958" s="78"/>
      <c r="F958" s="111"/>
      <c r="G958" s="111"/>
      <c r="H958" s="204"/>
      <c r="I958" s="111"/>
      <c r="J958" s="204"/>
      <c r="K958" s="111"/>
      <c r="L958" s="204"/>
      <c r="M958" s="111"/>
      <c r="N958" s="111"/>
      <c r="O958" s="111"/>
      <c r="P958" s="111"/>
      <c r="Q958" s="111"/>
      <c r="R958" s="111"/>
      <c r="S958" s="111"/>
      <c r="T958" s="111"/>
      <c r="U958" s="111"/>
      <c r="V958" s="111"/>
      <c r="W958" s="111"/>
      <c r="X958" s="111"/>
      <c r="Y958" s="111"/>
      <c r="Z958" s="111"/>
    </row>
    <row r="959" spans="1:26" ht="15.75" customHeight="1">
      <c r="A959" s="111"/>
      <c r="B959" s="78"/>
      <c r="C959" s="78"/>
      <c r="D959" s="111"/>
      <c r="E959" s="78"/>
      <c r="F959" s="111"/>
      <c r="G959" s="111"/>
      <c r="H959" s="204"/>
      <c r="I959" s="111"/>
      <c r="J959" s="204"/>
      <c r="K959" s="111"/>
      <c r="L959" s="204"/>
      <c r="M959" s="111"/>
      <c r="N959" s="111"/>
      <c r="O959" s="111"/>
      <c r="P959" s="111"/>
      <c r="Q959" s="111"/>
      <c r="R959" s="111"/>
      <c r="S959" s="111"/>
      <c r="T959" s="111"/>
      <c r="U959" s="111"/>
      <c r="V959" s="111"/>
      <c r="W959" s="111"/>
      <c r="X959" s="111"/>
      <c r="Y959" s="111"/>
      <c r="Z959" s="111"/>
    </row>
    <row r="960" spans="1:26" ht="15.75" customHeight="1">
      <c r="A960" s="111"/>
      <c r="B960" s="78"/>
      <c r="C960" s="78"/>
      <c r="D960" s="111"/>
      <c r="E960" s="78"/>
      <c r="F960" s="111"/>
      <c r="G960" s="111"/>
      <c r="H960" s="204"/>
      <c r="I960" s="111"/>
      <c r="J960" s="204"/>
      <c r="K960" s="111"/>
      <c r="L960" s="204"/>
      <c r="M960" s="111"/>
      <c r="N960" s="111"/>
      <c r="O960" s="111"/>
      <c r="P960" s="111"/>
      <c r="Q960" s="111"/>
      <c r="R960" s="111"/>
      <c r="S960" s="111"/>
      <c r="T960" s="111"/>
      <c r="U960" s="111"/>
      <c r="V960" s="111"/>
      <c r="W960" s="111"/>
      <c r="X960" s="111"/>
      <c r="Y960" s="111"/>
      <c r="Z960" s="111"/>
    </row>
    <row r="961" spans="1:26" ht="15.75" customHeight="1">
      <c r="A961" s="111"/>
      <c r="B961" s="78"/>
      <c r="C961" s="78"/>
      <c r="D961" s="111"/>
      <c r="E961" s="78"/>
      <c r="F961" s="111"/>
      <c r="G961" s="111"/>
      <c r="H961" s="204"/>
      <c r="I961" s="111"/>
      <c r="J961" s="204"/>
      <c r="K961" s="111"/>
      <c r="L961" s="204"/>
      <c r="M961" s="111"/>
      <c r="N961" s="111"/>
      <c r="O961" s="111"/>
      <c r="P961" s="111"/>
      <c r="Q961" s="111"/>
      <c r="R961" s="111"/>
      <c r="S961" s="111"/>
      <c r="T961" s="111"/>
      <c r="U961" s="111"/>
      <c r="V961" s="111"/>
      <c r="W961" s="111"/>
      <c r="X961" s="111"/>
      <c r="Y961" s="111"/>
      <c r="Z961" s="111"/>
    </row>
    <row r="962" spans="1:26" ht="15.75" customHeight="1">
      <c r="A962" s="111"/>
      <c r="B962" s="78"/>
      <c r="C962" s="78"/>
      <c r="D962" s="111"/>
      <c r="E962" s="78"/>
      <c r="F962" s="111"/>
      <c r="G962" s="111"/>
      <c r="H962" s="204"/>
      <c r="I962" s="111"/>
      <c r="J962" s="204"/>
      <c r="K962" s="111"/>
      <c r="L962" s="204"/>
      <c r="M962" s="111"/>
      <c r="N962" s="111"/>
      <c r="O962" s="111"/>
      <c r="P962" s="111"/>
      <c r="Q962" s="111"/>
      <c r="R962" s="111"/>
      <c r="S962" s="111"/>
      <c r="T962" s="111"/>
      <c r="U962" s="111"/>
      <c r="V962" s="111"/>
      <c r="W962" s="111"/>
      <c r="X962" s="111"/>
      <c r="Y962" s="111"/>
      <c r="Z962" s="111"/>
    </row>
    <row r="963" spans="1:26" ht="15.75" customHeight="1">
      <c r="A963" s="111"/>
      <c r="B963" s="78"/>
      <c r="C963" s="78"/>
      <c r="D963" s="111"/>
      <c r="E963" s="78"/>
      <c r="F963" s="111"/>
      <c r="G963" s="111"/>
      <c r="H963" s="204"/>
      <c r="I963" s="111"/>
      <c r="J963" s="204"/>
      <c r="K963" s="111"/>
      <c r="L963" s="204"/>
      <c r="M963" s="111"/>
      <c r="N963" s="111"/>
      <c r="O963" s="111"/>
      <c r="P963" s="111"/>
      <c r="Q963" s="111"/>
      <c r="R963" s="111"/>
      <c r="S963" s="111"/>
      <c r="T963" s="111"/>
      <c r="U963" s="111"/>
      <c r="V963" s="111"/>
      <c r="W963" s="111"/>
      <c r="X963" s="111"/>
      <c r="Y963" s="111"/>
      <c r="Z963" s="111"/>
    </row>
    <row r="964" spans="1:26" ht="15.75" customHeight="1">
      <c r="A964" s="111"/>
      <c r="B964" s="78"/>
      <c r="C964" s="78"/>
      <c r="D964" s="111"/>
      <c r="E964" s="78"/>
      <c r="F964" s="111"/>
      <c r="G964" s="111"/>
      <c r="H964" s="204"/>
      <c r="I964" s="111"/>
      <c r="J964" s="204"/>
      <c r="K964" s="111"/>
      <c r="L964" s="204"/>
      <c r="M964" s="111"/>
      <c r="N964" s="111"/>
      <c r="O964" s="111"/>
      <c r="P964" s="111"/>
      <c r="Q964" s="111"/>
      <c r="R964" s="111"/>
      <c r="S964" s="111"/>
      <c r="T964" s="111"/>
      <c r="U964" s="111"/>
      <c r="V964" s="111"/>
      <c r="W964" s="111"/>
      <c r="X964" s="111"/>
      <c r="Y964" s="111"/>
      <c r="Z964" s="111"/>
    </row>
    <row r="965" spans="1:26" ht="15.75" customHeight="1">
      <c r="A965" s="111"/>
      <c r="B965" s="78"/>
      <c r="C965" s="78"/>
      <c r="D965" s="111"/>
      <c r="E965" s="78"/>
      <c r="F965" s="111"/>
      <c r="G965" s="111"/>
      <c r="H965" s="204"/>
      <c r="I965" s="111"/>
      <c r="J965" s="204"/>
      <c r="K965" s="111"/>
      <c r="L965" s="204"/>
      <c r="M965" s="111"/>
      <c r="N965" s="111"/>
      <c r="O965" s="111"/>
      <c r="P965" s="111"/>
      <c r="Q965" s="111"/>
      <c r="R965" s="111"/>
      <c r="S965" s="111"/>
      <c r="T965" s="111"/>
      <c r="U965" s="111"/>
      <c r="V965" s="111"/>
      <c r="W965" s="111"/>
      <c r="X965" s="111"/>
      <c r="Y965" s="111"/>
      <c r="Z965" s="111"/>
    </row>
    <row r="966" spans="1:26" ht="15.75" customHeight="1">
      <c r="A966" s="111"/>
      <c r="B966" s="78"/>
      <c r="C966" s="78"/>
      <c r="D966" s="111"/>
      <c r="E966" s="78"/>
      <c r="F966" s="111"/>
      <c r="G966" s="111"/>
      <c r="H966" s="204"/>
      <c r="I966" s="111"/>
      <c r="J966" s="204"/>
      <c r="K966" s="111"/>
      <c r="L966" s="204"/>
      <c r="M966" s="111"/>
      <c r="N966" s="111"/>
      <c r="O966" s="111"/>
      <c r="P966" s="111"/>
      <c r="Q966" s="111"/>
      <c r="R966" s="111"/>
      <c r="S966" s="111"/>
      <c r="T966" s="111"/>
      <c r="U966" s="111"/>
      <c r="V966" s="111"/>
      <c r="W966" s="111"/>
      <c r="X966" s="111"/>
      <c r="Y966" s="111"/>
      <c r="Z966" s="111"/>
    </row>
    <row r="967" spans="1:26" ht="15.75" customHeight="1">
      <c r="A967" s="111"/>
      <c r="B967" s="78"/>
      <c r="C967" s="78"/>
      <c r="D967" s="111"/>
      <c r="E967" s="78"/>
      <c r="F967" s="111"/>
      <c r="G967" s="111"/>
      <c r="H967" s="204"/>
      <c r="I967" s="111"/>
      <c r="J967" s="204"/>
      <c r="K967" s="111"/>
      <c r="L967" s="204"/>
      <c r="M967" s="111"/>
      <c r="N967" s="111"/>
      <c r="O967" s="111"/>
      <c r="P967" s="111"/>
      <c r="Q967" s="111"/>
      <c r="R967" s="111"/>
      <c r="S967" s="111"/>
      <c r="T967" s="111"/>
      <c r="U967" s="111"/>
      <c r="V967" s="111"/>
      <c r="W967" s="111"/>
      <c r="X967" s="111"/>
      <c r="Y967" s="111"/>
      <c r="Z967" s="111"/>
    </row>
    <row r="968" spans="1:26" ht="15.75" customHeight="1">
      <c r="A968" s="111"/>
      <c r="B968" s="78"/>
      <c r="C968" s="78"/>
      <c r="D968" s="111"/>
      <c r="E968" s="78"/>
      <c r="F968" s="111"/>
      <c r="G968" s="111"/>
      <c r="H968" s="204"/>
      <c r="I968" s="111"/>
      <c r="J968" s="204"/>
      <c r="K968" s="111"/>
      <c r="L968" s="204"/>
      <c r="M968" s="111"/>
      <c r="N968" s="111"/>
      <c r="O968" s="111"/>
      <c r="P968" s="111"/>
      <c r="Q968" s="111"/>
      <c r="R968" s="111"/>
      <c r="S968" s="111"/>
      <c r="T968" s="111"/>
      <c r="U968" s="111"/>
      <c r="V968" s="111"/>
      <c r="W968" s="111"/>
      <c r="X968" s="111"/>
      <c r="Y968" s="111"/>
      <c r="Z968" s="111"/>
    </row>
    <row r="969" spans="1:26" ht="15.75" customHeight="1">
      <c r="A969" s="111"/>
      <c r="B969" s="78"/>
      <c r="C969" s="78"/>
      <c r="D969" s="111"/>
      <c r="E969" s="78"/>
      <c r="F969" s="111"/>
      <c r="G969" s="111"/>
      <c r="H969" s="204"/>
      <c r="I969" s="111"/>
      <c r="J969" s="204"/>
      <c r="K969" s="111"/>
      <c r="L969" s="204"/>
      <c r="M969" s="111"/>
      <c r="N969" s="111"/>
      <c r="O969" s="111"/>
      <c r="P969" s="111"/>
      <c r="Q969" s="111"/>
      <c r="R969" s="111"/>
      <c r="S969" s="111"/>
      <c r="T969" s="111"/>
      <c r="U969" s="111"/>
      <c r="V969" s="111"/>
      <c r="W969" s="111"/>
      <c r="X969" s="111"/>
      <c r="Y969" s="111"/>
      <c r="Z969" s="111"/>
    </row>
    <row r="970" spans="1:26" ht="15.75" customHeight="1">
      <c r="A970" s="111"/>
      <c r="B970" s="78"/>
      <c r="C970" s="78"/>
      <c r="D970" s="111"/>
      <c r="E970" s="78"/>
      <c r="F970" s="111"/>
      <c r="G970" s="111"/>
      <c r="H970" s="204"/>
      <c r="I970" s="111"/>
      <c r="J970" s="204"/>
      <c r="K970" s="111"/>
      <c r="L970" s="204"/>
      <c r="M970" s="111"/>
      <c r="N970" s="111"/>
      <c r="O970" s="111"/>
      <c r="P970" s="111"/>
      <c r="Q970" s="111"/>
      <c r="R970" s="111"/>
      <c r="S970" s="111"/>
      <c r="T970" s="111"/>
      <c r="U970" s="111"/>
      <c r="V970" s="111"/>
      <c r="W970" s="111"/>
      <c r="X970" s="111"/>
      <c r="Y970" s="111"/>
      <c r="Z970" s="111"/>
    </row>
    <row r="971" spans="1:26" ht="15.75" customHeight="1">
      <c r="A971" s="111"/>
      <c r="B971" s="78"/>
      <c r="C971" s="78"/>
      <c r="D971" s="111"/>
      <c r="E971" s="78"/>
      <c r="F971" s="111"/>
      <c r="G971" s="111"/>
      <c r="H971" s="204"/>
      <c r="I971" s="111"/>
      <c r="J971" s="204"/>
      <c r="K971" s="111"/>
      <c r="L971" s="204"/>
      <c r="M971" s="111"/>
      <c r="N971" s="111"/>
      <c r="O971" s="111"/>
      <c r="P971" s="111"/>
      <c r="Q971" s="111"/>
      <c r="R971" s="111"/>
      <c r="S971" s="111"/>
      <c r="T971" s="111"/>
      <c r="U971" s="111"/>
      <c r="V971" s="111"/>
      <c r="W971" s="111"/>
      <c r="X971" s="111"/>
      <c r="Y971" s="111"/>
      <c r="Z971" s="111"/>
    </row>
    <row r="972" spans="1:26" ht="15.75" customHeight="1">
      <c r="A972" s="111"/>
      <c r="B972" s="78"/>
      <c r="C972" s="78"/>
      <c r="D972" s="111"/>
      <c r="E972" s="78"/>
      <c r="F972" s="111"/>
      <c r="G972" s="111"/>
      <c r="H972" s="204"/>
      <c r="I972" s="111"/>
      <c r="J972" s="204"/>
      <c r="K972" s="111"/>
      <c r="L972" s="204"/>
      <c r="M972" s="111"/>
      <c r="N972" s="111"/>
      <c r="O972" s="111"/>
      <c r="P972" s="111"/>
      <c r="Q972" s="111"/>
      <c r="R972" s="111"/>
      <c r="S972" s="111"/>
      <c r="T972" s="111"/>
      <c r="U972" s="111"/>
      <c r="V972" s="111"/>
      <c r="W972" s="111"/>
      <c r="X972" s="111"/>
      <c r="Y972" s="111"/>
      <c r="Z972" s="111"/>
    </row>
    <row r="973" spans="1:26" ht="15.75" customHeight="1">
      <c r="A973" s="111"/>
      <c r="B973" s="78"/>
      <c r="C973" s="78"/>
      <c r="D973" s="111"/>
      <c r="E973" s="78"/>
      <c r="F973" s="111"/>
      <c r="G973" s="111"/>
      <c r="H973" s="204"/>
      <c r="I973" s="111"/>
      <c r="J973" s="204"/>
      <c r="K973" s="111"/>
      <c r="L973" s="204"/>
      <c r="M973" s="111"/>
      <c r="N973" s="111"/>
      <c r="O973" s="111"/>
      <c r="P973" s="111"/>
      <c r="Q973" s="111"/>
      <c r="R973" s="111"/>
      <c r="S973" s="111"/>
      <c r="T973" s="111"/>
      <c r="U973" s="111"/>
      <c r="V973" s="111"/>
      <c r="W973" s="111"/>
      <c r="X973" s="111"/>
      <c r="Y973" s="111"/>
      <c r="Z973" s="111"/>
    </row>
    <row r="974" spans="1:26" ht="15.75" customHeight="1">
      <c r="A974" s="111"/>
      <c r="B974" s="78"/>
      <c r="C974" s="78"/>
      <c r="D974" s="111"/>
      <c r="E974" s="78"/>
      <c r="F974" s="111"/>
      <c r="G974" s="111"/>
      <c r="H974" s="204"/>
      <c r="I974" s="111"/>
      <c r="J974" s="204"/>
      <c r="K974" s="111"/>
      <c r="L974" s="204"/>
      <c r="M974" s="111"/>
      <c r="N974" s="111"/>
      <c r="O974" s="111"/>
      <c r="P974" s="111"/>
      <c r="Q974" s="111"/>
      <c r="R974" s="111"/>
      <c r="S974" s="111"/>
      <c r="T974" s="111"/>
      <c r="U974" s="111"/>
      <c r="V974" s="111"/>
      <c r="W974" s="111"/>
      <c r="X974" s="111"/>
      <c r="Y974" s="111"/>
      <c r="Z974" s="111"/>
    </row>
    <row r="975" spans="1:26" ht="15.75" customHeight="1">
      <c r="A975" s="111"/>
      <c r="B975" s="78"/>
      <c r="C975" s="78"/>
      <c r="D975" s="111"/>
      <c r="E975" s="78"/>
      <c r="F975" s="111"/>
      <c r="G975" s="111"/>
      <c r="H975" s="204"/>
      <c r="I975" s="111"/>
      <c r="J975" s="204"/>
      <c r="K975" s="111"/>
      <c r="L975" s="204"/>
      <c r="M975" s="111"/>
      <c r="N975" s="111"/>
      <c r="O975" s="111"/>
      <c r="P975" s="111"/>
      <c r="Q975" s="111"/>
      <c r="R975" s="111"/>
      <c r="S975" s="111"/>
      <c r="T975" s="111"/>
      <c r="U975" s="111"/>
      <c r="V975" s="111"/>
      <c r="W975" s="111"/>
      <c r="X975" s="111"/>
      <c r="Y975" s="111"/>
      <c r="Z975" s="111"/>
    </row>
    <row r="976" spans="1:26" ht="15.75" customHeight="1">
      <c r="A976" s="111"/>
      <c r="B976" s="78"/>
      <c r="C976" s="78"/>
      <c r="D976" s="111"/>
      <c r="E976" s="78"/>
      <c r="F976" s="111"/>
      <c r="G976" s="111"/>
      <c r="H976" s="204"/>
      <c r="I976" s="111"/>
      <c r="J976" s="204"/>
      <c r="K976" s="111"/>
      <c r="L976" s="204"/>
      <c r="M976" s="111"/>
      <c r="N976" s="111"/>
      <c r="O976" s="111"/>
      <c r="P976" s="111"/>
      <c r="Q976" s="111"/>
      <c r="R976" s="111"/>
      <c r="S976" s="111"/>
      <c r="T976" s="111"/>
      <c r="U976" s="111"/>
      <c r="V976" s="111"/>
      <c r="W976" s="111"/>
      <c r="X976" s="111"/>
      <c r="Y976" s="111"/>
      <c r="Z976" s="111"/>
    </row>
    <row r="977" spans="1:26" ht="15.75" customHeight="1">
      <c r="A977" s="111"/>
      <c r="B977" s="78"/>
      <c r="C977" s="78"/>
      <c r="D977" s="111"/>
      <c r="E977" s="78"/>
      <c r="F977" s="111"/>
      <c r="G977" s="111"/>
      <c r="H977" s="204"/>
      <c r="I977" s="111"/>
      <c r="J977" s="204"/>
      <c r="K977" s="111"/>
      <c r="L977" s="204"/>
      <c r="M977" s="111"/>
      <c r="N977" s="111"/>
      <c r="O977" s="111"/>
      <c r="P977" s="111"/>
      <c r="Q977" s="111"/>
      <c r="R977" s="111"/>
      <c r="S977" s="111"/>
      <c r="T977" s="111"/>
      <c r="U977" s="111"/>
      <c r="V977" s="111"/>
      <c r="W977" s="111"/>
      <c r="X977" s="111"/>
      <c r="Y977" s="111"/>
      <c r="Z977" s="111"/>
    </row>
    <row r="978" spans="1:26" ht="15.75" customHeight="1">
      <c r="A978" s="111"/>
      <c r="B978" s="78"/>
      <c r="C978" s="78"/>
      <c r="D978" s="111"/>
      <c r="E978" s="78"/>
      <c r="F978" s="111"/>
      <c r="G978" s="111"/>
      <c r="H978" s="204"/>
      <c r="I978" s="111"/>
      <c r="J978" s="204"/>
      <c r="K978" s="111"/>
      <c r="L978" s="204"/>
      <c r="M978" s="111"/>
      <c r="N978" s="111"/>
      <c r="O978" s="111"/>
      <c r="P978" s="111"/>
      <c r="Q978" s="111"/>
      <c r="R978" s="111"/>
      <c r="S978" s="111"/>
      <c r="T978" s="111"/>
      <c r="U978" s="111"/>
      <c r="V978" s="111"/>
      <c r="W978" s="111"/>
      <c r="X978" s="111"/>
      <c r="Y978" s="111"/>
      <c r="Z978" s="111"/>
    </row>
    <row r="979" spans="1:26" ht="15.75" customHeight="1">
      <c r="A979" s="111"/>
      <c r="B979" s="78"/>
      <c r="C979" s="78"/>
      <c r="D979" s="111"/>
      <c r="E979" s="78"/>
      <c r="F979" s="111"/>
      <c r="G979" s="111"/>
      <c r="H979" s="204"/>
      <c r="I979" s="111"/>
      <c r="J979" s="204"/>
      <c r="K979" s="111"/>
      <c r="L979" s="204"/>
      <c r="M979" s="111"/>
      <c r="N979" s="111"/>
      <c r="O979" s="111"/>
      <c r="P979" s="111"/>
      <c r="Q979" s="111"/>
      <c r="R979" s="111"/>
      <c r="S979" s="111"/>
      <c r="T979" s="111"/>
      <c r="U979" s="111"/>
      <c r="V979" s="111"/>
      <c r="W979" s="111"/>
      <c r="X979" s="111"/>
      <c r="Y979" s="111"/>
      <c r="Z979" s="111"/>
    </row>
    <row r="980" spans="1:26" ht="15.75" customHeight="1">
      <c r="A980" s="111"/>
      <c r="B980" s="78"/>
      <c r="C980" s="78"/>
      <c r="D980" s="111"/>
      <c r="E980" s="78"/>
      <c r="F980" s="111"/>
      <c r="G980" s="111"/>
      <c r="H980" s="204"/>
      <c r="I980" s="111"/>
      <c r="J980" s="204"/>
      <c r="K980" s="111"/>
      <c r="L980" s="204"/>
      <c r="M980" s="111"/>
      <c r="N980" s="111"/>
      <c r="O980" s="111"/>
      <c r="P980" s="111"/>
      <c r="Q980" s="111"/>
      <c r="R980" s="111"/>
      <c r="S980" s="111"/>
      <c r="T980" s="111"/>
      <c r="U980" s="111"/>
      <c r="V980" s="111"/>
      <c r="W980" s="111"/>
      <c r="X980" s="111"/>
      <c r="Y980" s="111"/>
      <c r="Z980" s="111"/>
    </row>
    <row r="981" spans="1:26" ht="15.75" customHeight="1">
      <c r="A981" s="111"/>
      <c r="B981" s="78"/>
      <c r="C981" s="78"/>
      <c r="D981" s="111"/>
      <c r="E981" s="78"/>
      <c r="F981" s="111"/>
      <c r="G981" s="111"/>
      <c r="H981" s="204"/>
      <c r="I981" s="111"/>
      <c r="J981" s="204"/>
      <c r="K981" s="111"/>
      <c r="L981" s="204"/>
      <c r="M981" s="111"/>
      <c r="N981" s="111"/>
      <c r="O981" s="111"/>
      <c r="P981" s="111"/>
      <c r="Q981" s="111"/>
      <c r="R981" s="111"/>
      <c r="S981" s="111"/>
      <c r="T981" s="111"/>
      <c r="U981" s="111"/>
      <c r="V981" s="111"/>
      <c r="W981" s="111"/>
      <c r="X981" s="111"/>
      <c r="Y981" s="111"/>
      <c r="Z981" s="111"/>
    </row>
    <row r="982" spans="1:26" ht="15.75" customHeight="1">
      <c r="A982" s="111"/>
      <c r="B982" s="78"/>
      <c r="C982" s="78"/>
      <c r="D982" s="111"/>
      <c r="E982" s="78"/>
      <c r="F982" s="111"/>
      <c r="G982" s="111"/>
      <c r="H982" s="204"/>
      <c r="I982" s="111"/>
      <c r="J982" s="204"/>
      <c r="K982" s="111"/>
      <c r="L982" s="204"/>
      <c r="M982" s="111"/>
      <c r="N982" s="111"/>
      <c r="O982" s="111"/>
      <c r="P982" s="111"/>
      <c r="Q982" s="111"/>
      <c r="R982" s="111"/>
      <c r="S982" s="111"/>
      <c r="T982" s="111"/>
      <c r="U982" s="111"/>
      <c r="V982" s="111"/>
      <c r="W982" s="111"/>
      <c r="X982" s="111"/>
      <c r="Y982" s="111"/>
      <c r="Z982" s="111"/>
    </row>
    <row r="983" spans="1:26" ht="15.75" customHeight="1">
      <c r="A983" s="111"/>
      <c r="B983" s="78"/>
      <c r="C983" s="78"/>
      <c r="D983" s="111"/>
      <c r="E983" s="78"/>
      <c r="F983" s="111"/>
      <c r="G983" s="111"/>
      <c r="H983" s="204"/>
      <c r="I983" s="111"/>
      <c r="J983" s="204"/>
      <c r="K983" s="111"/>
      <c r="L983" s="204"/>
      <c r="M983" s="111"/>
      <c r="N983" s="111"/>
      <c r="O983" s="111"/>
      <c r="P983" s="111"/>
      <c r="Q983" s="111"/>
      <c r="R983" s="111"/>
      <c r="S983" s="111"/>
      <c r="T983" s="111"/>
      <c r="U983" s="111"/>
      <c r="V983" s="111"/>
      <c r="W983" s="111"/>
      <c r="X983" s="111"/>
      <c r="Y983" s="111"/>
      <c r="Z983" s="111"/>
    </row>
    <row r="984" spans="1:26" ht="15.75" customHeight="1">
      <c r="A984" s="111"/>
      <c r="B984" s="78"/>
      <c r="C984" s="78"/>
      <c r="D984" s="111"/>
      <c r="E984" s="78"/>
      <c r="F984" s="111"/>
      <c r="G984" s="111"/>
      <c r="H984" s="204"/>
      <c r="I984" s="111"/>
      <c r="J984" s="204"/>
      <c r="K984" s="111"/>
      <c r="L984" s="204"/>
      <c r="M984" s="111"/>
      <c r="N984" s="111"/>
      <c r="O984" s="111"/>
      <c r="P984" s="111"/>
      <c r="Q984" s="111"/>
      <c r="R984" s="111"/>
      <c r="S984" s="111"/>
      <c r="T984" s="111"/>
      <c r="U984" s="111"/>
      <c r="V984" s="111"/>
      <c r="W984" s="111"/>
      <c r="X984" s="111"/>
      <c r="Y984" s="111"/>
      <c r="Z984" s="111"/>
    </row>
    <row r="985" spans="1:26" ht="15.75" customHeight="1">
      <c r="A985" s="111"/>
      <c r="B985" s="78"/>
      <c r="C985" s="78"/>
      <c r="D985" s="111"/>
      <c r="E985" s="78"/>
      <c r="F985" s="111"/>
      <c r="G985" s="111"/>
      <c r="H985" s="204"/>
      <c r="I985" s="111"/>
      <c r="J985" s="204"/>
      <c r="K985" s="111"/>
      <c r="L985" s="204"/>
      <c r="M985" s="111"/>
      <c r="N985" s="111"/>
      <c r="O985" s="111"/>
      <c r="P985" s="111"/>
      <c r="Q985" s="111"/>
      <c r="R985" s="111"/>
      <c r="S985" s="111"/>
      <c r="T985" s="111"/>
      <c r="U985" s="111"/>
      <c r="V985" s="111"/>
      <c r="W985" s="111"/>
      <c r="X985" s="111"/>
      <c r="Y985" s="111"/>
      <c r="Z985" s="111"/>
    </row>
    <row r="986" spans="1:26" ht="15.75" customHeight="1">
      <c r="A986" s="111"/>
      <c r="B986" s="78"/>
      <c r="C986" s="78"/>
      <c r="D986" s="111"/>
      <c r="E986" s="78"/>
      <c r="F986" s="111"/>
      <c r="G986" s="111"/>
      <c r="H986" s="204"/>
      <c r="I986" s="111"/>
      <c r="J986" s="204"/>
      <c r="K986" s="111"/>
      <c r="L986" s="204"/>
      <c r="M986" s="111"/>
      <c r="N986" s="111"/>
      <c r="O986" s="111"/>
      <c r="P986" s="111"/>
      <c r="Q986" s="111"/>
      <c r="R986" s="111"/>
      <c r="S986" s="111"/>
      <c r="T986" s="111"/>
      <c r="U986" s="111"/>
      <c r="V986" s="111"/>
      <c r="W986" s="111"/>
      <c r="X986" s="111"/>
      <c r="Y986" s="111"/>
      <c r="Z986" s="111"/>
    </row>
    <row r="987" spans="1:26" ht="15.75" customHeight="1">
      <c r="A987" s="111"/>
      <c r="B987" s="78"/>
      <c r="C987" s="78"/>
      <c r="D987" s="111"/>
      <c r="E987" s="78"/>
      <c r="F987" s="111"/>
      <c r="G987" s="111"/>
      <c r="H987" s="204"/>
      <c r="I987" s="111"/>
      <c r="J987" s="204"/>
      <c r="K987" s="111"/>
      <c r="L987" s="204"/>
      <c r="M987" s="111"/>
      <c r="N987" s="111"/>
      <c r="O987" s="111"/>
      <c r="P987" s="111"/>
      <c r="Q987" s="111"/>
      <c r="R987" s="111"/>
      <c r="S987" s="111"/>
      <c r="T987" s="111"/>
      <c r="U987" s="111"/>
      <c r="V987" s="111"/>
      <c r="W987" s="111"/>
      <c r="X987" s="111"/>
      <c r="Y987" s="111"/>
      <c r="Z987" s="111"/>
    </row>
    <row r="988" spans="1:26" ht="15.75" customHeight="1">
      <c r="A988" s="111"/>
      <c r="B988" s="78"/>
      <c r="C988" s="78"/>
      <c r="D988" s="111"/>
      <c r="E988" s="78"/>
      <c r="F988" s="111"/>
      <c r="G988" s="111"/>
      <c r="H988" s="204"/>
      <c r="I988" s="111"/>
      <c r="J988" s="204"/>
      <c r="K988" s="111"/>
      <c r="L988" s="204"/>
      <c r="M988" s="111"/>
      <c r="N988" s="111"/>
      <c r="O988" s="111"/>
      <c r="P988" s="111"/>
      <c r="Q988" s="111"/>
      <c r="R988" s="111"/>
      <c r="S988" s="111"/>
      <c r="T988" s="111"/>
      <c r="U988" s="111"/>
      <c r="V988" s="111"/>
      <c r="W988" s="111"/>
      <c r="X988" s="111"/>
      <c r="Y988" s="111"/>
      <c r="Z988" s="111"/>
    </row>
    <row r="989" spans="1:26" ht="15.75" customHeight="1">
      <c r="A989" s="111"/>
      <c r="B989" s="78"/>
      <c r="C989" s="78"/>
      <c r="D989" s="111"/>
      <c r="E989" s="78"/>
      <c r="F989" s="111"/>
      <c r="G989" s="111"/>
      <c r="H989" s="204"/>
      <c r="I989" s="111"/>
      <c r="J989" s="204"/>
      <c r="K989" s="111"/>
      <c r="L989" s="204"/>
      <c r="M989" s="111"/>
      <c r="N989" s="111"/>
      <c r="O989" s="111"/>
      <c r="P989" s="111"/>
      <c r="Q989" s="111"/>
      <c r="R989" s="111"/>
      <c r="S989" s="111"/>
      <c r="T989" s="111"/>
      <c r="U989" s="111"/>
      <c r="V989" s="111"/>
      <c r="W989" s="111"/>
      <c r="X989" s="111"/>
      <c r="Y989" s="111"/>
      <c r="Z989" s="111"/>
    </row>
    <row r="990" spans="1:26" ht="15.75" customHeight="1">
      <c r="A990" s="111"/>
      <c r="B990" s="78"/>
      <c r="C990" s="78"/>
      <c r="D990" s="111"/>
      <c r="E990" s="78"/>
      <c r="F990" s="111"/>
      <c r="G990" s="111"/>
      <c r="H990" s="204"/>
      <c r="I990" s="111"/>
      <c r="J990" s="204"/>
      <c r="K990" s="111"/>
      <c r="L990" s="204"/>
      <c r="M990" s="111"/>
      <c r="N990" s="111"/>
      <c r="O990" s="111"/>
      <c r="P990" s="111"/>
      <c r="Q990" s="111"/>
      <c r="R990" s="111"/>
      <c r="S990" s="111"/>
      <c r="T990" s="111"/>
      <c r="U990" s="111"/>
      <c r="V990" s="111"/>
      <c r="W990" s="111"/>
      <c r="X990" s="111"/>
      <c r="Y990" s="111"/>
      <c r="Z990" s="111"/>
    </row>
    <row r="991" spans="1:26" ht="15.75" customHeight="1">
      <c r="A991" s="111"/>
      <c r="B991" s="78"/>
      <c r="C991" s="78"/>
      <c r="D991" s="111"/>
      <c r="E991" s="78"/>
      <c r="F991" s="111"/>
      <c r="G991" s="111"/>
      <c r="H991" s="204"/>
      <c r="I991" s="111"/>
      <c r="J991" s="204"/>
      <c r="K991" s="111"/>
      <c r="L991" s="204"/>
      <c r="M991" s="111"/>
      <c r="N991" s="111"/>
      <c r="O991" s="111"/>
      <c r="P991" s="111"/>
      <c r="Q991" s="111"/>
      <c r="R991" s="111"/>
      <c r="S991" s="111"/>
      <c r="T991" s="111"/>
      <c r="U991" s="111"/>
      <c r="V991" s="111"/>
      <c r="W991" s="111"/>
      <c r="X991" s="111"/>
      <c r="Y991" s="111"/>
      <c r="Z991" s="111"/>
    </row>
    <row r="992" spans="1:26" ht="15.75" customHeight="1">
      <c r="A992" s="111"/>
      <c r="B992" s="78"/>
      <c r="C992" s="78"/>
      <c r="D992" s="111"/>
      <c r="E992" s="78"/>
      <c r="F992" s="111"/>
      <c r="G992" s="111"/>
      <c r="H992" s="204"/>
      <c r="I992" s="111"/>
      <c r="J992" s="204"/>
      <c r="K992" s="111"/>
      <c r="L992" s="204"/>
      <c r="M992" s="111"/>
      <c r="N992" s="111"/>
      <c r="O992" s="111"/>
      <c r="P992" s="111"/>
      <c r="Q992" s="111"/>
      <c r="R992" s="111"/>
      <c r="S992" s="111"/>
      <c r="T992" s="111"/>
      <c r="U992" s="111"/>
      <c r="V992" s="111"/>
      <c r="W992" s="111"/>
      <c r="X992" s="111"/>
      <c r="Y992" s="111"/>
      <c r="Z992" s="111"/>
    </row>
    <row r="993" spans="1:26" ht="15.75" customHeight="1">
      <c r="A993" s="111"/>
      <c r="B993" s="78"/>
      <c r="C993" s="78"/>
      <c r="D993" s="111"/>
      <c r="E993" s="78"/>
      <c r="F993" s="111"/>
      <c r="G993" s="111"/>
      <c r="H993" s="204"/>
      <c r="I993" s="111"/>
      <c r="J993" s="204"/>
      <c r="K993" s="111"/>
      <c r="L993" s="204"/>
      <c r="M993" s="111"/>
      <c r="N993" s="111"/>
      <c r="O993" s="111"/>
      <c r="P993" s="111"/>
      <c r="Q993" s="111"/>
      <c r="R993" s="111"/>
      <c r="S993" s="111"/>
      <c r="T993" s="111"/>
      <c r="U993" s="111"/>
      <c r="V993" s="111"/>
      <c r="W993" s="111"/>
      <c r="X993" s="111"/>
      <c r="Y993" s="111"/>
      <c r="Z993" s="111"/>
    </row>
    <row r="994" spans="1:26" ht="15.75" customHeight="1">
      <c r="A994" s="111"/>
      <c r="B994" s="78"/>
      <c r="C994" s="78"/>
      <c r="D994" s="111"/>
      <c r="E994" s="78"/>
      <c r="F994" s="111"/>
      <c r="G994" s="111"/>
      <c r="H994" s="204"/>
      <c r="I994" s="111"/>
      <c r="J994" s="204"/>
      <c r="K994" s="111"/>
      <c r="L994" s="204"/>
      <c r="M994" s="111"/>
      <c r="N994" s="111"/>
      <c r="O994" s="111"/>
      <c r="P994" s="111"/>
      <c r="Q994" s="111"/>
      <c r="R994" s="111"/>
      <c r="S994" s="111"/>
      <c r="T994" s="111"/>
      <c r="U994" s="111"/>
      <c r="V994" s="111"/>
      <c r="W994" s="111"/>
      <c r="X994" s="111"/>
      <c r="Y994" s="111"/>
      <c r="Z994" s="111"/>
    </row>
    <row r="995" spans="1:26" ht="15.75" customHeight="1">
      <c r="A995" s="111"/>
      <c r="B995" s="78"/>
      <c r="C995" s="78"/>
      <c r="D995" s="111"/>
      <c r="E995" s="78"/>
      <c r="F995" s="111"/>
      <c r="G995" s="111"/>
      <c r="H995" s="204"/>
      <c r="I995" s="111"/>
      <c r="J995" s="204"/>
      <c r="K995" s="111"/>
      <c r="L995" s="204"/>
      <c r="M995" s="111"/>
      <c r="N995" s="111"/>
      <c r="O995" s="111"/>
      <c r="P995" s="111"/>
      <c r="Q995" s="111"/>
      <c r="R995" s="111"/>
      <c r="S995" s="111"/>
      <c r="T995" s="111"/>
      <c r="U995" s="111"/>
      <c r="V995" s="111"/>
      <c r="W995" s="111"/>
      <c r="X995" s="111"/>
      <c r="Y995" s="111"/>
      <c r="Z995" s="111"/>
    </row>
    <row r="996" spans="1:26" ht="15.75" customHeight="1">
      <c r="A996" s="111"/>
      <c r="B996" s="78"/>
      <c r="C996" s="78"/>
      <c r="D996" s="111"/>
      <c r="E996" s="78"/>
      <c r="F996" s="111"/>
      <c r="G996" s="111"/>
      <c r="H996" s="204"/>
      <c r="I996" s="111"/>
      <c r="J996" s="204"/>
      <c r="K996" s="111"/>
      <c r="L996" s="204"/>
      <c r="M996" s="111"/>
      <c r="N996" s="111"/>
      <c r="O996" s="111"/>
      <c r="P996" s="111"/>
      <c r="Q996" s="111"/>
      <c r="R996" s="111"/>
      <c r="S996" s="111"/>
      <c r="T996" s="111"/>
      <c r="U996" s="111"/>
      <c r="V996" s="111"/>
      <c r="W996" s="111"/>
      <c r="X996" s="111"/>
      <c r="Y996" s="111"/>
      <c r="Z996" s="111"/>
    </row>
    <row r="997" spans="1:26" ht="15.75" customHeight="1">
      <c r="A997" s="111"/>
      <c r="B997" s="78"/>
      <c r="C997" s="78"/>
      <c r="D997" s="111"/>
      <c r="E997" s="78"/>
      <c r="F997" s="111"/>
      <c r="G997" s="111"/>
      <c r="H997" s="204"/>
      <c r="I997" s="111"/>
      <c r="J997" s="204"/>
      <c r="K997" s="111"/>
      <c r="L997" s="204"/>
      <c r="M997" s="111"/>
      <c r="N997" s="111"/>
      <c r="O997" s="111"/>
      <c r="P997" s="111"/>
      <c r="Q997" s="111"/>
      <c r="R997" s="111"/>
      <c r="S997" s="111"/>
      <c r="T997" s="111"/>
      <c r="U997" s="111"/>
      <c r="V997" s="111"/>
      <c r="W997" s="111"/>
      <c r="X997" s="111"/>
      <c r="Y997" s="111"/>
      <c r="Z997" s="111"/>
    </row>
    <row r="998" spans="1:26" ht="15.75" customHeight="1">
      <c r="A998" s="111"/>
      <c r="B998" s="78"/>
      <c r="C998" s="78"/>
      <c r="D998" s="111"/>
      <c r="E998" s="78"/>
      <c r="F998" s="111"/>
      <c r="G998" s="111"/>
      <c r="H998" s="204"/>
      <c r="I998" s="111"/>
      <c r="J998" s="204"/>
      <c r="K998" s="111"/>
      <c r="L998" s="204"/>
      <c r="M998" s="111"/>
      <c r="N998" s="111"/>
      <c r="O998" s="111"/>
      <c r="P998" s="111"/>
      <c r="Q998" s="111"/>
      <c r="R998" s="111"/>
      <c r="S998" s="111"/>
      <c r="T998" s="111"/>
      <c r="U998" s="111"/>
      <c r="V998" s="111"/>
      <c r="W998" s="111"/>
      <c r="X998" s="111"/>
      <c r="Y998" s="111"/>
      <c r="Z998" s="111"/>
    </row>
    <row r="999" spans="1:26" ht="15.75" customHeight="1">
      <c r="A999" s="111"/>
      <c r="B999" s="78"/>
      <c r="C999" s="78"/>
      <c r="D999" s="111"/>
      <c r="E999" s="78"/>
      <c r="F999" s="111"/>
      <c r="G999" s="111"/>
      <c r="H999" s="204"/>
      <c r="I999" s="111"/>
      <c r="J999" s="204"/>
      <c r="K999" s="111"/>
      <c r="L999" s="204"/>
      <c r="M999" s="111"/>
      <c r="N999" s="111"/>
      <c r="O999" s="111"/>
      <c r="P999" s="111"/>
      <c r="Q999" s="111"/>
      <c r="R999" s="111"/>
      <c r="S999" s="111"/>
      <c r="T999" s="111"/>
      <c r="U999" s="111"/>
      <c r="V999" s="111"/>
      <c r="W999" s="111"/>
      <c r="X999" s="111"/>
      <c r="Y999" s="111"/>
      <c r="Z999" s="111"/>
    </row>
    <row r="1000" spans="1:26" ht="15.75" customHeight="1">
      <c r="A1000" s="111"/>
      <c r="B1000" s="78"/>
      <c r="C1000" s="78"/>
      <c r="D1000" s="111"/>
      <c r="E1000" s="78"/>
      <c r="F1000" s="111"/>
      <c r="G1000" s="111"/>
      <c r="H1000" s="204"/>
      <c r="I1000" s="111"/>
      <c r="J1000" s="204"/>
      <c r="K1000" s="111"/>
      <c r="L1000" s="204"/>
      <c r="M1000" s="111"/>
      <c r="N1000" s="111"/>
      <c r="O1000" s="111"/>
      <c r="P1000" s="111"/>
      <c r="Q1000" s="111"/>
      <c r="R1000" s="111"/>
      <c r="S1000" s="111"/>
      <c r="T1000" s="111"/>
      <c r="U1000" s="111"/>
      <c r="V1000" s="111"/>
      <c r="W1000" s="111"/>
      <c r="X1000" s="111"/>
      <c r="Y1000" s="111"/>
      <c r="Z1000" s="111"/>
    </row>
  </sheetData>
  <autoFilter ref="B3:L219" xr:uid="{00000000-0009-0000-0000-000007000000}">
    <sortState xmlns:xlrd2="http://schemas.microsoft.com/office/spreadsheetml/2017/richdata2" ref="B3:L219">
      <sortCondition ref="F3:F219"/>
    </sortState>
  </autoFilter>
  <pageMargins left="0.7" right="0.7" top="0.75" bottom="0.75" header="0" footer="0"/>
  <pageSetup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3A3838"/>
  </sheetPr>
  <dimension ref="A1:L1000"/>
  <sheetViews>
    <sheetView workbookViewId="0"/>
  </sheetViews>
  <sheetFormatPr defaultColWidth="14.44140625" defaultRowHeight="15" customHeight="1"/>
  <cols>
    <col min="1" max="1" width="27.44140625" customWidth="1"/>
    <col min="2" max="2" width="10.109375" customWidth="1"/>
    <col min="3" max="3" width="39.109375" customWidth="1"/>
    <col min="4" max="4" width="20.6640625" customWidth="1"/>
    <col min="5" max="5" width="14.33203125" customWidth="1"/>
    <col min="6" max="8" width="12.88671875" customWidth="1"/>
    <col min="9" max="10" width="8.6640625" customWidth="1"/>
    <col min="11" max="11" width="14" customWidth="1"/>
    <col min="12" max="26" width="8.6640625" customWidth="1"/>
  </cols>
  <sheetData>
    <row r="1" spans="1:12" ht="38.25" customHeight="1">
      <c r="A1" s="205" t="s">
        <v>134</v>
      </c>
      <c r="B1" s="206"/>
      <c r="C1" s="206"/>
      <c r="D1" s="206"/>
      <c r="E1" s="207"/>
      <c r="F1" s="207"/>
      <c r="G1" s="207"/>
      <c r="H1" s="208"/>
      <c r="I1" s="206"/>
      <c r="J1" s="206"/>
      <c r="K1" s="209"/>
      <c r="L1" s="210"/>
    </row>
    <row r="2" spans="1:12" ht="14.25" customHeight="1">
      <c r="A2" s="211"/>
      <c r="B2" s="210"/>
      <c r="C2" s="210"/>
      <c r="D2" s="210"/>
      <c r="E2" s="212"/>
      <c r="F2" s="212"/>
      <c r="G2" s="212"/>
      <c r="H2" s="212"/>
      <c r="I2" s="210"/>
      <c r="J2" s="210"/>
      <c r="K2" s="213"/>
      <c r="L2" s="210"/>
    </row>
    <row r="3" spans="1:12" ht="14.25" customHeight="1">
      <c r="A3" s="214" t="s">
        <v>135</v>
      </c>
      <c r="B3" s="215">
        <f>'GHG Inventory'!AW25</f>
        <v>27.43009838</v>
      </c>
      <c r="C3" s="210"/>
      <c r="D3" s="210"/>
      <c r="E3" s="212"/>
      <c r="F3" s="212"/>
      <c r="G3" s="212"/>
      <c r="H3" s="212"/>
      <c r="I3" s="210"/>
      <c r="J3" s="210"/>
      <c r="K3" s="216"/>
      <c r="L3" s="210"/>
    </row>
    <row r="4" spans="1:12" ht="14.25" customHeight="1">
      <c r="A4" s="217" t="s">
        <v>136</v>
      </c>
      <c r="B4" s="218">
        <v>0.2</v>
      </c>
      <c r="C4" s="210"/>
      <c r="D4" s="210"/>
      <c r="E4" s="212"/>
      <c r="F4" s="212"/>
      <c r="G4" s="212"/>
      <c r="H4" s="212"/>
      <c r="I4" s="210"/>
      <c r="J4" s="210"/>
      <c r="K4" s="216"/>
      <c r="L4" s="210"/>
    </row>
    <row r="5" spans="1:12" ht="14.25" customHeight="1">
      <c r="A5" s="219" t="s">
        <v>137</v>
      </c>
      <c r="B5" s="220">
        <f>B3*B4</f>
        <v>5.4860196760000006</v>
      </c>
      <c r="C5" s="210"/>
      <c r="D5" s="210"/>
      <c r="E5" s="212"/>
      <c r="F5" s="212"/>
      <c r="G5" s="212"/>
      <c r="H5" s="212"/>
      <c r="I5" s="210"/>
      <c r="J5" s="210"/>
      <c r="K5" s="216"/>
      <c r="L5" s="210"/>
    </row>
    <row r="6" spans="1:12" ht="14.25" customHeight="1">
      <c r="A6" s="211"/>
      <c r="B6" s="210"/>
      <c r="C6" s="210"/>
      <c r="D6" s="210"/>
      <c r="E6" s="212"/>
      <c r="F6" s="212"/>
      <c r="G6" s="212"/>
      <c r="H6" s="212"/>
      <c r="I6" s="210"/>
      <c r="J6" s="210"/>
      <c r="K6" s="216"/>
      <c r="L6" s="210"/>
    </row>
    <row r="7" spans="1:12" ht="14.25" customHeight="1">
      <c r="A7" s="214" t="s">
        <v>138</v>
      </c>
      <c r="B7" s="221">
        <f>SUM(D:D)</f>
        <v>0</v>
      </c>
      <c r="C7" s="210"/>
      <c r="D7" s="210"/>
      <c r="E7" s="212"/>
      <c r="F7" s="212"/>
      <c r="G7" s="212"/>
      <c r="H7" s="212"/>
      <c r="I7" s="210"/>
      <c r="J7" s="210"/>
      <c r="K7" s="216"/>
      <c r="L7" s="210"/>
    </row>
    <row r="8" spans="1:12" ht="14.25" customHeight="1">
      <c r="A8" s="222" t="s">
        <v>139</v>
      </c>
      <c r="B8" s="223">
        <f>IFERROR(B7/B3," ")</f>
        <v>0</v>
      </c>
      <c r="C8" s="210"/>
      <c r="D8" s="210"/>
      <c r="E8" s="212"/>
      <c r="F8" s="212"/>
      <c r="G8" s="212"/>
      <c r="H8" s="212"/>
      <c r="I8" s="210"/>
      <c r="J8" s="210"/>
      <c r="K8" s="216"/>
      <c r="L8" s="210"/>
    </row>
    <row r="9" spans="1:12" ht="14.25" customHeight="1">
      <c r="A9" s="210"/>
      <c r="B9" s="210"/>
      <c r="C9" s="210"/>
      <c r="D9" s="210"/>
      <c r="E9" s="212"/>
      <c r="F9" s="212"/>
      <c r="G9" s="212"/>
      <c r="H9" s="212"/>
      <c r="I9" s="210"/>
      <c r="J9" s="210"/>
      <c r="K9" s="216"/>
      <c r="L9" s="210"/>
    </row>
    <row r="10" spans="1:12" ht="14.25" customHeight="1">
      <c r="A10" s="210"/>
      <c r="B10" s="210"/>
      <c r="C10" s="210"/>
      <c r="D10" s="210"/>
      <c r="E10" s="212"/>
      <c r="F10" s="212"/>
      <c r="G10" s="212"/>
      <c r="H10" s="212"/>
      <c r="I10" s="210"/>
      <c r="J10" s="210"/>
      <c r="K10" s="216"/>
      <c r="L10" s="210"/>
    </row>
    <row r="11" spans="1:12" ht="14.25" customHeight="1">
      <c r="A11" s="224"/>
      <c r="B11" s="225"/>
      <c r="C11" s="225"/>
      <c r="D11" s="225"/>
      <c r="E11" s="226"/>
      <c r="F11" s="226"/>
      <c r="G11" s="226"/>
      <c r="H11" s="226"/>
      <c r="I11" s="225"/>
      <c r="J11" s="225"/>
      <c r="K11" s="227"/>
      <c r="L11" s="210"/>
    </row>
    <row r="12" spans="1:12" ht="33.75" customHeight="1">
      <c r="A12" s="228" t="s">
        <v>140</v>
      </c>
      <c r="B12" s="229"/>
      <c r="C12" s="229"/>
      <c r="D12" s="206"/>
      <c r="E12" s="208"/>
      <c r="F12" s="208"/>
      <c r="G12" s="208"/>
      <c r="H12" s="207"/>
      <c r="I12" s="230"/>
      <c r="J12" s="230"/>
      <c r="K12" s="209"/>
      <c r="L12" s="210"/>
    </row>
    <row r="13" spans="1:12" ht="14.25" customHeight="1">
      <c r="A13" s="284" t="s">
        <v>141</v>
      </c>
      <c r="B13" s="285"/>
      <c r="C13" s="231" t="s">
        <v>142</v>
      </c>
      <c r="D13" s="232" t="s">
        <v>143</v>
      </c>
      <c r="E13" s="233" t="s">
        <v>5</v>
      </c>
      <c r="F13" s="234" t="s">
        <v>6</v>
      </c>
      <c r="G13" s="234" t="s">
        <v>144</v>
      </c>
      <c r="H13" s="235" t="s">
        <v>145</v>
      </c>
      <c r="I13" s="234" t="s">
        <v>23</v>
      </c>
      <c r="J13" s="234" t="s">
        <v>24</v>
      </c>
      <c r="K13" s="236" t="s">
        <v>146</v>
      </c>
      <c r="L13" s="210"/>
    </row>
    <row r="14" spans="1:12" ht="14.25" customHeight="1">
      <c r="A14" s="237" t="s">
        <v>147</v>
      </c>
      <c r="B14" s="121"/>
      <c r="C14" s="40" t="s">
        <v>148</v>
      </c>
      <c r="D14" s="238">
        <f>(E14/1000*'Factors and Sources'!$C$6/1000)+(F14/10*'Factors and Sources'!$C$7/1000)+(G14*'Factors and Sources'!$C$10/1000)+(H14*'Factors and Sources'!$C$13/1000)+(I14*'Factors and Sources'!$F$20/1000)+(J14*'Factors and Sources'!$F$21/1000)</f>
        <v>0</v>
      </c>
      <c r="E14" s="239"/>
      <c r="F14" s="18"/>
      <c r="G14" s="18"/>
      <c r="H14" s="240"/>
      <c r="I14" s="40"/>
      <c r="J14" s="40"/>
      <c r="K14" s="241">
        <f t="shared" ref="K14:K65" si="0">IFERROR((D14/$B$3),"")</f>
        <v>0</v>
      </c>
      <c r="L14" s="210"/>
    </row>
    <row r="15" spans="1:12" ht="14.25" customHeight="1">
      <c r="A15" s="237" t="s">
        <v>147</v>
      </c>
      <c r="B15" s="121"/>
      <c r="C15" s="40" t="s">
        <v>149</v>
      </c>
      <c r="D15" s="238">
        <f>(E15/1000*'Factors and Sources'!$C$6/1000)+(F15/10*'Factors and Sources'!$C$7/1000)+(G15*'Factors and Sources'!$C$10/1000)+(H15*'Factors and Sources'!$C$13/1000)+(I15*'Factors and Sources'!$F$20/1000)+(J15*'Factors and Sources'!$F$21/1000)</f>
        <v>0</v>
      </c>
      <c r="E15" s="239"/>
      <c r="F15" s="18"/>
      <c r="G15" s="18"/>
      <c r="H15" s="240"/>
      <c r="I15" s="40"/>
      <c r="J15" s="40"/>
      <c r="K15" s="241">
        <f t="shared" si="0"/>
        <v>0</v>
      </c>
      <c r="L15" s="210"/>
    </row>
    <row r="16" spans="1:12" ht="14.25" customHeight="1">
      <c r="A16" s="237" t="s">
        <v>147</v>
      </c>
      <c r="B16" s="121"/>
      <c r="C16" s="40" t="s">
        <v>150</v>
      </c>
      <c r="D16" s="238">
        <f>(E16/1000*'Factors and Sources'!$C$6/1000)+(F16/10*'Factors and Sources'!$C$7/1000)+(G16*'Factors and Sources'!$C$10/1000)+(H16*'Factors and Sources'!$C$13/1000)+(I16*'Factors and Sources'!$F$20/1000)+(J16*'Factors and Sources'!$F$21/1000)</f>
        <v>0</v>
      </c>
      <c r="E16" s="239"/>
      <c r="F16" s="18"/>
      <c r="G16" s="18"/>
      <c r="H16" s="240"/>
      <c r="I16" s="40"/>
      <c r="J16" s="40"/>
      <c r="K16" s="241">
        <f t="shared" si="0"/>
        <v>0</v>
      </c>
      <c r="L16" s="210"/>
    </row>
    <row r="17" spans="1:12" ht="14.25" customHeight="1">
      <c r="A17" s="237" t="s">
        <v>147</v>
      </c>
      <c r="B17" s="121"/>
      <c r="C17" s="40" t="s">
        <v>151</v>
      </c>
      <c r="D17" s="238">
        <f>(E17/1000*'Factors and Sources'!$C$6/1000)+(F17/10*'Factors and Sources'!$C$7/1000)+(G17*'Factors and Sources'!$C$10/1000)+(H17*'Factors and Sources'!$C$13/1000)+(I17*'Factors and Sources'!$F$20/1000)+(J17*'Factors and Sources'!$F$21/1000)</f>
        <v>0</v>
      </c>
      <c r="E17" s="239"/>
      <c r="F17" s="18"/>
      <c r="G17" s="18"/>
      <c r="H17" s="240"/>
      <c r="I17" s="40"/>
      <c r="J17" s="40"/>
      <c r="K17" s="241">
        <f t="shared" si="0"/>
        <v>0</v>
      </c>
      <c r="L17" s="210"/>
    </row>
    <row r="18" spans="1:12" ht="14.25" customHeight="1">
      <c r="A18" s="237" t="s">
        <v>147</v>
      </c>
      <c r="B18" s="121"/>
      <c r="C18" s="40" t="s">
        <v>152</v>
      </c>
      <c r="D18" s="238">
        <f>(E18/1000*'Factors and Sources'!$C$6/1000)+(F18/10*'Factors and Sources'!$C$7/1000)+(G18*'Factors and Sources'!$C$10/1000)+(H18*'Factors and Sources'!$C$13/1000)+(I18*'Factors and Sources'!$F$20/1000)+(J18*'Factors and Sources'!$F$21/1000)</f>
        <v>0</v>
      </c>
      <c r="E18" s="239"/>
      <c r="F18" s="18"/>
      <c r="G18" s="18"/>
      <c r="H18" s="240"/>
      <c r="I18" s="40"/>
      <c r="J18" s="40"/>
      <c r="K18" s="241">
        <f t="shared" si="0"/>
        <v>0</v>
      </c>
      <c r="L18" s="210"/>
    </row>
    <row r="19" spans="1:12" ht="14.25" customHeight="1">
      <c r="A19" s="237" t="s">
        <v>153</v>
      </c>
      <c r="B19" s="121"/>
      <c r="C19" s="40" t="s">
        <v>154</v>
      </c>
      <c r="D19" s="238">
        <f>(E19/1000*'Factors and Sources'!$C$6/1000)+(F19/10*'Factors and Sources'!$C$7/1000)+(G19*'Factors and Sources'!$C$10/1000)+(H19*'Factors and Sources'!$C$13/1000)+(I19*'Factors and Sources'!$F$20/1000)+(J19*'Factors and Sources'!$F$21/1000)</f>
        <v>0</v>
      </c>
      <c r="E19" s="239"/>
      <c r="F19" s="18"/>
      <c r="G19" s="18"/>
      <c r="H19" s="240"/>
      <c r="I19" s="40"/>
      <c r="J19" s="40"/>
      <c r="K19" s="241">
        <f t="shared" si="0"/>
        <v>0</v>
      </c>
      <c r="L19" s="210"/>
    </row>
    <row r="20" spans="1:12" ht="14.25" customHeight="1">
      <c r="A20" s="237" t="s">
        <v>153</v>
      </c>
      <c r="B20" s="121"/>
      <c r="C20" s="40" t="s">
        <v>155</v>
      </c>
      <c r="D20" s="238">
        <f>(E20/1000*'Factors and Sources'!$C$6/1000)+(F20/10*'Factors and Sources'!$C$7/1000)+(G20*'Factors and Sources'!$C$10/1000)+(H20*'Factors and Sources'!$C$13/1000)+(I20*'Factors and Sources'!$F$20/1000)+(J20*'Factors and Sources'!$F$21/1000)</f>
        <v>0</v>
      </c>
      <c r="E20" s="239"/>
      <c r="F20" s="18"/>
      <c r="G20" s="18"/>
      <c r="H20" s="240"/>
      <c r="I20" s="40"/>
      <c r="J20" s="40"/>
      <c r="K20" s="241">
        <f t="shared" si="0"/>
        <v>0</v>
      </c>
      <c r="L20" s="210"/>
    </row>
    <row r="21" spans="1:12" ht="14.25" customHeight="1">
      <c r="A21" s="237" t="s">
        <v>153</v>
      </c>
      <c r="B21" s="121"/>
      <c r="C21" s="40" t="s">
        <v>156</v>
      </c>
      <c r="D21" s="238">
        <f>(E21/1000*'Factors and Sources'!$C$6/1000)+(F21/10*'Factors and Sources'!$C$7/1000)+(G21*'Factors and Sources'!$C$10/1000)+(H21*'Factors and Sources'!$C$13/1000)+(I21*'Factors and Sources'!$F$20/1000)+(J21*'Factors and Sources'!$F$21/1000)</f>
        <v>0</v>
      </c>
      <c r="E21" s="239"/>
      <c r="F21" s="18"/>
      <c r="G21" s="18"/>
      <c r="H21" s="240"/>
      <c r="I21" s="40"/>
      <c r="J21" s="40"/>
      <c r="K21" s="241">
        <f t="shared" si="0"/>
        <v>0</v>
      </c>
      <c r="L21" s="210"/>
    </row>
    <row r="22" spans="1:12" ht="14.25" customHeight="1">
      <c r="A22" s="237" t="s">
        <v>153</v>
      </c>
      <c r="B22" s="121"/>
      <c r="C22" s="40" t="s">
        <v>157</v>
      </c>
      <c r="D22" s="238">
        <f>(E22/1000*'Factors and Sources'!$C$6/1000)+(F22/10*'Factors and Sources'!$C$7/1000)+(G22*'Factors and Sources'!$C$10/1000)+(H22*'Factors and Sources'!$C$13/1000)+(I22*'Factors and Sources'!$F$20/1000)+(J22*'Factors and Sources'!$F$21/1000)</f>
        <v>0</v>
      </c>
      <c r="E22" s="239"/>
      <c r="F22" s="18"/>
      <c r="G22" s="18"/>
      <c r="H22" s="240"/>
      <c r="I22" s="40"/>
      <c r="J22" s="40"/>
      <c r="K22" s="241">
        <f t="shared" si="0"/>
        <v>0</v>
      </c>
      <c r="L22" s="210"/>
    </row>
    <row r="23" spans="1:12" ht="14.25" customHeight="1">
      <c r="A23" s="237" t="s">
        <v>158</v>
      </c>
      <c r="B23" s="121"/>
      <c r="C23" s="40" t="s">
        <v>159</v>
      </c>
      <c r="D23" s="238">
        <f>(E23/1000*'Factors and Sources'!$C$6/1000)+(F23/10*'Factors and Sources'!$C$7/1000)+(G23*'Factors and Sources'!$C$10/1000)+(H23*'Factors and Sources'!$C$13/1000)+(I23*'Factors and Sources'!$F$20/1000)+(J23*'Factors and Sources'!$F$21/1000)</f>
        <v>0</v>
      </c>
      <c r="E23" s="239"/>
      <c r="F23" s="18"/>
      <c r="G23" s="18"/>
      <c r="H23" s="240"/>
      <c r="I23" s="40"/>
      <c r="J23" s="40"/>
      <c r="K23" s="241">
        <f t="shared" si="0"/>
        <v>0</v>
      </c>
      <c r="L23" s="210"/>
    </row>
    <row r="24" spans="1:12" ht="14.25" customHeight="1">
      <c r="A24" s="237" t="s">
        <v>158</v>
      </c>
      <c r="B24" s="121"/>
      <c r="C24" s="40" t="s">
        <v>160</v>
      </c>
      <c r="D24" s="238">
        <f>(E24/1000*'Factors and Sources'!$C$6/1000)+(F24/10*'Factors and Sources'!$C$7/1000)+(G24*'Factors and Sources'!$C$10/1000)+(H24*'Factors and Sources'!$C$13/1000)+(I24*'Factors and Sources'!$F$20/1000)+(J24*'Factors and Sources'!$F$21/1000)</f>
        <v>0</v>
      </c>
      <c r="E24" s="239"/>
      <c r="F24" s="18"/>
      <c r="G24" s="18"/>
      <c r="H24" s="240"/>
      <c r="I24" s="40"/>
      <c r="J24" s="40"/>
      <c r="K24" s="241">
        <f t="shared" si="0"/>
        <v>0</v>
      </c>
      <c r="L24" s="210"/>
    </row>
    <row r="25" spans="1:12" ht="14.25" customHeight="1">
      <c r="A25" s="237" t="s">
        <v>158</v>
      </c>
      <c r="B25" s="121"/>
      <c r="C25" s="40" t="s">
        <v>161</v>
      </c>
      <c r="D25" s="238">
        <f>(E25/1000*'Factors and Sources'!$C$6/1000)+(F25/10*'Factors and Sources'!$C$7/1000)+(G25*'Factors and Sources'!$C$10/1000)+(H25*'Factors and Sources'!$C$13/1000)+(I25*'Factors and Sources'!$F$20/1000)+(J25*'Factors and Sources'!$F$21/1000)</f>
        <v>0</v>
      </c>
      <c r="E25" s="239"/>
      <c r="F25" s="18"/>
      <c r="G25" s="18"/>
      <c r="H25" s="240"/>
      <c r="I25" s="40"/>
      <c r="J25" s="40"/>
      <c r="K25" s="241">
        <f t="shared" si="0"/>
        <v>0</v>
      </c>
      <c r="L25" s="210"/>
    </row>
    <row r="26" spans="1:12" ht="14.25" customHeight="1">
      <c r="A26" s="237" t="s">
        <v>162</v>
      </c>
      <c r="B26" s="121"/>
      <c r="C26" s="40" t="s">
        <v>163</v>
      </c>
      <c r="D26" s="238">
        <f>(E26/1000*'Factors and Sources'!$C$6/1000)+(F26/10*'Factors and Sources'!$C$7/1000)+(G26*'Factors and Sources'!$C$10/1000)+(H26*'Factors and Sources'!$C$13/1000)+(I26*'Factors and Sources'!$F$20/1000)+(J26*'Factors and Sources'!$F$21/1000)</f>
        <v>0</v>
      </c>
      <c r="E26" s="239"/>
      <c r="F26" s="18"/>
      <c r="G26" s="18"/>
      <c r="H26" s="240"/>
      <c r="I26" s="40"/>
      <c r="J26" s="40"/>
      <c r="K26" s="241">
        <f t="shared" si="0"/>
        <v>0</v>
      </c>
      <c r="L26" s="210"/>
    </row>
    <row r="27" spans="1:12" ht="14.25" customHeight="1">
      <c r="A27" s="237" t="s">
        <v>162</v>
      </c>
      <c r="B27" s="121"/>
      <c r="C27" s="40" t="s">
        <v>164</v>
      </c>
      <c r="D27" s="238">
        <f>(E27/1000*'Factors and Sources'!$C$6/1000)+(F27/10*'Factors and Sources'!$C$7/1000)+(G27*'Factors and Sources'!$C$10/1000)+(H27*'Factors and Sources'!$C$13/1000)+(I27*'Factors and Sources'!$F$20/1000)+(J27*'Factors and Sources'!$F$21/1000)</f>
        <v>0</v>
      </c>
      <c r="E27" s="239"/>
      <c r="F27" s="18"/>
      <c r="G27" s="18"/>
      <c r="H27" s="240"/>
      <c r="I27" s="40"/>
      <c r="J27" s="40"/>
      <c r="K27" s="241">
        <f t="shared" si="0"/>
        <v>0</v>
      </c>
      <c r="L27" s="210"/>
    </row>
    <row r="28" spans="1:12" ht="14.25" customHeight="1">
      <c r="A28" s="237" t="s">
        <v>165</v>
      </c>
      <c r="B28" s="121"/>
      <c r="C28" s="40" t="s">
        <v>166</v>
      </c>
      <c r="D28" s="238">
        <f>(E28/1000*'Factors and Sources'!$C$6/1000)+(F28/10*'Factors and Sources'!$C$7/1000)+(G28*'Factors and Sources'!$C$10/1000)+(H28*'Factors and Sources'!$C$13/1000)+(I28*'Factors and Sources'!$F$20/1000)+(J28*'Factors and Sources'!$F$21/1000)</f>
        <v>0</v>
      </c>
      <c r="E28" s="239"/>
      <c r="F28" s="18"/>
      <c r="G28" s="18"/>
      <c r="H28" s="240"/>
      <c r="I28" s="40"/>
      <c r="J28" s="40"/>
      <c r="K28" s="241">
        <f t="shared" si="0"/>
        <v>0</v>
      </c>
      <c r="L28" s="210"/>
    </row>
    <row r="29" spans="1:12" ht="14.25" customHeight="1">
      <c r="A29" s="237" t="s">
        <v>158</v>
      </c>
      <c r="B29" s="121"/>
      <c r="C29" s="40" t="s">
        <v>167</v>
      </c>
      <c r="D29" s="238">
        <f>(E29/1000*'Factors and Sources'!$C$6/1000)+(F29/10*'Factors and Sources'!$C$7/1000)+(G29*'Factors and Sources'!$C$10/1000)+(H29*'Factors and Sources'!$C$13/1000)+(I29*'Factors and Sources'!$F$20/1000)+(J29*'Factors and Sources'!$F$21/1000)</f>
        <v>0</v>
      </c>
      <c r="E29" s="239"/>
      <c r="F29" s="18"/>
      <c r="G29" s="18"/>
      <c r="H29" s="240"/>
      <c r="I29" s="40"/>
      <c r="J29" s="40"/>
      <c r="K29" s="241">
        <f t="shared" si="0"/>
        <v>0</v>
      </c>
      <c r="L29" s="210"/>
    </row>
    <row r="30" spans="1:12" ht="14.25" customHeight="1">
      <c r="A30" s="237"/>
      <c r="B30" s="121"/>
      <c r="C30" s="40"/>
      <c r="D30" s="238">
        <f>(E30/1000*'Factors and Sources'!$C$6/1000)+(F30/10*'Factors and Sources'!$C$7/1000)+(G30*'Factors and Sources'!$C$10/1000)+(H30*'Factors and Sources'!$C$13/1000)+(I30*'Factors and Sources'!$F$20/1000)+(J30*'Factors and Sources'!$F$21/1000)</f>
        <v>0</v>
      </c>
      <c r="E30" s="239"/>
      <c r="F30" s="18"/>
      <c r="G30" s="18"/>
      <c r="H30" s="240"/>
      <c r="I30" s="40"/>
      <c r="J30" s="40"/>
      <c r="K30" s="241">
        <f t="shared" si="0"/>
        <v>0</v>
      </c>
      <c r="L30" s="210"/>
    </row>
    <row r="31" spans="1:12" ht="14.25" customHeight="1">
      <c r="A31" s="237"/>
      <c r="B31" s="121"/>
      <c r="C31" s="40"/>
      <c r="D31" s="238">
        <f>(E31/1000*'Factors and Sources'!$C$6/1000)+(F31/10*'Factors and Sources'!$C$7/1000)+(G31*'Factors and Sources'!$C$10/1000)+(H31*'Factors and Sources'!$C$13/1000)+(I31*'Factors and Sources'!$F$20/1000)+(J31*'Factors and Sources'!$F$21/1000)</f>
        <v>0</v>
      </c>
      <c r="E31" s="239"/>
      <c r="F31" s="18"/>
      <c r="G31" s="18"/>
      <c r="H31" s="240"/>
      <c r="I31" s="40"/>
      <c r="J31" s="40"/>
      <c r="K31" s="241">
        <f t="shared" si="0"/>
        <v>0</v>
      </c>
      <c r="L31" s="210"/>
    </row>
    <row r="32" spans="1:12" ht="14.25" customHeight="1">
      <c r="A32" s="237"/>
      <c r="B32" s="121"/>
      <c r="C32" s="40"/>
      <c r="D32" s="238">
        <f>(E32/1000*'Factors and Sources'!$C$6/1000)+(F32/10*'Factors and Sources'!$C$7/1000)+(G32*'Factors and Sources'!$C$10/1000)+(H32*'Factors and Sources'!$C$13/1000)+(I32*'Factors and Sources'!$F$20/1000)+(J32*'Factors and Sources'!$F$21/1000)</f>
        <v>0</v>
      </c>
      <c r="E32" s="239"/>
      <c r="F32" s="18"/>
      <c r="G32" s="18"/>
      <c r="H32" s="240"/>
      <c r="I32" s="40"/>
      <c r="J32" s="40"/>
      <c r="K32" s="241">
        <f t="shared" si="0"/>
        <v>0</v>
      </c>
      <c r="L32" s="210"/>
    </row>
    <row r="33" spans="1:12" ht="14.25" customHeight="1">
      <c r="A33" s="237"/>
      <c r="B33" s="121"/>
      <c r="C33" s="40"/>
      <c r="D33" s="238">
        <f>(E33/1000*'Factors and Sources'!$C$6/1000)+(F33/10*'Factors and Sources'!$C$7/1000)+(G33*'Factors and Sources'!$C$10/1000)+(H33*'Factors and Sources'!$C$13/1000)+(I33*'Factors and Sources'!$F$20/1000)+(J33*'Factors and Sources'!$F$21/1000)</f>
        <v>0</v>
      </c>
      <c r="E33" s="239"/>
      <c r="F33" s="18"/>
      <c r="G33" s="18"/>
      <c r="H33" s="240"/>
      <c r="I33" s="40"/>
      <c r="J33" s="40"/>
      <c r="K33" s="241">
        <f t="shared" si="0"/>
        <v>0</v>
      </c>
      <c r="L33" s="210"/>
    </row>
    <row r="34" spans="1:12" ht="14.25" customHeight="1">
      <c r="A34" s="237"/>
      <c r="B34" s="121"/>
      <c r="C34" s="40"/>
      <c r="D34" s="238">
        <f>(E34/1000*'Factors and Sources'!$C$6/1000)+(F34/10*'Factors and Sources'!$C$7/1000)+(G34*'Factors and Sources'!$C$10/1000)+(H34*'Factors and Sources'!$C$13/1000)+(I34*'Factors and Sources'!$F$20/1000)+(J34*'Factors and Sources'!$F$21/1000)</f>
        <v>0</v>
      </c>
      <c r="E34" s="239"/>
      <c r="F34" s="18"/>
      <c r="G34" s="18"/>
      <c r="H34" s="240"/>
      <c r="I34" s="40"/>
      <c r="J34" s="40"/>
      <c r="K34" s="241">
        <f t="shared" si="0"/>
        <v>0</v>
      </c>
      <c r="L34" s="210"/>
    </row>
    <row r="35" spans="1:12" ht="14.25" customHeight="1">
      <c r="A35" s="237"/>
      <c r="B35" s="121"/>
      <c r="C35" s="40"/>
      <c r="D35" s="238">
        <f>(E35/1000*'Factors and Sources'!$C$6/1000)+(F35/10*'Factors and Sources'!$C$7/1000)+(G35*'Factors and Sources'!$C$10/1000)+(H35*'Factors and Sources'!$C$13/1000)+(I35*'Factors and Sources'!$F$20/1000)+(J35*'Factors and Sources'!$F$21/1000)</f>
        <v>0</v>
      </c>
      <c r="E35" s="239"/>
      <c r="F35" s="18"/>
      <c r="G35" s="18"/>
      <c r="H35" s="240"/>
      <c r="I35" s="40"/>
      <c r="J35" s="40"/>
      <c r="K35" s="241">
        <f t="shared" si="0"/>
        <v>0</v>
      </c>
      <c r="L35" s="210"/>
    </row>
    <row r="36" spans="1:12" ht="14.25" customHeight="1">
      <c r="A36" s="237"/>
      <c r="B36" s="121"/>
      <c r="C36" s="40"/>
      <c r="D36" s="238">
        <f>(E36/1000*'Factors and Sources'!$C$6/1000)+(F36/10*'Factors and Sources'!$C$7/1000)+(G36*'Factors and Sources'!$C$10/1000)+(H36*'Factors and Sources'!$C$13/1000)+(I36*'Factors and Sources'!$F$20/1000)+(J36*'Factors and Sources'!$F$21/1000)</f>
        <v>0</v>
      </c>
      <c r="E36" s="239"/>
      <c r="F36" s="18"/>
      <c r="G36" s="18"/>
      <c r="H36" s="240"/>
      <c r="I36" s="40"/>
      <c r="J36" s="40"/>
      <c r="K36" s="241">
        <f t="shared" si="0"/>
        <v>0</v>
      </c>
      <c r="L36" s="210"/>
    </row>
    <row r="37" spans="1:12" ht="14.25" customHeight="1">
      <c r="A37" s="237"/>
      <c r="B37" s="121"/>
      <c r="C37" s="40"/>
      <c r="D37" s="238">
        <f>(E37/1000*'Factors and Sources'!$C$6/1000)+(F37/10*'Factors and Sources'!$C$7/1000)+(G37*'Factors and Sources'!$C$10/1000)+(H37*'Factors and Sources'!$C$13/1000)+(I37*'Factors and Sources'!$F$20/1000)+(J37*'Factors and Sources'!$F$21/1000)</f>
        <v>0</v>
      </c>
      <c r="E37" s="239"/>
      <c r="F37" s="18"/>
      <c r="G37" s="18"/>
      <c r="H37" s="240"/>
      <c r="I37" s="40"/>
      <c r="J37" s="40"/>
      <c r="K37" s="241">
        <f t="shared" si="0"/>
        <v>0</v>
      </c>
      <c r="L37" s="210"/>
    </row>
    <row r="38" spans="1:12" ht="14.25" customHeight="1">
      <c r="A38" s="237"/>
      <c r="B38" s="121"/>
      <c r="C38" s="40"/>
      <c r="D38" s="238">
        <f>(E38/1000*'Factors and Sources'!$C$6/1000)+(F38/10*'Factors and Sources'!$C$7/1000)+(G38*'Factors and Sources'!$C$10/1000)+(H38*'Factors and Sources'!$C$13/1000)+(I38*'Factors and Sources'!$F$20/1000)+(J38*'Factors and Sources'!$F$21/1000)</f>
        <v>0</v>
      </c>
      <c r="E38" s="239"/>
      <c r="F38" s="18"/>
      <c r="G38" s="18"/>
      <c r="H38" s="240"/>
      <c r="I38" s="40"/>
      <c r="J38" s="40"/>
      <c r="K38" s="241">
        <f t="shared" si="0"/>
        <v>0</v>
      </c>
      <c r="L38" s="210"/>
    </row>
    <row r="39" spans="1:12" ht="14.25" customHeight="1">
      <c r="A39" s="237"/>
      <c r="B39" s="121"/>
      <c r="C39" s="40"/>
      <c r="D39" s="238">
        <f>(E39/1000*'Factors and Sources'!$C$6/1000)+(F39/10*'Factors and Sources'!$C$7/1000)+(G39*'Factors and Sources'!$C$10/1000)+(H39*'Factors and Sources'!$C$13/1000)+(I39*'Factors and Sources'!$F$20/1000)+(J39*'Factors and Sources'!$F$21/1000)</f>
        <v>0</v>
      </c>
      <c r="E39" s="239"/>
      <c r="F39" s="18"/>
      <c r="G39" s="18"/>
      <c r="H39" s="240"/>
      <c r="I39" s="40"/>
      <c r="J39" s="40"/>
      <c r="K39" s="241">
        <f t="shared" si="0"/>
        <v>0</v>
      </c>
      <c r="L39" s="210"/>
    </row>
    <row r="40" spans="1:12" ht="14.25" customHeight="1">
      <c r="A40" s="237"/>
      <c r="B40" s="121"/>
      <c r="C40" s="40"/>
      <c r="D40" s="238">
        <f>(E40/1000*'Factors and Sources'!$C$6/1000)+(F40/10*'Factors and Sources'!$C$7/1000)+(G40*'Factors and Sources'!$C$10/1000)+(H40*'Factors and Sources'!$C$13/1000)+(I40*'Factors and Sources'!$F$20/1000)+(J40*'Factors and Sources'!$F$21/1000)</f>
        <v>0</v>
      </c>
      <c r="E40" s="239"/>
      <c r="F40" s="18"/>
      <c r="G40" s="18"/>
      <c r="H40" s="240"/>
      <c r="I40" s="40"/>
      <c r="J40" s="40"/>
      <c r="K40" s="241">
        <f t="shared" si="0"/>
        <v>0</v>
      </c>
      <c r="L40" s="210"/>
    </row>
    <row r="41" spans="1:12" ht="14.25" customHeight="1">
      <c r="A41" s="237"/>
      <c r="B41" s="121"/>
      <c r="C41" s="40"/>
      <c r="D41" s="238">
        <f>(E41/1000*'Factors and Sources'!$C$6/1000)+(F41/10*'Factors and Sources'!$C$7/1000)+(G41*'Factors and Sources'!$C$10/1000)+(H41*'Factors and Sources'!$C$13/1000)+(I41*'Factors and Sources'!$F$20/1000)+(J41*'Factors and Sources'!$F$21/1000)</f>
        <v>0</v>
      </c>
      <c r="E41" s="239"/>
      <c r="F41" s="18"/>
      <c r="G41" s="18"/>
      <c r="H41" s="240"/>
      <c r="I41" s="40"/>
      <c r="J41" s="40"/>
      <c r="K41" s="241">
        <f t="shared" si="0"/>
        <v>0</v>
      </c>
      <c r="L41" s="210"/>
    </row>
    <row r="42" spans="1:12" ht="14.25" customHeight="1">
      <c r="A42" s="237"/>
      <c r="B42" s="121"/>
      <c r="C42" s="40"/>
      <c r="D42" s="238">
        <f>(E42/1000*'Factors and Sources'!$C$6/1000)+(F42/10*'Factors and Sources'!$C$7/1000)+(G42*'Factors and Sources'!$C$10/1000)+(H42*'Factors and Sources'!$C$13/1000)+(I42*'Factors and Sources'!$F$20/1000)+(J42*'Factors and Sources'!$F$21/1000)</f>
        <v>0</v>
      </c>
      <c r="E42" s="239"/>
      <c r="F42" s="18"/>
      <c r="G42" s="18"/>
      <c r="H42" s="240"/>
      <c r="I42" s="40"/>
      <c r="J42" s="40"/>
      <c r="K42" s="241">
        <f t="shared" si="0"/>
        <v>0</v>
      </c>
      <c r="L42" s="210"/>
    </row>
    <row r="43" spans="1:12" ht="14.25" customHeight="1">
      <c r="A43" s="237"/>
      <c r="B43" s="121"/>
      <c r="C43" s="40"/>
      <c r="D43" s="238">
        <f>(E43/1000*'Factors and Sources'!$C$6/1000)+(F43/10*'Factors and Sources'!$C$7/1000)+(G43*'Factors and Sources'!$C$10/1000)+(H43*'Factors and Sources'!$C$13/1000)+(I43*'Factors and Sources'!$F$20/1000)+(J43*'Factors and Sources'!$F$21/1000)</f>
        <v>0</v>
      </c>
      <c r="E43" s="239"/>
      <c r="F43" s="18"/>
      <c r="G43" s="18"/>
      <c r="H43" s="240"/>
      <c r="I43" s="40"/>
      <c r="J43" s="40"/>
      <c r="K43" s="241">
        <f t="shared" si="0"/>
        <v>0</v>
      </c>
      <c r="L43" s="210"/>
    </row>
    <row r="44" spans="1:12" ht="14.25" customHeight="1">
      <c r="A44" s="237"/>
      <c r="B44" s="121"/>
      <c r="C44" s="40"/>
      <c r="D44" s="238">
        <f>(E44/1000*'Factors and Sources'!$C$6/1000)+(F44/10*'Factors and Sources'!$C$7/1000)+(G44*'Factors and Sources'!$C$10/1000)+(H44*'Factors and Sources'!$C$13/1000)+(I44*'Factors and Sources'!$F$20/1000)+(J44*'Factors and Sources'!$F$21/1000)</f>
        <v>0</v>
      </c>
      <c r="E44" s="239"/>
      <c r="F44" s="18"/>
      <c r="G44" s="18"/>
      <c r="H44" s="240"/>
      <c r="I44" s="40"/>
      <c r="J44" s="40"/>
      <c r="K44" s="241">
        <f t="shared" si="0"/>
        <v>0</v>
      </c>
      <c r="L44" s="210"/>
    </row>
    <row r="45" spans="1:12" ht="14.25" customHeight="1">
      <c r="A45" s="237"/>
      <c r="B45" s="121"/>
      <c r="C45" s="40"/>
      <c r="D45" s="238">
        <f>(E45/1000*'Factors and Sources'!$C$6/1000)+(F45/10*'Factors and Sources'!$C$7/1000)+(G45*'Factors and Sources'!$C$10/1000)+(H45*'Factors and Sources'!$C$13/1000)+(I45*'Factors and Sources'!$F$20/1000)+(J45*'Factors and Sources'!$F$21/1000)</f>
        <v>0</v>
      </c>
      <c r="E45" s="239"/>
      <c r="F45" s="18"/>
      <c r="G45" s="18"/>
      <c r="H45" s="240"/>
      <c r="I45" s="40"/>
      <c r="J45" s="40"/>
      <c r="K45" s="241">
        <f t="shared" si="0"/>
        <v>0</v>
      </c>
      <c r="L45" s="210"/>
    </row>
    <row r="46" spans="1:12" ht="14.25" customHeight="1">
      <c r="A46" s="237"/>
      <c r="B46" s="121"/>
      <c r="C46" s="40"/>
      <c r="D46" s="238">
        <f>(E46/1000*'Factors and Sources'!$C$6/1000)+(F46/10*'Factors and Sources'!$C$7/1000)+(G46*'Factors and Sources'!$C$10/1000)+(H46*'Factors and Sources'!$C$13/1000)+(I46*'Factors and Sources'!$F$20/1000)+(J46*'Factors and Sources'!$F$21/1000)</f>
        <v>0</v>
      </c>
      <c r="E46" s="239"/>
      <c r="F46" s="18"/>
      <c r="G46" s="18"/>
      <c r="H46" s="240"/>
      <c r="I46" s="40"/>
      <c r="J46" s="40"/>
      <c r="K46" s="241">
        <f t="shared" si="0"/>
        <v>0</v>
      </c>
      <c r="L46" s="210"/>
    </row>
    <row r="47" spans="1:12" ht="14.25" customHeight="1">
      <c r="A47" s="237"/>
      <c r="B47" s="121"/>
      <c r="C47" s="40"/>
      <c r="D47" s="238">
        <f>(E47/1000*'Factors and Sources'!$C$6/1000)+(F47/10*'Factors and Sources'!$C$7/1000)+(G47*'Factors and Sources'!$C$10/1000)+(H47*'Factors and Sources'!$C$13/1000)+(I47*'Factors and Sources'!$F$20/1000)+(J47*'Factors and Sources'!$F$21/1000)</f>
        <v>0</v>
      </c>
      <c r="E47" s="239"/>
      <c r="F47" s="18"/>
      <c r="G47" s="18"/>
      <c r="H47" s="240"/>
      <c r="I47" s="40"/>
      <c r="J47" s="40"/>
      <c r="K47" s="241">
        <f t="shared" si="0"/>
        <v>0</v>
      </c>
      <c r="L47" s="210"/>
    </row>
    <row r="48" spans="1:12" ht="14.25" customHeight="1">
      <c r="A48" s="237"/>
      <c r="B48" s="121"/>
      <c r="C48" s="40"/>
      <c r="D48" s="238">
        <f>(E48/1000*'Factors and Sources'!$C$6/1000)+(F48/10*'Factors and Sources'!$C$7/1000)+(G48*'Factors and Sources'!$C$10/1000)+(H48*'Factors and Sources'!$C$13/1000)+(I48*'Factors and Sources'!$F$20/1000)+(J48*'Factors and Sources'!$F$21/1000)</f>
        <v>0</v>
      </c>
      <c r="E48" s="239"/>
      <c r="F48" s="18"/>
      <c r="G48" s="18"/>
      <c r="H48" s="240"/>
      <c r="I48" s="40"/>
      <c r="J48" s="40"/>
      <c r="K48" s="241">
        <f t="shared" si="0"/>
        <v>0</v>
      </c>
      <c r="L48" s="210"/>
    </row>
    <row r="49" spans="1:12" ht="14.25" customHeight="1">
      <c r="A49" s="237"/>
      <c r="B49" s="121"/>
      <c r="C49" s="40"/>
      <c r="D49" s="238">
        <f>(E49/1000*'Factors and Sources'!$C$6/1000)+(F49/10*'Factors and Sources'!$C$7/1000)+(G49*'Factors and Sources'!$C$10/1000)+(H49*'Factors and Sources'!$C$13/1000)+(I49*'Factors and Sources'!$F$20/1000)+(J49*'Factors and Sources'!$F$21/1000)</f>
        <v>0</v>
      </c>
      <c r="E49" s="239"/>
      <c r="F49" s="18"/>
      <c r="G49" s="18"/>
      <c r="H49" s="240"/>
      <c r="I49" s="40"/>
      <c r="J49" s="40"/>
      <c r="K49" s="241">
        <f t="shared" si="0"/>
        <v>0</v>
      </c>
      <c r="L49" s="210"/>
    </row>
    <row r="50" spans="1:12" ht="14.25" customHeight="1">
      <c r="A50" s="237"/>
      <c r="B50" s="121"/>
      <c r="C50" s="40"/>
      <c r="D50" s="238">
        <f>(E50/1000*'Factors and Sources'!$C$6/1000)+(F50/10*'Factors and Sources'!$C$7/1000)+(G50*'Factors and Sources'!$C$10/1000)+(H50*'Factors and Sources'!$C$13/1000)+(I50*'Factors and Sources'!$F$20/1000)+(J50*'Factors and Sources'!$F$21/1000)</f>
        <v>0</v>
      </c>
      <c r="E50" s="239"/>
      <c r="F50" s="18"/>
      <c r="G50" s="18"/>
      <c r="H50" s="240"/>
      <c r="I50" s="40"/>
      <c r="J50" s="40"/>
      <c r="K50" s="241">
        <f t="shared" si="0"/>
        <v>0</v>
      </c>
      <c r="L50" s="210"/>
    </row>
    <row r="51" spans="1:12" ht="14.25" customHeight="1">
      <c r="A51" s="237"/>
      <c r="B51" s="121"/>
      <c r="C51" s="40"/>
      <c r="D51" s="238">
        <f>(E51/1000*'Factors and Sources'!$C$6/1000)+(F51/10*'Factors and Sources'!$C$7/1000)+(G51*'Factors and Sources'!$C$10/1000)+(H51*'Factors and Sources'!$C$13/1000)+(I51*'Factors and Sources'!$F$20/1000)+(J51*'Factors and Sources'!$F$21/1000)</f>
        <v>0</v>
      </c>
      <c r="E51" s="239"/>
      <c r="F51" s="18"/>
      <c r="G51" s="18"/>
      <c r="H51" s="240"/>
      <c r="I51" s="40"/>
      <c r="J51" s="40"/>
      <c r="K51" s="241">
        <f t="shared" si="0"/>
        <v>0</v>
      </c>
      <c r="L51" s="210"/>
    </row>
    <row r="52" spans="1:12" ht="14.25" customHeight="1">
      <c r="A52" s="237"/>
      <c r="B52" s="121"/>
      <c r="C52" s="40"/>
      <c r="D52" s="238">
        <f>(E52/1000*'Factors and Sources'!$C$6/1000)+(F52/10*'Factors and Sources'!$C$7/1000)+(G52*'Factors and Sources'!$C$10/1000)+(H52*'Factors and Sources'!$C$13/1000)+(I52*'Factors and Sources'!$F$20/1000)+(J52*'Factors and Sources'!$F$21/1000)</f>
        <v>0</v>
      </c>
      <c r="E52" s="239"/>
      <c r="F52" s="18"/>
      <c r="G52" s="18"/>
      <c r="H52" s="240"/>
      <c r="I52" s="40"/>
      <c r="J52" s="40"/>
      <c r="K52" s="241">
        <f t="shared" si="0"/>
        <v>0</v>
      </c>
      <c r="L52" s="210"/>
    </row>
    <row r="53" spans="1:12" ht="14.25" customHeight="1">
      <c r="A53" s="237"/>
      <c r="B53" s="121"/>
      <c r="C53" s="40"/>
      <c r="D53" s="238">
        <f>(E53/1000*'Factors and Sources'!$C$6/1000)+(F53/10*'Factors and Sources'!$C$7/1000)+(G53*'Factors and Sources'!$C$10/1000)+(H53*'Factors and Sources'!$C$13/1000)+(I53*'Factors and Sources'!$F$20/1000)+(J53*'Factors and Sources'!$F$21/1000)</f>
        <v>0</v>
      </c>
      <c r="E53" s="239"/>
      <c r="F53" s="18"/>
      <c r="G53" s="18"/>
      <c r="H53" s="240"/>
      <c r="I53" s="40"/>
      <c r="J53" s="40"/>
      <c r="K53" s="241">
        <f t="shared" si="0"/>
        <v>0</v>
      </c>
      <c r="L53" s="210"/>
    </row>
    <row r="54" spans="1:12" ht="14.25" customHeight="1">
      <c r="A54" s="237"/>
      <c r="B54" s="121"/>
      <c r="C54" s="40"/>
      <c r="D54" s="238">
        <f>(E54/1000*'Factors and Sources'!$C$6/1000)+(F54/10*'Factors and Sources'!$C$7/1000)+(G54*'Factors and Sources'!$C$10/1000)+(H54*'Factors and Sources'!$C$13/1000)+(I54*'Factors and Sources'!$F$20/1000)+(J54*'Factors and Sources'!$F$21/1000)</f>
        <v>0</v>
      </c>
      <c r="E54" s="239"/>
      <c r="F54" s="18"/>
      <c r="G54" s="18"/>
      <c r="H54" s="240"/>
      <c r="I54" s="40"/>
      <c r="J54" s="40"/>
      <c r="K54" s="241">
        <f t="shared" si="0"/>
        <v>0</v>
      </c>
      <c r="L54" s="210"/>
    </row>
    <row r="55" spans="1:12" ht="14.25" customHeight="1">
      <c r="A55" s="237"/>
      <c r="B55" s="121"/>
      <c r="C55" s="40"/>
      <c r="D55" s="238">
        <f>(E55/1000*'Factors and Sources'!$C$6/1000)+(F55/10*'Factors and Sources'!$C$7/1000)+(G55*'Factors and Sources'!$C$10/1000)+(H55*'Factors and Sources'!$C$13/1000)+(I55*'Factors and Sources'!$F$20/1000)+(J55*'Factors and Sources'!$F$21/1000)</f>
        <v>0</v>
      </c>
      <c r="E55" s="239"/>
      <c r="F55" s="18"/>
      <c r="G55" s="18"/>
      <c r="H55" s="240"/>
      <c r="I55" s="40"/>
      <c r="J55" s="40"/>
      <c r="K55" s="241">
        <f t="shared" si="0"/>
        <v>0</v>
      </c>
      <c r="L55" s="210"/>
    </row>
    <row r="56" spans="1:12" ht="14.25" customHeight="1">
      <c r="A56" s="237"/>
      <c r="B56" s="121"/>
      <c r="C56" s="40"/>
      <c r="D56" s="238">
        <f>(E56/1000*'Factors and Sources'!$C$6/1000)+(F56/10*'Factors and Sources'!$C$7/1000)+(G56*'Factors and Sources'!$C$10/1000)+(H56*'Factors and Sources'!$C$13/1000)+(I56*'Factors and Sources'!$F$20/1000)+(J56*'Factors and Sources'!$F$21/1000)</f>
        <v>0</v>
      </c>
      <c r="E56" s="239"/>
      <c r="F56" s="18"/>
      <c r="G56" s="18"/>
      <c r="H56" s="240"/>
      <c r="I56" s="40"/>
      <c r="J56" s="40"/>
      <c r="K56" s="241">
        <f t="shared" si="0"/>
        <v>0</v>
      </c>
      <c r="L56" s="210"/>
    </row>
    <row r="57" spans="1:12" ht="14.25" customHeight="1">
      <c r="A57" s="237"/>
      <c r="B57" s="121"/>
      <c r="C57" s="40"/>
      <c r="D57" s="238">
        <f>(E57/1000*'Factors and Sources'!$C$6/1000)+(F57/10*'Factors and Sources'!$C$7/1000)+(G57*'Factors and Sources'!$C$10/1000)+(H57*'Factors and Sources'!$C$13/1000)+(I57*'Factors and Sources'!$F$20/1000)+(J57*'Factors and Sources'!$F$21/1000)</f>
        <v>0</v>
      </c>
      <c r="E57" s="239"/>
      <c r="F57" s="18"/>
      <c r="G57" s="18"/>
      <c r="H57" s="240"/>
      <c r="I57" s="40"/>
      <c r="J57" s="40"/>
      <c r="K57" s="241">
        <f t="shared" si="0"/>
        <v>0</v>
      </c>
      <c r="L57" s="210"/>
    </row>
    <row r="58" spans="1:12" ht="14.25" customHeight="1">
      <c r="A58" s="237"/>
      <c r="B58" s="121"/>
      <c r="C58" s="40"/>
      <c r="D58" s="238">
        <f>(E58/1000*'Factors and Sources'!$C$6/1000)+(F58/10*'Factors and Sources'!$C$7/1000)+(G58*'Factors and Sources'!$C$10/1000)+(H58*'Factors and Sources'!$C$13/1000)+(I58*'Factors and Sources'!$F$20/1000)+(J58*'Factors and Sources'!$F$21/1000)</f>
        <v>0</v>
      </c>
      <c r="E58" s="239"/>
      <c r="F58" s="18"/>
      <c r="G58" s="18"/>
      <c r="H58" s="240"/>
      <c r="I58" s="40"/>
      <c r="J58" s="40"/>
      <c r="K58" s="241">
        <f t="shared" si="0"/>
        <v>0</v>
      </c>
      <c r="L58" s="210"/>
    </row>
    <row r="59" spans="1:12" ht="14.25" customHeight="1">
      <c r="A59" s="237"/>
      <c r="B59" s="121"/>
      <c r="C59" s="40"/>
      <c r="D59" s="238">
        <f>(E59/1000*'Factors and Sources'!$C$6/1000)+(F59/10*'Factors and Sources'!$C$7/1000)+(G59*'Factors and Sources'!$C$10/1000)+(H59*'Factors and Sources'!$C$13/1000)+(I59*'Factors and Sources'!$F$20/1000)+(J59*'Factors and Sources'!$F$21/1000)</f>
        <v>0</v>
      </c>
      <c r="E59" s="239"/>
      <c r="F59" s="18"/>
      <c r="G59" s="18"/>
      <c r="H59" s="240"/>
      <c r="I59" s="40"/>
      <c r="J59" s="40"/>
      <c r="K59" s="241">
        <f t="shared" si="0"/>
        <v>0</v>
      </c>
      <c r="L59" s="210"/>
    </row>
    <row r="60" spans="1:12" ht="14.25" customHeight="1">
      <c r="A60" s="237"/>
      <c r="B60" s="121"/>
      <c r="C60" s="40"/>
      <c r="D60" s="238">
        <f>(E60/1000*'Factors and Sources'!$C$6/1000)+(F60/10*'Factors and Sources'!$C$7/1000)+(G60*'Factors and Sources'!$C$10/1000)+(H60*'Factors and Sources'!$C$13/1000)+(I60*'Factors and Sources'!$F$20/1000)+(J60*'Factors and Sources'!$F$21/1000)</f>
        <v>0</v>
      </c>
      <c r="E60" s="239"/>
      <c r="F60" s="18"/>
      <c r="G60" s="18"/>
      <c r="H60" s="240"/>
      <c r="I60" s="40"/>
      <c r="J60" s="40"/>
      <c r="K60" s="241">
        <f t="shared" si="0"/>
        <v>0</v>
      </c>
      <c r="L60" s="210"/>
    </row>
    <row r="61" spans="1:12" ht="14.25" customHeight="1">
      <c r="A61" s="237"/>
      <c r="B61" s="121"/>
      <c r="C61" s="40"/>
      <c r="D61" s="238">
        <f>(E61/1000*'Factors and Sources'!$C$6/1000)+(F61/10*'Factors and Sources'!$C$7/1000)+(G61*'Factors and Sources'!$C$10/1000)+(H61*'Factors and Sources'!$C$13/1000)+(I61*'Factors and Sources'!$F$20/1000)+(J61*'Factors and Sources'!$F$21/1000)</f>
        <v>0</v>
      </c>
      <c r="E61" s="239"/>
      <c r="F61" s="18"/>
      <c r="G61" s="18"/>
      <c r="H61" s="240"/>
      <c r="I61" s="40"/>
      <c r="J61" s="40"/>
      <c r="K61" s="241">
        <f t="shared" si="0"/>
        <v>0</v>
      </c>
      <c r="L61" s="210"/>
    </row>
    <row r="62" spans="1:12" ht="14.25" customHeight="1">
      <c r="A62" s="237"/>
      <c r="B62" s="121"/>
      <c r="C62" s="40"/>
      <c r="D62" s="238">
        <f>(E62/1000*'Factors and Sources'!$C$6/1000)+(F62/10*'Factors and Sources'!$C$7/1000)+(G62*'Factors and Sources'!$C$10/1000)+(H62*'Factors and Sources'!$C$13/1000)+(I62*'Factors and Sources'!$F$20/1000)+(J62*'Factors and Sources'!$F$21/1000)</f>
        <v>0</v>
      </c>
      <c r="E62" s="239"/>
      <c r="F62" s="18"/>
      <c r="G62" s="18"/>
      <c r="H62" s="240"/>
      <c r="I62" s="40"/>
      <c r="J62" s="40"/>
      <c r="K62" s="241">
        <f t="shared" si="0"/>
        <v>0</v>
      </c>
      <c r="L62" s="210"/>
    </row>
    <row r="63" spans="1:12" ht="14.25" customHeight="1">
      <c r="A63" s="237"/>
      <c r="B63" s="121"/>
      <c r="C63" s="40"/>
      <c r="D63" s="238">
        <f>(E63/1000*'Factors and Sources'!$C$6/1000)+(F63/10*'Factors and Sources'!$C$7/1000)+(G63*'Factors and Sources'!$C$10/1000)+(H63*'Factors and Sources'!$C$13/1000)+(I63*'Factors and Sources'!$F$20/1000)+(J63*'Factors and Sources'!$F$21/1000)</f>
        <v>0</v>
      </c>
      <c r="E63" s="239"/>
      <c r="F63" s="18"/>
      <c r="G63" s="18"/>
      <c r="H63" s="240"/>
      <c r="I63" s="40"/>
      <c r="J63" s="40"/>
      <c r="K63" s="241">
        <f t="shared" si="0"/>
        <v>0</v>
      </c>
      <c r="L63" s="210"/>
    </row>
    <row r="64" spans="1:12" ht="14.25" customHeight="1">
      <c r="A64" s="237"/>
      <c r="B64" s="121"/>
      <c r="C64" s="40"/>
      <c r="D64" s="238">
        <f>(E64/1000*'Factors and Sources'!$C$6/1000)+(F64/10*'Factors and Sources'!$C$7/1000)+(G64*'Factors and Sources'!$C$10/1000)+(H64*'Factors and Sources'!$C$13/1000)+(I64*'Factors and Sources'!$F$20/1000)+(J64*'Factors and Sources'!$F$21/1000)</f>
        <v>0</v>
      </c>
      <c r="E64" s="239"/>
      <c r="F64" s="18"/>
      <c r="G64" s="18"/>
      <c r="H64" s="240"/>
      <c r="I64" s="40"/>
      <c r="J64" s="40"/>
      <c r="K64" s="241">
        <f t="shared" si="0"/>
        <v>0</v>
      </c>
      <c r="L64" s="210"/>
    </row>
    <row r="65" spans="1:12" ht="14.25" customHeight="1">
      <c r="A65" s="242"/>
      <c r="B65" s="243"/>
      <c r="C65" s="136"/>
      <c r="D65" s="238">
        <f>(E65/1000*'Factors and Sources'!$C$6/1000)+(F65/10*'Factors and Sources'!$C$7/1000)+(G65*'Factors and Sources'!$C$10/1000)+(H65*'Factors and Sources'!$C$13/1000)+(I65*'Factors and Sources'!$F$20/1000)+(J65*'Factors and Sources'!$F$21/1000)</f>
        <v>0</v>
      </c>
      <c r="E65" s="244"/>
      <c r="F65" s="245"/>
      <c r="G65" s="245"/>
      <c r="H65" s="246"/>
      <c r="I65" s="136"/>
      <c r="J65" s="136"/>
      <c r="K65" s="247">
        <f t="shared" si="0"/>
        <v>0</v>
      </c>
      <c r="L65" s="210"/>
    </row>
    <row r="66" spans="1:12" ht="14.25" customHeight="1">
      <c r="A66" s="210"/>
      <c r="B66" s="210"/>
      <c r="C66" s="210"/>
      <c r="D66" s="248"/>
      <c r="E66" s="212"/>
      <c r="F66" s="212"/>
      <c r="G66" s="212"/>
      <c r="H66" s="212"/>
      <c r="I66" s="210"/>
      <c r="J66" s="248"/>
      <c r="K66" s="248"/>
      <c r="L66" s="210"/>
    </row>
    <row r="67" spans="1:12" ht="14.25" customHeight="1">
      <c r="E67" s="50"/>
      <c r="F67" s="50"/>
      <c r="G67" s="50"/>
      <c r="H67" s="50"/>
      <c r="L67" s="210"/>
    </row>
    <row r="68" spans="1:12" ht="14.25" customHeight="1">
      <c r="E68" s="50"/>
      <c r="F68" s="50"/>
      <c r="G68" s="50"/>
      <c r="H68" s="50"/>
      <c r="L68" s="210"/>
    </row>
    <row r="69" spans="1:12" ht="14.25" customHeight="1">
      <c r="E69" s="50"/>
      <c r="F69" s="50"/>
      <c r="G69" s="50"/>
      <c r="H69" s="50"/>
      <c r="L69" s="210"/>
    </row>
    <row r="70" spans="1:12" ht="14.25" customHeight="1">
      <c r="E70" s="50"/>
      <c r="F70" s="50"/>
      <c r="G70" s="50"/>
      <c r="H70" s="50"/>
      <c r="L70" s="210"/>
    </row>
    <row r="71" spans="1:12" ht="14.25" customHeight="1">
      <c r="E71" s="50"/>
      <c r="F71" s="50"/>
      <c r="G71" s="50"/>
      <c r="H71" s="50"/>
      <c r="L71" s="210"/>
    </row>
    <row r="72" spans="1:12" ht="14.25" customHeight="1">
      <c r="E72" s="50"/>
      <c r="F72" s="50"/>
      <c r="G72" s="50"/>
      <c r="H72" s="50"/>
      <c r="L72" s="210"/>
    </row>
    <row r="73" spans="1:12" ht="14.25" customHeight="1">
      <c r="E73" s="50"/>
      <c r="F73" s="50"/>
      <c r="G73" s="50"/>
      <c r="H73" s="50"/>
      <c r="L73" s="210"/>
    </row>
    <row r="74" spans="1:12" ht="14.25" customHeight="1">
      <c r="E74" s="50"/>
      <c r="F74" s="50"/>
      <c r="G74" s="50"/>
      <c r="H74" s="50"/>
      <c r="L74" s="210"/>
    </row>
    <row r="75" spans="1:12" ht="14.25" customHeight="1">
      <c r="E75" s="50"/>
      <c r="F75" s="50"/>
      <c r="G75" s="50"/>
      <c r="H75" s="50"/>
      <c r="L75" s="210"/>
    </row>
    <row r="76" spans="1:12" ht="14.25" customHeight="1">
      <c r="E76" s="50"/>
      <c r="F76" s="50"/>
      <c r="G76" s="50"/>
      <c r="H76" s="50"/>
      <c r="L76" s="210"/>
    </row>
    <row r="77" spans="1:12" ht="14.25" customHeight="1">
      <c r="E77" s="50"/>
      <c r="F77" s="50"/>
      <c r="G77" s="50"/>
      <c r="H77" s="50"/>
      <c r="L77" s="210"/>
    </row>
    <row r="78" spans="1:12" ht="14.25" customHeight="1">
      <c r="E78" s="50"/>
      <c r="F78" s="50"/>
      <c r="G78" s="50"/>
      <c r="H78" s="50"/>
      <c r="L78" s="210"/>
    </row>
    <row r="79" spans="1:12" ht="14.25" customHeight="1">
      <c r="E79" s="50"/>
      <c r="F79" s="50"/>
      <c r="G79" s="50"/>
      <c r="H79" s="50"/>
      <c r="L79" s="210"/>
    </row>
    <row r="80" spans="1:12" ht="14.25" customHeight="1">
      <c r="E80" s="50"/>
      <c r="F80" s="50"/>
      <c r="G80" s="50"/>
      <c r="H80" s="50"/>
      <c r="L80" s="210"/>
    </row>
    <row r="81" spans="5:12" ht="14.25" customHeight="1">
      <c r="E81" s="50"/>
      <c r="F81" s="50"/>
      <c r="G81" s="50"/>
      <c r="H81" s="50"/>
      <c r="L81" s="210"/>
    </row>
    <row r="82" spans="5:12" ht="14.25" customHeight="1">
      <c r="E82" s="50"/>
      <c r="F82" s="50"/>
      <c r="G82" s="50"/>
      <c r="H82" s="50"/>
      <c r="L82" s="210"/>
    </row>
    <row r="83" spans="5:12" ht="14.25" customHeight="1">
      <c r="E83" s="50"/>
      <c r="F83" s="50"/>
      <c r="G83" s="50"/>
      <c r="H83" s="50"/>
      <c r="L83" s="210"/>
    </row>
    <row r="84" spans="5:12" ht="14.25" customHeight="1">
      <c r="E84" s="50"/>
      <c r="F84" s="50"/>
      <c r="G84" s="50"/>
      <c r="H84" s="50"/>
      <c r="L84" s="210"/>
    </row>
    <row r="85" spans="5:12" ht="14.25" customHeight="1">
      <c r="E85" s="50"/>
      <c r="F85" s="50"/>
      <c r="G85" s="50"/>
      <c r="H85" s="50"/>
      <c r="L85" s="210"/>
    </row>
    <row r="86" spans="5:12" ht="14.25" customHeight="1">
      <c r="E86" s="50"/>
      <c r="F86" s="50"/>
      <c r="G86" s="50"/>
      <c r="H86" s="50"/>
      <c r="L86" s="210"/>
    </row>
    <row r="87" spans="5:12" ht="14.25" customHeight="1">
      <c r="E87" s="50"/>
      <c r="F87" s="50"/>
      <c r="G87" s="50"/>
      <c r="H87" s="50"/>
      <c r="L87" s="210"/>
    </row>
    <row r="88" spans="5:12" ht="14.25" customHeight="1">
      <c r="E88" s="50"/>
      <c r="F88" s="50"/>
      <c r="G88" s="50"/>
      <c r="H88" s="50"/>
      <c r="L88" s="210"/>
    </row>
    <row r="89" spans="5:12" ht="14.25" customHeight="1">
      <c r="E89" s="50"/>
      <c r="F89" s="50"/>
      <c r="G89" s="50"/>
      <c r="H89" s="50"/>
      <c r="L89" s="210"/>
    </row>
    <row r="90" spans="5:12" ht="14.25" customHeight="1">
      <c r="E90" s="50"/>
      <c r="F90" s="50"/>
      <c r="G90" s="50"/>
      <c r="H90" s="50"/>
      <c r="L90" s="210"/>
    </row>
    <row r="91" spans="5:12" ht="14.25" customHeight="1">
      <c r="E91" s="50"/>
      <c r="F91" s="50"/>
      <c r="G91" s="50"/>
      <c r="H91" s="50"/>
      <c r="L91" s="210"/>
    </row>
    <row r="92" spans="5:12" ht="14.25" customHeight="1">
      <c r="E92" s="50"/>
      <c r="F92" s="50"/>
      <c r="G92" s="50"/>
      <c r="H92" s="50"/>
      <c r="L92" s="210"/>
    </row>
    <row r="93" spans="5:12" ht="14.25" customHeight="1">
      <c r="E93" s="50"/>
      <c r="F93" s="50"/>
      <c r="G93" s="50"/>
      <c r="H93" s="50"/>
      <c r="L93" s="210"/>
    </row>
    <row r="94" spans="5:12" ht="14.25" customHeight="1">
      <c r="E94" s="50"/>
      <c r="F94" s="50"/>
      <c r="G94" s="50"/>
      <c r="H94" s="50"/>
      <c r="L94" s="210"/>
    </row>
    <row r="95" spans="5:12" ht="14.25" customHeight="1">
      <c r="E95" s="50"/>
      <c r="F95" s="50"/>
      <c r="G95" s="50"/>
      <c r="H95" s="50"/>
      <c r="L95" s="210"/>
    </row>
    <row r="96" spans="5:12" ht="14.25" customHeight="1">
      <c r="E96" s="50"/>
      <c r="F96" s="50"/>
      <c r="G96" s="50"/>
      <c r="H96" s="50"/>
      <c r="L96" s="210"/>
    </row>
    <row r="97" spans="5:12" ht="14.25" customHeight="1">
      <c r="E97" s="50"/>
      <c r="F97" s="50"/>
      <c r="G97" s="50"/>
      <c r="H97" s="50"/>
      <c r="L97" s="210"/>
    </row>
    <row r="98" spans="5:12" ht="14.25" customHeight="1">
      <c r="E98" s="50"/>
      <c r="F98" s="50"/>
      <c r="G98" s="50"/>
      <c r="H98" s="50"/>
      <c r="L98" s="210"/>
    </row>
    <row r="99" spans="5:12" ht="14.25" customHeight="1">
      <c r="E99" s="50"/>
      <c r="F99" s="50"/>
      <c r="G99" s="50"/>
      <c r="H99" s="50"/>
      <c r="L99" s="210"/>
    </row>
    <row r="100" spans="5:12" ht="14.25" customHeight="1">
      <c r="E100" s="50"/>
      <c r="F100" s="50"/>
      <c r="G100" s="50"/>
      <c r="H100" s="50"/>
      <c r="L100" s="210"/>
    </row>
    <row r="101" spans="5:12" ht="14.25" customHeight="1">
      <c r="E101" s="50"/>
      <c r="F101" s="50"/>
      <c r="G101" s="50"/>
      <c r="H101" s="50"/>
      <c r="L101" s="210"/>
    </row>
    <row r="102" spans="5:12" ht="14.25" customHeight="1">
      <c r="E102" s="50"/>
      <c r="F102" s="50"/>
      <c r="G102" s="50"/>
      <c r="H102" s="50"/>
      <c r="L102" s="210"/>
    </row>
    <row r="103" spans="5:12" ht="14.25" customHeight="1">
      <c r="E103" s="50"/>
      <c r="F103" s="50"/>
      <c r="G103" s="50"/>
      <c r="H103" s="50"/>
      <c r="L103" s="210"/>
    </row>
    <row r="104" spans="5:12" ht="14.25" customHeight="1">
      <c r="E104" s="50"/>
      <c r="F104" s="50"/>
      <c r="G104" s="50"/>
      <c r="H104" s="50"/>
      <c r="L104" s="210"/>
    </row>
    <row r="105" spans="5:12" ht="14.25" customHeight="1">
      <c r="E105" s="50"/>
      <c r="F105" s="50"/>
      <c r="G105" s="50"/>
      <c r="H105" s="50"/>
      <c r="L105" s="210"/>
    </row>
    <row r="106" spans="5:12" ht="14.25" customHeight="1">
      <c r="E106" s="50"/>
      <c r="F106" s="50"/>
      <c r="G106" s="50"/>
      <c r="H106" s="50"/>
      <c r="L106" s="210"/>
    </row>
    <row r="107" spans="5:12" ht="14.25" customHeight="1">
      <c r="E107" s="50"/>
      <c r="F107" s="50"/>
      <c r="G107" s="50"/>
      <c r="H107" s="50"/>
      <c r="L107" s="210"/>
    </row>
    <row r="108" spans="5:12" ht="14.25" customHeight="1">
      <c r="E108" s="50"/>
      <c r="F108" s="50"/>
      <c r="G108" s="50"/>
      <c r="H108" s="50"/>
      <c r="L108" s="210"/>
    </row>
    <row r="109" spans="5:12" ht="14.25" customHeight="1">
      <c r="E109" s="50"/>
      <c r="F109" s="50"/>
      <c r="G109" s="50"/>
      <c r="H109" s="50"/>
      <c r="L109" s="210"/>
    </row>
    <row r="110" spans="5:12" ht="14.25" customHeight="1">
      <c r="E110" s="50"/>
      <c r="F110" s="50"/>
      <c r="G110" s="50"/>
      <c r="H110" s="50"/>
      <c r="L110" s="210"/>
    </row>
    <row r="111" spans="5:12" ht="14.25" customHeight="1">
      <c r="E111" s="50"/>
      <c r="F111" s="50"/>
      <c r="G111" s="50"/>
      <c r="H111" s="50"/>
      <c r="L111" s="210"/>
    </row>
    <row r="112" spans="5:12" ht="14.25" customHeight="1">
      <c r="E112" s="50"/>
      <c r="F112" s="50"/>
      <c r="G112" s="50"/>
      <c r="H112" s="50"/>
      <c r="L112" s="210"/>
    </row>
    <row r="113" spans="5:12" ht="14.25" customHeight="1">
      <c r="E113" s="50"/>
      <c r="F113" s="50"/>
      <c r="G113" s="50"/>
      <c r="H113" s="50"/>
      <c r="L113" s="210"/>
    </row>
    <row r="114" spans="5:12" ht="14.25" customHeight="1">
      <c r="E114" s="50"/>
      <c r="F114" s="50"/>
      <c r="G114" s="50"/>
      <c r="H114" s="50"/>
      <c r="L114" s="210"/>
    </row>
    <row r="115" spans="5:12" ht="14.25" customHeight="1">
      <c r="E115" s="50"/>
      <c r="F115" s="50"/>
      <c r="G115" s="50"/>
      <c r="H115" s="50"/>
      <c r="L115" s="210"/>
    </row>
    <row r="116" spans="5:12" ht="14.25" customHeight="1">
      <c r="E116" s="50"/>
      <c r="F116" s="50"/>
      <c r="G116" s="50"/>
      <c r="H116" s="50"/>
      <c r="L116" s="210"/>
    </row>
    <row r="117" spans="5:12" ht="14.25" customHeight="1">
      <c r="E117" s="50"/>
      <c r="F117" s="50"/>
      <c r="G117" s="50"/>
      <c r="H117" s="50"/>
      <c r="L117" s="210"/>
    </row>
    <row r="118" spans="5:12" ht="14.25" customHeight="1">
      <c r="E118" s="50"/>
      <c r="F118" s="50"/>
      <c r="G118" s="50"/>
      <c r="H118" s="50"/>
      <c r="L118" s="210"/>
    </row>
    <row r="119" spans="5:12" ht="14.25" customHeight="1">
      <c r="E119" s="50"/>
      <c r="F119" s="50"/>
      <c r="G119" s="50"/>
      <c r="H119" s="50"/>
      <c r="L119" s="210"/>
    </row>
    <row r="120" spans="5:12" ht="14.25" customHeight="1">
      <c r="E120" s="50"/>
      <c r="F120" s="50"/>
      <c r="G120" s="50"/>
      <c r="H120" s="50"/>
      <c r="L120" s="210"/>
    </row>
    <row r="121" spans="5:12" ht="14.25" customHeight="1">
      <c r="E121" s="50"/>
      <c r="F121" s="50"/>
      <c r="G121" s="50"/>
      <c r="H121" s="50"/>
      <c r="L121" s="210"/>
    </row>
    <row r="122" spans="5:12" ht="14.25" customHeight="1">
      <c r="E122" s="50"/>
      <c r="F122" s="50"/>
      <c r="G122" s="50"/>
      <c r="H122" s="50"/>
      <c r="L122" s="210"/>
    </row>
    <row r="123" spans="5:12" ht="14.25" customHeight="1">
      <c r="E123" s="50"/>
      <c r="F123" s="50"/>
      <c r="G123" s="50"/>
      <c r="H123" s="50"/>
      <c r="L123" s="210"/>
    </row>
    <row r="124" spans="5:12" ht="14.25" customHeight="1">
      <c r="E124" s="50"/>
      <c r="F124" s="50"/>
      <c r="G124" s="50"/>
      <c r="H124" s="50"/>
      <c r="L124" s="210"/>
    </row>
    <row r="125" spans="5:12" ht="14.25" customHeight="1">
      <c r="E125" s="50"/>
      <c r="F125" s="50"/>
      <c r="G125" s="50"/>
      <c r="H125" s="50"/>
      <c r="L125" s="210"/>
    </row>
    <row r="126" spans="5:12" ht="14.25" customHeight="1">
      <c r="E126" s="50"/>
      <c r="F126" s="50"/>
      <c r="G126" s="50"/>
      <c r="H126" s="50"/>
      <c r="L126" s="210"/>
    </row>
    <row r="127" spans="5:12" ht="14.25" customHeight="1">
      <c r="E127" s="50"/>
      <c r="F127" s="50"/>
      <c r="G127" s="50"/>
      <c r="H127" s="50"/>
      <c r="L127" s="210"/>
    </row>
    <row r="128" spans="5:12" ht="14.25" customHeight="1">
      <c r="E128" s="50"/>
      <c r="F128" s="50"/>
      <c r="G128" s="50"/>
      <c r="H128" s="50"/>
      <c r="L128" s="210"/>
    </row>
    <row r="129" spans="5:12" ht="14.25" customHeight="1">
      <c r="E129" s="50"/>
      <c r="F129" s="50"/>
      <c r="G129" s="50"/>
      <c r="H129" s="50"/>
      <c r="L129" s="210"/>
    </row>
    <row r="130" spans="5:12" ht="14.25" customHeight="1">
      <c r="E130" s="50"/>
      <c r="F130" s="50"/>
      <c r="G130" s="50"/>
      <c r="H130" s="50"/>
      <c r="L130" s="210"/>
    </row>
    <row r="131" spans="5:12" ht="14.25" customHeight="1">
      <c r="E131" s="50"/>
      <c r="F131" s="50"/>
      <c r="G131" s="50"/>
      <c r="H131" s="50"/>
      <c r="L131" s="210"/>
    </row>
    <row r="132" spans="5:12" ht="14.25" customHeight="1">
      <c r="E132" s="50"/>
      <c r="F132" s="50"/>
      <c r="G132" s="50"/>
      <c r="H132" s="50"/>
      <c r="L132" s="210"/>
    </row>
    <row r="133" spans="5:12" ht="14.25" customHeight="1">
      <c r="E133" s="50"/>
      <c r="F133" s="50"/>
      <c r="G133" s="50"/>
      <c r="H133" s="50"/>
      <c r="L133" s="210"/>
    </row>
    <row r="134" spans="5:12" ht="14.25" customHeight="1">
      <c r="E134" s="50"/>
      <c r="F134" s="50"/>
      <c r="G134" s="50"/>
      <c r="H134" s="50"/>
      <c r="L134" s="210"/>
    </row>
    <row r="135" spans="5:12" ht="14.25" customHeight="1">
      <c r="E135" s="50"/>
      <c r="F135" s="50"/>
      <c r="G135" s="50"/>
      <c r="H135" s="50"/>
      <c r="L135" s="210"/>
    </row>
    <row r="136" spans="5:12" ht="14.25" customHeight="1">
      <c r="E136" s="50"/>
      <c r="F136" s="50"/>
      <c r="G136" s="50"/>
      <c r="H136" s="50"/>
      <c r="L136" s="210"/>
    </row>
    <row r="137" spans="5:12" ht="14.25" customHeight="1">
      <c r="E137" s="50"/>
      <c r="F137" s="50"/>
      <c r="G137" s="50"/>
      <c r="H137" s="50"/>
      <c r="L137" s="210"/>
    </row>
    <row r="138" spans="5:12" ht="14.25" customHeight="1">
      <c r="E138" s="50"/>
      <c r="F138" s="50"/>
      <c r="G138" s="50"/>
      <c r="H138" s="50"/>
      <c r="L138" s="210"/>
    </row>
    <row r="139" spans="5:12" ht="14.25" customHeight="1">
      <c r="E139" s="50"/>
      <c r="F139" s="50"/>
      <c r="G139" s="50"/>
      <c r="H139" s="50"/>
      <c r="L139" s="210"/>
    </row>
    <row r="140" spans="5:12" ht="14.25" customHeight="1">
      <c r="E140" s="50"/>
      <c r="F140" s="50"/>
      <c r="G140" s="50"/>
      <c r="H140" s="50"/>
      <c r="L140" s="210"/>
    </row>
    <row r="141" spans="5:12" ht="14.25" customHeight="1">
      <c r="E141" s="50"/>
      <c r="F141" s="50"/>
      <c r="G141" s="50"/>
      <c r="H141" s="50"/>
      <c r="L141" s="210"/>
    </row>
    <row r="142" spans="5:12" ht="14.25" customHeight="1">
      <c r="E142" s="50"/>
      <c r="F142" s="50"/>
      <c r="G142" s="50"/>
      <c r="H142" s="50"/>
      <c r="L142" s="210"/>
    </row>
    <row r="143" spans="5:12" ht="14.25" customHeight="1">
      <c r="E143" s="50"/>
      <c r="F143" s="50"/>
      <c r="G143" s="50"/>
      <c r="H143" s="50"/>
      <c r="L143" s="210"/>
    </row>
    <row r="144" spans="5:12" ht="14.25" customHeight="1">
      <c r="E144" s="50"/>
      <c r="F144" s="50"/>
      <c r="G144" s="50"/>
      <c r="H144" s="50"/>
      <c r="L144" s="210"/>
    </row>
    <row r="145" spans="5:12" ht="14.25" customHeight="1">
      <c r="E145" s="50"/>
      <c r="F145" s="50"/>
      <c r="G145" s="50"/>
      <c r="H145" s="50"/>
      <c r="L145" s="210"/>
    </row>
    <row r="146" spans="5:12" ht="14.25" customHeight="1">
      <c r="E146" s="50"/>
      <c r="F146" s="50"/>
      <c r="G146" s="50"/>
      <c r="H146" s="50"/>
      <c r="L146" s="210"/>
    </row>
    <row r="147" spans="5:12" ht="14.25" customHeight="1">
      <c r="E147" s="50"/>
      <c r="F147" s="50"/>
      <c r="G147" s="50"/>
      <c r="H147" s="50"/>
      <c r="L147" s="210"/>
    </row>
    <row r="148" spans="5:12" ht="14.25" customHeight="1">
      <c r="E148" s="50"/>
      <c r="F148" s="50"/>
      <c r="G148" s="50"/>
      <c r="H148" s="50"/>
      <c r="L148" s="210"/>
    </row>
    <row r="149" spans="5:12" ht="14.25" customHeight="1">
      <c r="E149" s="50"/>
      <c r="F149" s="50"/>
      <c r="G149" s="50"/>
      <c r="H149" s="50"/>
      <c r="L149" s="210"/>
    </row>
    <row r="150" spans="5:12" ht="14.25" customHeight="1">
      <c r="E150" s="50"/>
      <c r="F150" s="50"/>
      <c r="G150" s="50"/>
      <c r="H150" s="50"/>
      <c r="L150" s="210"/>
    </row>
    <row r="151" spans="5:12" ht="14.25" customHeight="1">
      <c r="E151" s="50"/>
      <c r="F151" s="50"/>
      <c r="G151" s="50"/>
      <c r="H151" s="50"/>
      <c r="L151" s="210"/>
    </row>
    <row r="152" spans="5:12" ht="14.25" customHeight="1">
      <c r="E152" s="50"/>
      <c r="F152" s="50"/>
      <c r="G152" s="50"/>
      <c r="H152" s="50"/>
      <c r="L152" s="210"/>
    </row>
    <row r="153" spans="5:12" ht="14.25" customHeight="1">
      <c r="E153" s="50"/>
      <c r="F153" s="50"/>
      <c r="G153" s="50"/>
      <c r="H153" s="50"/>
      <c r="L153" s="210"/>
    </row>
    <row r="154" spans="5:12" ht="14.25" customHeight="1">
      <c r="E154" s="50"/>
      <c r="F154" s="50"/>
      <c r="G154" s="50"/>
      <c r="H154" s="50"/>
      <c r="L154" s="210"/>
    </row>
    <row r="155" spans="5:12" ht="14.25" customHeight="1">
      <c r="E155" s="50"/>
      <c r="F155" s="50"/>
      <c r="G155" s="50"/>
      <c r="H155" s="50"/>
      <c r="L155" s="210"/>
    </row>
    <row r="156" spans="5:12" ht="14.25" customHeight="1">
      <c r="E156" s="50"/>
      <c r="F156" s="50"/>
      <c r="G156" s="50"/>
      <c r="H156" s="50"/>
      <c r="L156" s="210"/>
    </row>
    <row r="157" spans="5:12" ht="14.25" customHeight="1">
      <c r="E157" s="50"/>
      <c r="F157" s="50"/>
      <c r="G157" s="50"/>
      <c r="H157" s="50"/>
      <c r="L157" s="210"/>
    </row>
    <row r="158" spans="5:12" ht="14.25" customHeight="1">
      <c r="E158" s="50"/>
      <c r="F158" s="50"/>
      <c r="G158" s="50"/>
      <c r="H158" s="50"/>
      <c r="L158" s="210"/>
    </row>
    <row r="159" spans="5:12" ht="14.25" customHeight="1">
      <c r="E159" s="50"/>
      <c r="F159" s="50"/>
      <c r="G159" s="50"/>
      <c r="H159" s="50"/>
      <c r="L159" s="210"/>
    </row>
    <row r="160" spans="5:12" ht="14.25" customHeight="1">
      <c r="E160" s="50"/>
      <c r="F160" s="50"/>
      <c r="G160" s="50"/>
      <c r="H160" s="50"/>
      <c r="L160" s="210"/>
    </row>
    <row r="161" spans="5:12" ht="14.25" customHeight="1">
      <c r="E161" s="50"/>
      <c r="F161" s="50"/>
      <c r="G161" s="50"/>
      <c r="H161" s="50"/>
      <c r="L161" s="210"/>
    </row>
    <row r="162" spans="5:12" ht="14.25" customHeight="1">
      <c r="E162" s="50"/>
      <c r="F162" s="50"/>
      <c r="G162" s="50"/>
      <c r="H162" s="50"/>
      <c r="L162" s="210"/>
    </row>
    <row r="163" spans="5:12" ht="14.25" customHeight="1">
      <c r="E163" s="50"/>
      <c r="F163" s="50"/>
      <c r="G163" s="50"/>
      <c r="H163" s="50"/>
      <c r="L163" s="210"/>
    </row>
    <row r="164" spans="5:12" ht="14.25" customHeight="1">
      <c r="E164" s="50"/>
      <c r="F164" s="50"/>
      <c r="G164" s="50"/>
      <c r="H164" s="50"/>
      <c r="L164" s="210"/>
    </row>
    <row r="165" spans="5:12" ht="14.25" customHeight="1">
      <c r="E165" s="50"/>
      <c r="F165" s="50"/>
      <c r="G165" s="50"/>
      <c r="H165" s="50"/>
      <c r="L165" s="210"/>
    </row>
    <row r="166" spans="5:12" ht="14.25" customHeight="1">
      <c r="E166" s="50"/>
      <c r="F166" s="50"/>
      <c r="G166" s="50"/>
      <c r="H166" s="50"/>
      <c r="L166" s="210"/>
    </row>
    <row r="167" spans="5:12" ht="14.25" customHeight="1">
      <c r="E167" s="50"/>
      <c r="F167" s="50"/>
      <c r="G167" s="50"/>
      <c r="H167" s="50"/>
      <c r="L167" s="210"/>
    </row>
    <row r="168" spans="5:12" ht="14.25" customHeight="1">
      <c r="E168" s="50"/>
      <c r="F168" s="50"/>
      <c r="G168" s="50"/>
      <c r="H168" s="50"/>
      <c r="L168" s="210"/>
    </row>
    <row r="169" spans="5:12" ht="14.25" customHeight="1">
      <c r="E169" s="50"/>
      <c r="F169" s="50"/>
      <c r="G169" s="50"/>
      <c r="H169" s="50"/>
      <c r="L169" s="210"/>
    </row>
    <row r="170" spans="5:12" ht="14.25" customHeight="1">
      <c r="E170" s="50"/>
      <c r="F170" s="50"/>
      <c r="G170" s="50"/>
      <c r="H170" s="50"/>
      <c r="L170" s="210"/>
    </row>
    <row r="171" spans="5:12" ht="14.25" customHeight="1">
      <c r="E171" s="50"/>
      <c r="F171" s="50"/>
      <c r="G171" s="50"/>
      <c r="H171" s="50"/>
      <c r="L171" s="210"/>
    </row>
    <row r="172" spans="5:12" ht="14.25" customHeight="1">
      <c r="E172" s="50"/>
      <c r="F172" s="50"/>
      <c r="G172" s="50"/>
      <c r="H172" s="50"/>
      <c r="L172" s="210"/>
    </row>
    <row r="173" spans="5:12" ht="14.25" customHeight="1">
      <c r="E173" s="50"/>
      <c r="F173" s="50"/>
      <c r="G173" s="50"/>
      <c r="H173" s="50"/>
      <c r="L173" s="210"/>
    </row>
    <row r="174" spans="5:12" ht="14.25" customHeight="1">
      <c r="E174" s="50"/>
      <c r="F174" s="50"/>
      <c r="G174" s="50"/>
      <c r="H174" s="50"/>
      <c r="L174" s="210"/>
    </row>
    <row r="175" spans="5:12" ht="14.25" customHeight="1">
      <c r="E175" s="50"/>
      <c r="F175" s="50"/>
      <c r="G175" s="50"/>
      <c r="H175" s="50"/>
      <c r="L175" s="210"/>
    </row>
    <row r="176" spans="5:12" ht="14.25" customHeight="1">
      <c r="E176" s="50"/>
      <c r="F176" s="50"/>
      <c r="G176" s="50"/>
      <c r="H176" s="50"/>
      <c r="L176" s="210"/>
    </row>
    <row r="177" spans="5:12" ht="14.25" customHeight="1">
      <c r="E177" s="50"/>
      <c r="F177" s="50"/>
      <c r="G177" s="50"/>
      <c r="H177" s="50"/>
      <c r="L177" s="210"/>
    </row>
    <row r="178" spans="5:12" ht="14.25" customHeight="1">
      <c r="E178" s="50"/>
      <c r="F178" s="50"/>
      <c r="G178" s="50"/>
      <c r="H178" s="50"/>
      <c r="L178" s="210"/>
    </row>
    <row r="179" spans="5:12" ht="14.25" customHeight="1">
      <c r="E179" s="50"/>
      <c r="F179" s="50"/>
      <c r="G179" s="50"/>
      <c r="H179" s="50"/>
      <c r="L179" s="210"/>
    </row>
    <row r="180" spans="5:12" ht="14.25" customHeight="1">
      <c r="E180" s="50"/>
      <c r="F180" s="50"/>
      <c r="G180" s="50"/>
      <c r="H180" s="50"/>
      <c r="L180" s="210"/>
    </row>
    <row r="181" spans="5:12" ht="14.25" customHeight="1">
      <c r="E181" s="50"/>
      <c r="F181" s="50"/>
      <c r="G181" s="50"/>
      <c r="H181" s="50"/>
      <c r="L181" s="210"/>
    </row>
    <row r="182" spans="5:12" ht="14.25" customHeight="1">
      <c r="E182" s="50"/>
      <c r="F182" s="50"/>
      <c r="G182" s="50"/>
      <c r="H182" s="50"/>
      <c r="L182" s="210"/>
    </row>
    <row r="183" spans="5:12" ht="14.25" customHeight="1">
      <c r="E183" s="50"/>
      <c r="F183" s="50"/>
      <c r="G183" s="50"/>
      <c r="H183" s="50"/>
      <c r="L183" s="210"/>
    </row>
    <row r="184" spans="5:12" ht="14.25" customHeight="1">
      <c r="E184" s="50"/>
      <c r="F184" s="50"/>
      <c r="G184" s="50"/>
      <c r="H184" s="50"/>
      <c r="L184" s="210"/>
    </row>
    <row r="185" spans="5:12" ht="14.25" customHeight="1">
      <c r="E185" s="50"/>
      <c r="F185" s="50"/>
      <c r="G185" s="50"/>
      <c r="H185" s="50"/>
      <c r="L185" s="210"/>
    </row>
    <row r="186" spans="5:12" ht="14.25" customHeight="1">
      <c r="E186" s="50"/>
      <c r="F186" s="50"/>
      <c r="G186" s="50"/>
      <c r="H186" s="50"/>
      <c r="L186" s="210"/>
    </row>
    <row r="187" spans="5:12" ht="14.25" customHeight="1">
      <c r="E187" s="50"/>
      <c r="F187" s="50"/>
      <c r="G187" s="50"/>
      <c r="H187" s="50"/>
      <c r="L187" s="210"/>
    </row>
    <row r="188" spans="5:12" ht="14.25" customHeight="1">
      <c r="E188" s="50"/>
      <c r="F188" s="50"/>
      <c r="G188" s="50"/>
      <c r="H188" s="50"/>
      <c r="L188" s="210"/>
    </row>
    <row r="189" spans="5:12" ht="14.25" customHeight="1">
      <c r="E189" s="50"/>
      <c r="F189" s="50"/>
      <c r="G189" s="50"/>
      <c r="H189" s="50"/>
      <c r="L189" s="210"/>
    </row>
    <row r="190" spans="5:12" ht="14.25" customHeight="1">
      <c r="E190" s="50"/>
      <c r="F190" s="50"/>
      <c r="G190" s="50"/>
      <c r="H190" s="50"/>
      <c r="L190" s="210"/>
    </row>
    <row r="191" spans="5:12" ht="14.25" customHeight="1">
      <c r="E191" s="50"/>
      <c r="F191" s="50"/>
      <c r="G191" s="50"/>
      <c r="H191" s="50"/>
      <c r="L191" s="210"/>
    </row>
    <row r="192" spans="5:12" ht="14.25" customHeight="1">
      <c r="E192" s="50"/>
      <c r="F192" s="50"/>
      <c r="G192" s="50"/>
      <c r="H192" s="50"/>
      <c r="L192" s="210"/>
    </row>
    <row r="193" spans="5:12" ht="14.25" customHeight="1">
      <c r="E193" s="50"/>
      <c r="F193" s="50"/>
      <c r="G193" s="50"/>
      <c r="H193" s="50"/>
      <c r="L193" s="210"/>
    </row>
    <row r="194" spans="5:12" ht="14.25" customHeight="1">
      <c r="E194" s="50"/>
      <c r="F194" s="50"/>
      <c r="G194" s="50"/>
      <c r="H194" s="50"/>
      <c r="L194" s="210"/>
    </row>
    <row r="195" spans="5:12" ht="14.25" customHeight="1">
      <c r="E195" s="50"/>
      <c r="F195" s="50"/>
      <c r="G195" s="50"/>
      <c r="H195" s="50"/>
      <c r="L195" s="210"/>
    </row>
    <row r="196" spans="5:12" ht="14.25" customHeight="1">
      <c r="E196" s="50"/>
      <c r="F196" s="50"/>
      <c r="G196" s="50"/>
      <c r="H196" s="50"/>
      <c r="L196" s="210"/>
    </row>
    <row r="197" spans="5:12" ht="14.25" customHeight="1">
      <c r="E197" s="50"/>
      <c r="F197" s="50"/>
      <c r="G197" s="50"/>
      <c r="H197" s="50"/>
      <c r="L197" s="210"/>
    </row>
    <row r="198" spans="5:12" ht="14.25" customHeight="1">
      <c r="E198" s="50"/>
      <c r="F198" s="50"/>
      <c r="G198" s="50"/>
      <c r="H198" s="50"/>
      <c r="L198" s="210"/>
    </row>
    <row r="199" spans="5:12" ht="14.25" customHeight="1">
      <c r="E199" s="50"/>
      <c r="F199" s="50"/>
      <c r="G199" s="50"/>
      <c r="H199" s="50"/>
      <c r="L199" s="210"/>
    </row>
    <row r="200" spans="5:12" ht="14.25" customHeight="1">
      <c r="E200" s="50"/>
      <c r="F200" s="50"/>
      <c r="G200" s="50"/>
      <c r="H200" s="50"/>
      <c r="L200" s="210"/>
    </row>
    <row r="201" spans="5:12" ht="14.25" customHeight="1">
      <c r="E201" s="50"/>
      <c r="F201" s="50"/>
      <c r="G201" s="50"/>
      <c r="H201" s="50"/>
      <c r="L201" s="210"/>
    </row>
    <row r="202" spans="5:12" ht="14.25" customHeight="1">
      <c r="E202" s="50"/>
      <c r="F202" s="50"/>
      <c r="G202" s="50"/>
      <c r="H202" s="50"/>
      <c r="L202" s="210"/>
    </row>
    <row r="203" spans="5:12" ht="14.25" customHeight="1">
      <c r="E203" s="50"/>
      <c r="F203" s="50"/>
      <c r="G203" s="50"/>
      <c r="H203" s="50"/>
      <c r="L203" s="210"/>
    </row>
    <row r="204" spans="5:12" ht="14.25" customHeight="1">
      <c r="E204" s="50"/>
      <c r="F204" s="50"/>
      <c r="G204" s="50"/>
      <c r="H204" s="50"/>
      <c r="L204" s="210"/>
    </row>
    <row r="205" spans="5:12" ht="14.25" customHeight="1">
      <c r="E205" s="50"/>
      <c r="F205" s="50"/>
      <c r="G205" s="50"/>
      <c r="H205" s="50"/>
      <c r="L205" s="210"/>
    </row>
    <row r="206" spans="5:12" ht="14.25" customHeight="1">
      <c r="E206" s="50"/>
      <c r="F206" s="50"/>
      <c r="G206" s="50"/>
      <c r="H206" s="50"/>
      <c r="L206" s="210"/>
    </row>
    <row r="207" spans="5:12" ht="14.25" customHeight="1">
      <c r="E207" s="50"/>
      <c r="F207" s="50"/>
      <c r="G207" s="50"/>
      <c r="H207" s="50"/>
      <c r="L207" s="210"/>
    </row>
    <row r="208" spans="5:12" ht="14.25" customHeight="1">
      <c r="E208" s="50"/>
      <c r="F208" s="50"/>
      <c r="G208" s="50"/>
      <c r="H208" s="50"/>
      <c r="L208" s="210"/>
    </row>
    <row r="209" spans="5:12" ht="14.25" customHeight="1">
      <c r="E209" s="50"/>
      <c r="F209" s="50"/>
      <c r="G209" s="50"/>
      <c r="H209" s="50"/>
      <c r="L209" s="210"/>
    </row>
    <row r="210" spans="5:12" ht="14.25" customHeight="1">
      <c r="E210" s="50"/>
      <c r="F210" s="50"/>
      <c r="G210" s="50"/>
      <c r="H210" s="50"/>
      <c r="L210" s="210"/>
    </row>
    <row r="211" spans="5:12" ht="14.25" customHeight="1">
      <c r="E211" s="50"/>
      <c r="F211" s="50"/>
      <c r="G211" s="50"/>
      <c r="H211" s="50"/>
      <c r="L211" s="210"/>
    </row>
    <row r="212" spans="5:12" ht="14.25" customHeight="1">
      <c r="E212" s="50"/>
      <c r="F212" s="50"/>
      <c r="G212" s="50"/>
      <c r="H212" s="50"/>
      <c r="L212" s="210"/>
    </row>
    <row r="213" spans="5:12" ht="14.25" customHeight="1">
      <c r="E213" s="50"/>
      <c r="F213" s="50"/>
      <c r="G213" s="50"/>
      <c r="H213" s="50"/>
      <c r="L213" s="210"/>
    </row>
    <row r="214" spans="5:12" ht="14.25" customHeight="1">
      <c r="E214" s="50"/>
      <c r="F214" s="50"/>
      <c r="G214" s="50"/>
      <c r="H214" s="50"/>
      <c r="L214" s="210"/>
    </row>
    <row r="215" spans="5:12" ht="14.25" customHeight="1">
      <c r="E215" s="50"/>
      <c r="F215" s="50"/>
      <c r="G215" s="50"/>
      <c r="H215" s="50"/>
      <c r="L215" s="210"/>
    </row>
    <row r="216" spans="5:12" ht="14.25" customHeight="1">
      <c r="E216" s="50"/>
      <c r="F216" s="50"/>
      <c r="G216" s="50"/>
      <c r="H216" s="50"/>
      <c r="L216" s="210"/>
    </row>
    <row r="217" spans="5:12" ht="14.25" customHeight="1">
      <c r="E217" s="50"/>
      <c r="F217" s="50"/>
      <c r="G217" s="50"/>
      <c r="H217" s="50"/>
      <c r="L217" s="210"/>
    </row>
    <row r="218" spans="5:12" ht="14.25" customHeight="1">
      <c r="E218" s="50"/>
      <c r="F218" s="50"/>
      <c r="G218" s="50"/>
      <c r="H218" s="50"/>
      <c r="L218" s="210"/>
    </row>
    <row r="219" spans="5:12" ht="14.25" customHeight="1">
      <c r="E219" s="50"/>
      <c r="F219" s="50"/>
      <c r="G219" s="50"/>
      <c r="H219" s="50"/>
      <c r="L219" s="210"/>
    </row>
    <row r="220" spans="5:12" ht="14.25" customHeight="1">
      <c r="E220" s="50"/>
      <c r="F220" s="50"/>
      <c r="G220" s="50"/>
      <c r="H220" s="50"/>
      <c r="L220" s="210"/>
    </row>
    <row r="221" spans="5:12" ht="14.25" customHeight="1">
      <c r="E221" s="50"/>
      <c r="F221" s="50"/>
      <c r="G221" s="50"/>
      <c r="H221" s="50"/>
      <c r="L221" s="210"/>
    </row>
    <row r="222" spans="5:12" ht="14.25" customHeight="1">
      <c r="E222" s="50"/>
      <c r="F222" s="50"/>
      <c r="G222" s="50"/>
      <c r="H222" s="50"/>
      <c r="L222" s="210"/>
    </row>
    <row r="223" spans="5:12" ht="14.25" customHeight="1">
      <c r="E223" s="50"/>
      <c r="F223" s="50"/>
      <c r="G223" s="50"/>
      <c r="H223" s="50"/>
      <c r="L223" s="210"/>
    </row>
    <row r="224" spans="5:12" ht="14.25" customHeight="1">
      <c r="E224" s="50"/>
      <c r="F224" s="50"/>
      <c r="G224" s="50"/>
      <c r="H224" s="50"/>
      <c r="L224" s="210"/>
    </row>
    <row r="225" spans="5:12" ht="14.25" customHeight="1">
      <c r="E225" s="50"/>
      <c r="F225" s="50"/>
      <c r="G225" s="50"/>
      <c r="H225" s="50"/>
      <c r="L225" s="210"/>
    </row>
    <row r="226" spans="5:12" ht="14.25" customHeight="1">
      <c r="E226" s="50"/>
      <c r="F226" s="50"/>
      <c r="G226" s="50"/>
      <c r="H226" s="50"/>
      <c r="L226" s="210"/>
    </row>
    <row r="227" spans="5:12" ht="14.25" customHeight="1">
      <c r="E227" s="50"/>
      <c r="F227" s="50"/>
      <c r="G227" s="50"/>
      <c r="H227" s="50"/>
      <c r="L227" s="210"/>
    </row>
    <row r="228" spans="5:12" ht="14.25" customHeight="1">
      <c r="E228" s="50"/>
      <c r="F228" s="50"/>
      <c r="G228" s="50"/>
      <c r="H228" s="50"/>
      <c r="L228" s="210"/>
    </row>
    <row r="229" spans="5:12" ht="14.25" customHeight="1">
      <c r="E229" s="50"/>
      <c r="F229" s="50"/>
      <c r="G229" s="50"/>
      <c r="H229" s="50"/>
      <c r="L229" s="210"/>
    </row>
    <row r="230" spans="5:12" ht="14.25" customHeight="1">
      <c r="E230" s="50"/>
      <c r="F230" s="50"/>
      <c r="G230" s="50"/>
      <c r="H230" s="50"/>
      <c r="L230" s="210"/>
    </row>
    <row r="231" spans="5:12" ht="14.25" customHeight="1">
      <c r="E231" s="50"/>
      <c r="F231" s="50"/>
      <c r="G231" s="50"/>
      <c r="H231" s="50"/>
      <c r="L231" s="210"/>
    </row>
    <row r="232" spans="5:12" ht="14.25" customHeight="1">
      <c r="E232" s="50"/>
      <c r="F232" s="50"/>
      <c r="G232" s="50"/>
      <c r="H232" s="50"/>
      <c r="L232" s="210"/>
    </row>
    <row r="233" spans="5:12" ht="14.25" customHeight="1">
      <c r="E233" s="50"/>
      <c r="F233" s="50"/>
      <c r="G233" s="50"/>
      <c r="H233" s="50"/>
      <c r="L233" s="210"/>
    </row>
    <row r="234" spans="5:12" ht="14.25" customHeight="1">
      <c r="E234" s="50"/>
      <c r="F234" s="50"/>
      <c r="G234" s="50"/>
      <c r="H234" s="50"/>
      <c r="L234" s="210"/>
    </row>
    <row r="235" spans="5:12" ht="14.25" customHeight="1">
      <c r="E235" s="50"/>
      <c r="F235" s="50"/>
      <c r="G235" s="50"/>
      <c r="H235" s="50"/>
      <c r="L235" s="210"/>
    </row>
    <row r="236" spans="5:12" ht="14.25" customHeight="1">
      <c r="E236" s="50"/>
      <c r="F236" s="50"/>
      <c r="G236" s="50"/>
      <c r="H236" s="50"/>
      <c r="L236" s="210"/>
    </row>
    <row r="237" spans="5:12" ht="14.25" customHeight="1">
      <c r="E237" s="50"/>
      <c r="F237" s="50"/>
      <c r="G237" s="50"/>
      <c r="H237" s="50"/>
      <c r="L237" s="210"/>
    </row>
    <row r="238" spans="5:12" ht="14.25" customHeight="1">
      <c r="E238" s="50"/>
      <c r="F238" s="50"/>
      <c r="G238" s="50"/>
      <c r="H238" s="50"/>
      <c r="L238" s="210"/>
    </row>
    <row r="239" spans="5:12" ht="14.25" customHeight="1">
      <c r="E239" s="50"/>
      <c r="F239" s="50"/>
      <c r="G239" s="50"/>
      <c r="H239" s="50"/>
      <c r="L239" s="210"/>
    </row>
    <row r="240" spans="5:12" ht="14.25" customHeight="1">
      <c r="E240" s="50"/>
      <c r="F240" s="50"/>
      <c r="G240" s="50"/>
      <c r="H240" s="50"/>
      <c r="L240" s="210"/>
    </row>
    <row r="241" spans="5:12" ht="14.25" customHeight="1">
      <c r="E241" s="50"/>
      <c r="F241" s="50"/>
      <c r="G241" s="50"/>
      <c r="H241" s="50"/>
      <c r="L241" s="210"/>
    </row>
    <row r="242" spans="5:12" ht="14.25" customHeight="1">
      <c r="E242" s="50"/>
      <c r="F242" s="50"/>
      <c r="G242" s="50"/>
      <c r="H242" s="50"/>
      <c r="L242" s="210"/>
    </row>
    <row r="243" spans="5:12" ht="14.25" customHeight="1">
      <c r="E243" s="50"/>
      <c r="F243" s="50"/>
      <c r="G243" s="50"/>
      <c r="H243" s="50"/>
      <c r="L243" s="210"/>
    </row>
    <row r="244" spans="5:12" ht="14.25" customHeight="1">
      <c r="E244" s="50"/>
      <c r="F244" s="50"/>
      <c r="G244" s="50"/>
      <c r="H244" s="50"/>
      <c r="L244" s="210"/>
    </row>
    <row r="245" spans="5:12" ht="14.25" customHeight="1">
      <c r="E245" s="50"/>
      <c r="F245" s="50"/>
      <c r="G245" s="50"/>
      <c r="H245" s="50"/>
      <c r="L245" s="210"/>
    </row>
    <row r="246" spans="5:12" ht="14.25" customHeight="1">
      <c r="E246" s="50"/>
      <c r="F246" s="50"/>
      <c r="G246" s="50"/>
      <c r="H246" s="50"/>
      <c r="L246" s="210"/>
    </row>
    <row r="247" spans="5:12" ht="14.25" customHeight="1">
      <c r="E247" s="50"/>
      <c r="F247" s="50"/>
      <c r="G247" s="50"/>
      <c r="H247" s="50"/>
      <c r="L247" s="210"/>
    </row>
    <row r="248" spans="5:12" ht="14.25" customHeight="1">
      <c r="E248" s="50"/>
      <c r="F248" s="50"/>
      <c r="G248" s="50"/>
      <c r="H248" s="50"/>
      <c r="L248" s="210"/>
    </row>
    <row r="249" spans="5:12" ht="14.25" customHeight="1">
      <c r="E249" s="50"/>
      <c r="F249" s="50"/>
      <c r="G249" s="50"/>
      <c r="H249" s="50"/>
      <c r="L249" s="210"/>
    </row>
    <row r="250" spans="5:12" ht="14.25" customHeight="1">
      <c r="E250" s="50"/>
      <c r="F250" s="50"/>
      <c r="G250" s="50"/>
      <c r="H250" s="50"/>
      <c r="L250" s="210"/>
    </row>
    <row r="251" spans="5:12" ht="14.25" customHeight="1">
      <c r="E251" s="50"/>
      <c r="F251" s="50"/>
      <c r="G251" s="50"/>
      <c r="H251" s="50"/>
      <c r="L251" s="210"/>
    </row>
    <row r="252" spans="5:12" ht="14.25" customHeight="1">
      <c r="E252" s="50"/>
      <c r="F252" s="50"/>
      <c r="G252" s="50"/>
      <c r="H252" s="50"/>
      <c r="L252" s="210"/>
    </row>
    <row r="253" spans="5:12" ht="14.25" customHeight="1">
      <c r="E253" s="50"/>
      <c r="F253" s="50"/>
      <c r="G253" s="50"/>
      <c r="H253" s="50"/>
      <c r="L253" s="210"/>
    </row>
    <row r="254" spans="5:12" ht="14.25" customHeight="1">
      <c r="E254" s="50"/>
      <c r="F254" s="50"/>
      <c r="G254" s="50"/>
      <c r="H254" s="50"/>
      <c r="L254" s="210"/>
    </row>
    <row r="255" spans="5:12" ht="14.25" customHeight="1">
      <c r="E255" s="50"/>
      <c r="F255" s="50"/>
      <c r="G255" s="50"/>
      <c r="H255" s="50"/>
      <c r="L255" s="210"/>
    </row>
    <row r="256" spans="5:12" ht="14.25" customHeight="1">
      <c r="E256" s="50"/>
      <c r="F256" s="50"/>
      <c r="G256" s="50"/>
      <c r="H256" s="50"/>
      <c r="L256" s="210"/>
    </row>
    <row r="257" spans="5:12" ht="14.25" customHeight="1">
      <c r="E257" s="50"/>
      <c r="F257" s="50"/>
      <c r="G257" s="50"/>
      <c r="H257" s="50"/>
      <c r="L257" s="210"/>
    </row>
    <row r="258" spans="5:12" ht="14.25" customHeight="1">
      <c r="E258" s="50"/>
      <c r="F258" s="50"/>
      <c r="G258" s="50"/>
      <c r="H258" s="50"/>
      <c r="L258" s="210"/>
    </row>
    <row r="259" spans="5:12" ht="14.25" customHeight="1">
      <c r="E259" s="50"/>
      <c r="F259" s="50"/>
      <c r="G259" s="50"/>
      <c r="H259" s="50"/>
      <c r="L259" s="210"/>
    </row>
    <row r="260" spans="5:12" ht="14.25" customHeight="1">
      <c r="E260" s="50"/>
      <c r="F260" s="50"/>
      <c r="G260" s="50"/>
      <c r="H260" s="50"/>
      <c r="L260" s="210"/>
    </row>
    <row r="261" spans="5:12" ht="14.25" customHeight="1">
      <c r="E261" s="50"/>
      <c r="F261" s="50"/>
      <c r="G261" s="50"/>
      <c r="H261" s="50"/>
      <c r="L261" s="210"/>
    </row>
    <row r="262" spans="5:12" ht="14.25" customHeight="1">
      <c r="E262" s="50"/>
      <c r="F262" s="50"/>
      <c r="G262" s="50"/>
      <c r="H262" s="50"/>
      <c r="L262" s="210"/>
    </row>
    <row r="263" spans="5:12" ht="14.25" customHeight="1">
      <c r="E263" s="50"/>
      <c r="F263" s="50"/>
      <c r="G263" s="50"/>
      <c r="H263" s="50"/>
      <c r="L263" s="210"/>
    </row>
    <row r="264" spans="5:12" ht="14.25" customHeight="1">
      <c r="E264" s="50"/>
      <c r="F264" s="50"/>
      <c r="G264" s="50"/>
      <c r="H264" s="50"/>
      <c r="L264" s="210"/>
    </row>
    <row r="265" spans="5:12" ht="14.25" customHeight="1">
      <c r="E265" s="50"/>
      <c r="F265" s="50"/>
      <c r="G265" s="50"/>
      <c r="H265" s="50"/>
      <c r="L265" s="210"/>
    </row>
    <row r="266" spans="5:12" ht="14.25" customHeight="1">
      <c r="E266" s="50"/>
      <c r="F266" s="50"/>
      <c r="G266" s="50"/>
      <c r="H266" s="50"/>
      <c r="L266" s="210"/>
    </row>
    <row r="267" spans="5:12" ht="14.25" customHeight="1">
      <c r="E267" s="50"/>
      <c r="F267" s="50"/>
      <c r="G267" s="50"/>
      <c r="H267" s="50"/>
      <c r="L267" s="210"/>
    </row>
    <row r="268" spans="5:12" ht="14.25" customHeight="1">
      <c r="E268" s="50"/>
      <c r="F268" s="50"/>
      <c r="G268" s="50"/>
      <c r="H268" s="50"/>
      <c r="L268" s="210"/>
    </row>
    <row r="269" spans="5:12" ht="14.25" customHeight="1">
      <c r="E269" s="50"/>
      <c r="F269" s="50"/>
      <c r="G269" s="50"/>
      <c r="H269" s="50"/>
      <c r="L269" s="210"/>
    </row>
    <row r="270" spans="5:12" ht="14.25" customHeight="1">
      <c r="E270" s="50"/>
      <c r="F270" s="50"/>
      <c r="G270" s="50"/>
      <c r="H270" s="50"/>
      <c r="L270" s="210"/>
    </row>
    <row r="271" spans="5:12" ht="14.25" customHeight="1">
      <c r="E271" s="50"/>
      <c r="F271" s="50"/>
      <c r="G271" s="50"/>
      <c r="H271" s="50"/>
      <c r="L271" s="210"/>
    </row>
    <row r="272" spans="5:12" ht="14.25" customHeight="1">
      <c r="E272" s="50"/>
      <c r="F272" s="50"/>
      <c r="G272" s="50"/>
      <c r="H272" s="50"/>
      <c r="L272" s="210"/>
    </row>
    <row r="273" spans="5:12" ht="14.25" customHeight="1">
      <c r="E273" s="50"/>
      <c r="F273" s="50"/>
      <c r="G273" s="50"/>
      <c r="H273" s="50"/>
      <c r="L273" s="210"/>
    </row>
    <row r="274" spans="5:12" ht="14.25" customHeight="1">
      <c r="E274" s="50"/>
      <c r="F274" s="50"/>
      <c r="G274" s="50"/>
      <c r="H274" s="50"/>
      <c r="L274" s="210"/>
    </row>
    <row r="275" spans="5:12" ht="14.25" customHeight="1">
      <c r="E275" s="50"/>
      <c r="F275" s="50"/>
      <c r="G275" s="50"/>
      <c r="H275" s="50"/>
      <c r="L275" s="210"/>
    </row>
    <row r="276" spans="5:12" ht="14.25" customHeight="1">
      <c r="E276" s="50"/>
      <c r="F276" s="50"/>
      <c r="G276" s="50"/>
      <c r="H276" s="50"/>
      <c r="L276" s="210"/>
    </row>
    <row r="277" spans="5:12" ht="14.25" customHeight="1">
      <c r="E277" s="50"/>
      <c r="F277" s="50"/>
      <c r="G277" s="50"/>
      <c r="H277" s="50"/>
      <c r="L277" s="210"/>
    </row>
    <row r="278" spans="5:12" ht="14.25" customHeight="1">
      <c r="E278" s="50"/>
      <c r="F278" s="50"/>
      <c r="G278" s="50"/>
      <c r="H278" s="50"/>
      <c r="L278" s="210"/>
    </row>
    <row r="279" spans="5:12" ht="14.25" customHeight="1">
      <c r="E279" s="50"/>
      <c r="F279" s="50"/>
      <c r="G279" s="50"/>
      <c r="H279" s="50"/>
      <c r="L279" s="210"/>
    </row>
    <row r="280" spans="5:12" ht="14.25" customHeight="1">
      <c r="E280" s="50"/>
      <c r="F280" s="50"/>
      <c r="G280" s="50"/>
      <c r="H280" s="50"/>
      <c r="L280" s="210"/>
    </row>
    <row r="281" spans="5:12" ht="14.25" customHeight="1">
      <c r="E281" s="50"/>
      <c r="F281" s="50"/>
      <c r="G281" s="50"/>
      <c r="H281" s="50"/>
      <c r="L281" s="210"/>
    </row>
    <row r="282" spans="5:12" ht="14.25" customHeight="1">
      <c r="E282" s="50"/>
      <c r="F282" s="50"/>
      <c r="G282" s="50"/>
      <c r="H282" s="50"/>
      <c r="L282" s="210"/>
    </row>
    <row r="283" spans="5:12" ht="14.25" customHeight="1">
      <c r="E283" s="50"/>
      <c r="F283" s="50"/>
      <c r="G283" s="50"/>
      <c r="H283" s="50"/>
      <c r="L283" s="210"/>
    </row>
    <row r="284" spans="5:12" ht="14.25" customHeight="1">
      <c r="E284" s="50"/>
      <c r="F284" s="50"/>
      <c r="G284" s="50"/>
      <c r="H284" s="50"/>
      <c r="L284" s="210"/>
    </row>
    <row r="285" spans="5:12" ht="14.25" customHeight="1">
      <c r="E285" s="50"/>
      <c r="F285" s="50"/>
      <c r="G285" s="50"/>
      <c r="H285" s="50"/>
      <c r="L285" s="210"/>
    </row>
    <row r="286" spans="5:12" ht="14.25" customHeight="1">
      <c r="E286" s="50"/>
      <c r="F286" s="50"/>
      <c r="G286" s="50"/>
      <c r="H286" s="50"/>
      <c r="L286" s="210"/>
    </row>
    <row r="287" spans="5:12" ht="14.25" customHeight="1">
      <c r="E287" s="50"/>
      <c r="F287" s="50"/>
      <c r="G287" s="50"/>
      <c r="H287" s="50"/>
      <c r="L287" s="210"/>
    </row>
    <row r="288" spans="5:12" ht="14.25" customHeight="1">
      <c r="E288" s="50"/>
      <c r="F288" s="50"/>
      <c r="G288" s="50"/>
      <c r="H288" s="50"/>
      <c r="L288" s="210"/>
    </row>
    <row r="289" spans="5:12" ht="14.25" customHeight="1">
      <c r="E289" s="50"/>
      <c r="F289" s="50"/>
      <c r="G289" s="50"/>
      <c r="H289" s="50"/>
      <c r="L289" s="210"/>
    </row>
    <row r="290" spans="5:12" ht="14.25" customHeight="1">
      <c r="E290" s="50"/>
      <c r="F290" s="50"/>
      <c r="G290" s="50"/>
      <c r="H290" s="50"/>
      <c r="L290" s="210"/>
    </row>
    <row r="291" spans="5:12" ht="14.25" customHeight="1">
      <c r="E291" s="50"/>
      <c r="F291" s="50"/>
      <c r="G291" s="50"/>
      <c r="H291" s="50"/>
      <c r="L291" s="210"/>
    </row>
    <row r="292" spans="5:12" ht="14.25" customHeight="1">
      <c r="E292" s="50"/>
      <c r="F292" s="50"/>
      <c r="G292" s="50"/>
      <c r="H292" s="50"/>
      <c r="L292" s="210"/>
    </row>
    <row r="293" spans="5:12" ht="14.25" customHeight="1">
      <c r="E293" s="50"/>
      <c r="F293" s="50"/>
      <c r="G293" s="50"/>
      <c r="H293" s="50"/>
      <c r="L293" s="210"/>
    </row>
    <row r="294" spans="5:12" ht="14.25" customHeight="1">
      <c r="E294" s="50"/>
      <c r="F294" s="50"/>
      <c r="G294" s="50"/>
      <c r="H294" s="50"/>
      <c r="L294" s="210"/>
    </row>
    <row r="295" spans="5:12" ht="14.25" customHeight="1">
      <c r="E295" s="50"/>
      <c r="F295" s="50"/>
      <c r="G295" s="50"/>
      <c r="H295" s="50"/>
      <c r="L295" s="210"/>
    </row>
    <row r="296" spans="5:12" ht="14.25" customHeight="1">
      <c r="E296" s="50"/>
      <c r="F296" s="50"/>
      <c r="G296" s="50"/>
      <c r="H296" s="50"/>
      <c r="L296" s="210"/>
    </row>
    <row r="297" spans="5:12" ht="14.25" customHeight="1">
      <c r="E297" s="50"/>
      <c r="F297" s="50"/>
      <c r="G297" s="50"/>
      <c r="H297" s="50"/>
      <c r="L297" s="210"/>
    </row>
    <row r="298" spans="5:12" ht="14.25" customHeight="1">
      <c r="E298" s="50"/>
      <c r="F298" s="50"/>
      <c r="G298" s="50"/>
      <c r="H298" s="50"/>
      <c r="L298" s="210"/>
    </row>
    <row r="299" spans="5:12" ht="14.25" customHeight="1">
      <c r="E299" s="50"/>
      <c r="F299" s="50"/>
      <c r="G299" s="50"/>
      <c r="H299" s="50"/>
      <c r="L299" s="210"/>
    </row>
    <row r="300" spans="5:12" ht="14.25" customHeight="1">
      <c r="E300" s="50"/>
      <c r="F300" s="50"/>
      <c r="G300" s="50"/>
      <c r="H300" s="50"/>
      <c r="L300" s="210"/>
    </row>
    <row r="301" spans="5:12" ht="14.25" customHeight="1">
      <c r="E301" s="50"/>
      <c r="F301" s="50"/>
      <c r="G301" s="50"/>
      <c r="H301" s="50"/>
      <c r="L301" s="210"/>
    </row>
    <row r="302" spans="5:12" ht="14.25" customHeight="1">
      <c r="E302" s="50"/>
      <c r="F302" s="50"/>
      <c r="G302" s="50"/>
      <c r="H302" s="50"/>
      <c r="L302" s="210"/>
    </row>
    <row r="303" spans="5:12" ht="14.25" customHeight="1">
      <c r="E303" s="50"/>
      <c r="F303" s="50"/>
      <c r="G303" s="50"/>
      <c r="H303" s="50"/>
      <c r="L303" s="210"/>
    </row>
    <row r="304" spans="5:12" ht="14.25" customHeight="1">
      <c r="E304" s="50"/>
      <c r="F304" s="50"/>
      <c r="G304" s="50"/>
      <c r="H304" s="50"/>
      <c r="L304" s="210"/>
    </row>
    <row r="305" spans="5:12" ht="14.25" customHeight="1">
      <c r="E305" s="50"/>
      <c r="F305" s="50"/>
      <c r="G305" s="50"/>
      <c r="H305" s="50"/>
      <c r="L305" s="210"/>
    </row>
    <row r="306" spans="5:12" ht="14.25" customHeight="1">
      <c r="E306" s="50"/>
      <c r="F306" s="50"/>
      <c r="G306" s="50"/>
      <c r="H306" s="50"/>
      <c r="L306" s="210"/>
    </row>
    <row r="307" spans="5:12" ht="14.25" customHeight="1">
      <c r="E307" s="50"/>
      <c r="F307" s="50"/>
      <c r="G307" s="50"/>
      <c r="H307" s="50"/>
      <c r="L307" s="210"/>
    </row>
    <row r="308" spans="5:12" ht="14.25" customHeight="1">
      <c r="E308" s="50"/>
      <c r="F308" s="50"/>
      <c r="G308" s="50"/>
      <c r="H308" s="50"/>
      <c r="L308" s="210"/>
    </row>
    <row r="309" spans="5:12" ht="14.25" customHeight="1">
      <c r="E309" s="50"/>
      <c r="F309" s="50"/>
      <c r="G309" s="50"/>
      <c r="H309" s="50"/>
      <c r="L309" s="210"/>
    </row>
    <row r="310" spans="5:12" ht="14.25" customHeight="1">
      <c r="E310" s="50"/>
      <c r="F310" s="50"/>
      <c r="G310" s="50"/>
      <c r="H310" s="50"/>
      <c r="L310" s="210"/>
    </row>
    <row r="311" spans="5:12" ht="14.25" customHeight="1">
      <c r="E311" s="50"/>
      <c r="F311" s="50"/>
      <c r="G311" s="50"/>
      <c r="H311" s="50"/>
      <c r="L311" s="210"/>
    </row>
    <row r="312" spans="5:12" ht="14.25" customHeight="1">
      <c r="E312" s="50"/>
      <c r="F312" s="50"/>
      <c r="G312" s="50"/>
      <c r="H312" s="50"/>
      <c r="L312" s="210"/>
    </row>
    <row r="313" spans="5:12" ht="14.25" customHeight="1">
      <c r="E313" s="50"/>
      <c r="F313" s="50"/>
      <c r="G313" s="50"/>
      <c r="H313" s="50"/>
      <c r="L313" s="210"/>
    </row>
    <row r="314" spans="5:12" ht="14.25" customHeight="1">
      <c r="E314" s="50"/>
      <c r="F314" s="50"/>
      <c r="G314" s="50"/>
      <c r="H314" s="50"/>
      <c r="L314" s="210"/>
    </row>
    <row r="315" spans="5:12" ht="14.25" customHeight="1">
      <c r="E315" s="50"/>
      <c r="F315" s="50"/>
      <c r="G315" s="50"/>
      <c r="H315" s="50"/>
      <c r="L315" s="210"/>
    </row>
    <row r="316" spans="5:12" ht="14.25" customHeight="1">
      <c r="E316" s="50"/>
      <c r="F316" s="50"/>
      <c r="G316" s="50"/>
      <c r="H316" s="50"/>
      <c r="L316" s="210"/>
    </row>
    <row r="317" spans="5:12" ht="14.25" customHeight="1">
      <c r="E317" s="50"/>
      <c r="F317" s="50"/>
      <c r="G317" s="50"/>
      <c r="H317" s="50"/>
      <c r="L317" s="210"/>
    </row>
    <row r="318" spans="5:12" ht="14.25" customHeight="1">
      <c r="E318" s="50"/>
      <c r="F318" s="50"/>
      <c r="G318" s="50"/>
      <c r="H318" s="50"/>
      <c r="L318" s="210"/>
    </row>
    <row r="319" spans="5:12" ht="14.25" customHeight="1">
      <c r="E319" s="50"/>
      <c r="F319" s="50"/>
      <c r="G319" s="50"/>
      <c r="H319" s="50"/>
      <c r="L319" s="210"/>
    </row>
    <row r="320" spans="5:12" ht="14.25" customHeight="1">
      <c r="E320" s="50"/>
      <c r="F320" s="50"/>
      <c r="G320" s="50"/>
      <c r="H320" s="50"/>
      <c r="L320" s="210"/>
    </row>
    <row r="321" spans="5:12" ht="14.25" customHeight="1">
      <c r="E321" s="50"/>
      <c r="F321" s="50"/>
      <c r="G321" s="50"/>
      <c r="H321" s="50"/>
      <c r="L321" s="210"/>
    </row>
    <row r="322" spans="5:12" ht="14.25" customHeight="1">
      <c r="E322" s="50"/>
      <c r="F322" s="50"/>
      <c r="G322" s="50"/>
      <c r="H322" s="50"/>
      <c r="L322" s="210"/>
    </row>
    <row r="323" spans="5:12" ht="14.25" customHeight="1">
      <c r="E323" s="50"/>
      <c r="F323" s="50"/>
      <c r="G323" s="50"/>
      <c r="H323" s="50"/>
      <c r="L323" s="210"/>
    </row>
    <row r="324" spans="5:12" ht="14.25" customHeight="1">
      <c r="E324" s="50"/>
      <c r="F324" s="50"/>
      <c r="G324" s="50"/>
      <c r="H324" s="50"/>
      <c r="L324" s="210"/>
    </row>
    <row r="325" spans="5:12" ht="14.25" customHeight="1">
      <c r="E325" s="50"/>
      <c r="F325" s="50"/>
      <c r="G325" s="50"/>
      <c r="H325" s="50"/>
      <c r="L325" s="210"/>
    </row>
    <row r="326" spans="5:12" ht="14.25" customHeight="1">
      <c r="E326" s="50"/>
      <c r="F326" s="50"/>
      <c r="G326" s="50"/>
      <c r="H326" s="50"/>
      <c r="L326" s="210"/>
    </row>
    <row r="327" spans="5:12" ht="14.25" customHeight="1">
      <c r="E327" s="50"/>
      <c r="F327" s="50"/>
      <c r="G327" s="50"/>
      <c r="H327" s="50"/>
      <c r="L327" s="210"/>
    </row>
    <row r="328" spans="5:12" ht="14.25" customHeight="1">
      <c r="E328" s="50"/>
      <c r="F328" s="50"/>
      <c r="G328" s="50"/>
      <c r="H328" s="50"/>
      <c r="L328" s="210"/>
    </row>
    <row r="329" spans="5:12" ht="14.25" customHeight="1">
      <c r="E329" s="50"/>
      <c r="F329" s="50"/>
      <c r="G329" s="50"/>
      <c r="H329" s="50"/>
      <c r="L329" s="210"/>
    </row>
    <row r="330" spans="5:12" ht="14.25" customHeight="1">
      <c r="E330" s="50"/>
      <c r="F330" s="50"/>
      <c r="G330" s="50"/>
      <c r="H330" s="50"/>
      <c r="L330" s="210"/>
    </row>
    <row r="331" spans="5:12" ht="14.25" customHeight="1">
      <c r="E331" s="50"/>
      <c r="F331" s="50"/>
      <c r="G331" s="50"/>
      <c r="H331" s="50"/>
      <c r="L331" s="210"/>
    </row>
    <row r="332" spans="5:12" ht="14.25" customHeight="1">
      <c r="E332" s="50"/>
      <c r="F332" s="50"/>
      <c r="G332" s="50"/>
      <c r="H332" s="50"/>
      <c r="L332" s="210"/>
    </row>
    <row r="333" spans="5:12" ht="14.25" customHeight="1">
      <c r="E333" s="50"/>
      <c r="F333" s="50"/>
      <c r="G333" s="50"/>
      <c r="H333" s="50"/>
      <c r="L333" s="210"/>
    </row>
    <row r="334" spans="5:12" ht="14.25" customHeight="1">
      <c r="E334" s="50"/>
      <c r="F334" s="50"/>
      <c r="G334" s="50"/>
      <c r="H334" s="50"/>
      <c r="L334" s="210"/>
    </row>
    <row r="335" spans="5:12" ht="14.25" customHeight="1">
      <c r="E335" s="50"/>
      <c r="F335" s="50"/>
      <c r="G335" s="50"/>
      <c r="H335" s="50"/>
      <c r="L335" s="210"/>
    </row>
    <row r="336" spans="5:12" ht="14.25" customHeight="1">
      <c r="E336" s="50"/>
      <c r="F336" s="50"/>
      <c r="G336" s="50"/>
      <c r="H336" s="50"/>
      <c r="L336" s="210"/>
    </row>
    <row r="337" spans="5:12" ht="14.25" customHeight="1">
      <c r="E337" s="50"/>
      <c r="F337" s="50"/>
      <c r="G337" s="50"/>
      <c r="H337" s="50"/>
      <c r="L337" s="210"/>
    </row>
    <row r="338" spans="5:12" ht="14.25" customHeight="1">
      <c r="E338" s="50"/>
      <c r="F338" s="50"/>
      <c r="G338" s="50"/>
      <c r="H338" s="50"/>
      <c r="L338" s="210"/>
    </row>
    <row r="339" spans="5:12" ht="14.25" customHeight="1">
      <c r="E339" s="50"/>
      <c r="F339" s="50"/>
      <c r="G339" s="50"/>
      <c r="H339" s="50"/>
      <c r="L339" s="210"/>
    </row>
    <row r="340" spans="5:12" ht="14.25" customHeight="1">
      <c r="E340" s="50"/>
      <c r="F340" s="50"/>
      <c r="G340" s="50"/>
      <c r="H340" s="50"/>
      <c r="L340" s="210"/>
    </row>
    <row r="341" spans="5:12" ht="14.25" customHeight="1">
      <c r="E341" s="50"/>
      <c r="F341" s="50"/>
      <c r="G341" s="50"/>
      <c r="H341" s="50"/>
      <c r="L341" s="210"/>
    </row>
    <row r="342" spans="5:12" ht="14.25" customHeight="1">
      <c r="E342" s="50"/>
      <c r="F342" s="50"/>
      <c r="G342" s="50"/>
      <c r="H342" s="50"/>
      <c r="L342" s="210"/>
    </row>
    <row r="343" spans="5:12" ht="14.25" customHeight="1">
      <c r="E343" s="50"/>
      <c r="F343" s="50"/>
      <c r="G343" s="50"/>
      <c r="H343" s="50"/>
      <c r="L343" s="210"/>
    </row>
    <row r="344" spans="5:12" ht="14.25" customHeight="1">
      <c r="E344" s="50"/>
      <c r="F344" s="50"/>
      <c r="G344" s="50"/>
      <c r="H344" s="50"/>
      <c r="L344" s="210"/>
    </row>
    <row r="345" spans="5:12" ht="14.25" customHeight="1">
      <c r="E345" s="50"/>
      <c r="F345" s="50"/>
      <c r="G345" s="50"/>
      <c r="H345" s="50"/>
      <c r="L345" s="210"/>
    </row>
    <row r="346" spans="5:12" ht="14.25" customHeight="1">
      <c r="E346" s="50"/>
      <c r="F346" s="50"/>
      <c r="G346" s="50"/>
      <c r="H346" s="50"/>
      <c r="L346" s="210"/>
    </row>
    <row r="347" spans="5:12" ht="14.25" customHeight="1">
      <c r="E347" s="50"/>
      <c r="F347" s="50"/>
      <c r="G347" s="50"/>
      <c r="H347" s="50"/>
      <c r="L347" s="210"/>
    </row>
    <row r="348" spans="5:12" ht="14.25" customHeight="1">
      <c r="E348" s="50"/>
      <c r="F348" s="50"/>
      <c r="G348" s="50"/>
      <c r="H348" s="50"/>
      <c r="L348" s="210"/>
    </row>
    <row r="349" spans="5:12" ht="14.25" customHeight="1">
      <c r="E349" s="50"/>
      <c r="F349" s="50"/>
      <c r="G349" s="50"/>
      <c r="H349" s="50"/>
      <c r="L349" s="210"/>
    </row>
    <row r="350" spans="5:12" ht="14.25" customHeight="1">
      <c r="E350" s="50"/>
      <c r="F350" s="50"/>
      <c r="G350" s="50"/>
      <c r="H350" s="50"/>
      <c r="L350" s="210"/>
    </row>
    <row r="351" spans="5:12" ht="14.25" customHeight="1">
      <c r="E351" s="50"/>
      <c r="F351" s="50"/>
      <c r="G351" s="50"/>
      <c r="H351" s="50"/>
      <c r="L351" s="210"/>
    </row>
    <row r="352" spans="5:12" ht="14.25" customHeight="1">
      <c r="E352" s="50"/>
      <c r="F352" s="50"/>
      <c r="G352" s="50"/>
      <c r="H352" s="50"/>
      <c r="L352" s="210"/>
    </row>
    <row r="353" spans="5:12" ht="14.25" customHeight="1">
      <c r="E353" s="50"/>
      <c r="F353" s="50"/>
      <c r="G353" s="50"/>
      <c r="H353" s="50"/>
      <c r="L353" s="210"/>
    </row>
    <row r="354" spans="5:12" ht="14.25" customHeight="1">
      <c r="E354" s="50"/>
      <c r="F354" s="50"/>
      <c r="G354" s="50"/>
      <c r="H354" s="50"/>
      <c r="L354" s="210"/>
    </row>
    <row r="355" spans="5:12" ht="14.25" customHeight="1">
      <c r="E355" s="50"/>
      <c r="F355" s="50"/>
      <c r="G355" s="50"/>
      <c r="H355" s="50"/>
      <c r="L355" s="210"/>
    </row>
    <row r="356" spans="5:12" ht="14.25" customHeight="1">
      <c r="E356" s="50"/>
      <c r="F356" s="50"/>
      <c r="G356" s="50"/>
      <c r="H356" s="50"/>
      <c r="L356" s="210"/>
    </row>
    <row r="357" spans="5:12" ht="14.25" customHeight="1">
      <c r="E357" s="50"/>
      <c r="F357" s="50"/>
      <c r="G357" s="50"/>
      <c r="H357" s="50"/>
      <c r="L357" s="210"/>
    </row>
    <row r="358" spans="5:12" ht="14.25" customHeight="1">
      <c r="E358" s="50"/>
      <c r="F358" s="50"/>
      <c r="G358" s="50"/>
      <c r="H358" s="50"/>
      <c r="L358" s="210"/>
    </row>
    <row r="359" spans="5:12" ht="14.25" customHeight="1">
      <c r="E359" s="50"/>
      <c r="F359" s="50"/>
      <c r="G359" s="50"/>
      <c r="H359" s="50"/>
      <c r="L359" s="210"/>
    </row>
    <row r="360" spans="5:12" ht="14.25" customHeight="1">
      <c r="E360" s="50"/>
      <c r="F360" s="50"/>
      <c r="G360" s="50"/>
      <c r="H360" s="50"/>
      <c r="L360" s="210"/>
    </row>
    <row r="361" spans="5:12" ht="14.25" customHeight="1">
      <c r="E361" s="50"/>
      <c r="F361" s="50"/>
      <c r="G361" s="50"/>
      <c r="H361" s="50"/>
      <c r="L361" s="210"/>
    </row>
    <row r="362" spans="5:12" ht="14.25" customHeight="1">
      <c r="E362" s="50"/>
      <c r="F362" s="50"/>
      <c r="G362" s="50"/>
      <c r="H362" s="50"/>
      <c r="L362" s="210"/>
    </row>
    <row r="363" spans="5:12" ht="14.25" customHeight="1">
      <c r="E363" s="50"/>
      <c r="F363" s="50"/>
      <c r="G363" s="50"/>
      <c r="H363" s="50"/>
      <c r="L363" s="210"/>
    </row>
    <row r="364" spans="5:12" ht="14.25" customHeight="1">
      <c r="E364" s="50"/>
      <c r="F364" s="50"/>
      <c r="G364" s="50"/>
      <c r="H364" s="50"/>
      <c r="L364" s="210"/>
    </row>
    <row r="365" spans="5:12" ht="14.25" customHeight="1">
      <c r="E365" s="50"/>
      <c r="F365" s="50"/>
      <c r="G365" s="50"/>
      <c r="H365" s="50"/>
      <c r="L365" s="210"/>
    </row>
    <row r="366" spans="5:12" ht="14.25" customHeight="1">
      <c r="E366" s="50"/>
      <c r="F366" s="50"/>
      <c r="G366" s="50"/>
      <c r="H366" s="50"/>
      <c r="L366" s="210"/>
    </row>
    <row r="367" spans="5:12" ht="14.25" customHeight="1">
      <c r="E367" s="50"/>
      <c r="F367" s="50"/>
      <c r="G367" s="50"/>
      <c r="H367" s="50"/>
      <c r="L367" s="210"/>
    </row>
    <row r="368" spans="5:12" ht="14.25" customHeight="1">
      <c r="E368" s="50"/>
      <c r="F368" s="50"/>
      <c r="G368" s="50"/>
      <c r="H368" s="50"/>
      <c r="L368" s="210"/>
    </row>
    <row r="369" spans="5:12" ht="14.25" customHeight="1">
      <c r="E369" s="50"/>
      <c r="F369" s="50"/>
      <c r="G369" s="50"/>
      <c r="H369" s="50"/>
      <c r="L369" s="210"/>
    </row>
    <row r="370" spans="5:12" ht="14.25" customHeight="1">
      <c r="E370" s="50"/>
      <c r="F370" s="50"/>
      <c r="G370" s="50"/>
      <c r="H370" s="50"/>
      <c r="L370" s="210"/>
    </row>
    <row r="371" spans="5:12" ht="14.25" customHeight="1">
      <c r="E371" s="50"/>
      <c r="F371" s="50"/>
      <c r="G371" s="50"/>
      <c r="H371" s="50"/>
      <c r="L371" s="210"/>
    </row>
    <row r="372" spans="5:12" ht="14.25" customHeight="1">
      <c r="E372" s="50"/>
      <c r="F372" s="50"/>
      <c r="G372" s="50"/>
      <c r="H372" s="50"/>
      <c r="L372" s="210"/>
    </row>
    <row r="373" spans="5:12" ht="14.25" customHeight="1">
      <c r="E373" s="50"/>
      <c r="F373" s="50"/>
      <c r="G373" s="50"/>
      <c r="H373" s="50"/>
      <c r="L373" s="210"/>
    </row>
    <row r="374" spans="5:12" ht="14.25" customHeight="1">
      <c r="E374" s="50"/>
      <c r="F374" s="50"/>
      <c r="G374" s="50"/>
      <c r="H374" s="50"/>
      <c r="L374" s="210"/>
    </row>
    <row r="375" spans="5:12" ht="14.25" customHeight="1">
      <c r="E375" s="50"/>
      <c r="F375" s="50"/>
      <c r="G375" s="50"/>
      <c r="H375" s="50"/>
      <c r="L375" s="210"/>
    </row>
    <row r="376" spans="5:12" ht="14.25" customHeight="1">
      <c r="E376" s="50"/>
      <c r="F376" s="50"/>
      <c r="G376" s="50"/>
      <c r="H376" s="50"/>
      <c r="L376" s="210"/>
    </row>
    <row r="377" spans="5:12" ht="14.25" customHeight="1">
      <c r="E377" s="50"/>
      <c r="F377" s="50"/>
      <c r="G377" s="50"/>
      <c r="H377" s="50"/>
      <c r="L377" s="210"/>
    </row>
    <row r="378" spans="5:12" ht="14.25" customHeight="1">
      <c r="E378" s="50"/>
      <c r="F378" s="50"/>
      <c r="G378" s="50"/>
      <c r="H378" s="50"/>
      <c r="L378" s="210"/>
    </row>
    <row r="379" spans="5:12" ht="14.25" customHeight="1">
      <c r="E379" s="50"/>
      <c r="F379" s="50"/>
      <c r="G379" s="50"/>
      <c r="H379" s="50"/>
      <c r="L379" s="210"/>
    </row>
    <row r="380" spans="5:12" ht="14.25" customHeight="1">
      <c r="E380" s="50"/>
      <c r="F380" s="50"/>
      <c r="G380" s="50"/>
      <c r="H380" s="50"/>
      <c r="L380" s="210"/>
    </row>
    <row r="381" spans="5:12" ht="14.25" customHeight="1">
      <c r="E381" s="50"/>
      <c r="F381" s="50"/>
      <c r="G381" s="50"/>
      <c r="H381" s="50"/>
      <c r="L381" s="210"/>
    </row>
    <row r="382" spans="5:12" ht="14.25" customHeight="1">
      <c r="E382" s="50"/>
      <c r="F382" s="50"/>
      <c r="G382" s="50"/>
      <c r="H382" s="50"/>
      <c r="L382" s="210"/>
    </row>
    <row r="383" spans="5:12" ht="14.25" customHeight="1">
      <c r="E383" s="50"/>
      <c r="F383" s="50"/>
      <c r="G383" s="50"/>
      <c r="H383" s="50"/>
      <c r="L383" s="210"/>
    </row>
    <row r="384" spans="5:12" ht="14.25" customHeight="1">
      <c r="E384" s="50"/>
      <c r="F384" s="50"/>
      <c r="G384" s="50"/>
      <c r="H384" s="50"/>
      <c r="L384" s="210"/>
    </row>
    <row r="385" spans="5:12" ht="14.25" customHeight="1">
      <c r="E385" s="50"/>
      <c r="F385" s="50"/>
      <c r="G385" s="50"/>
      <c r="H385" s="50"/>
      <c r="L385" s="210"/>
    </row>
    <row r="386" spans="5:12" ht="14.25" customHeight="1">
      <c r="E386" s="50"/>
      <c r="F386" s="50"/>
      <c r="G386" s="50"/>
      <c r="H386" s="50"/>
      <c r="L386" s="210"/>
    </row>
    <row r="387" spans="5:12" ht="14.25" customHeight="1">
      <c r="E387" s="50"/>
      <c r="F387" s="50"/>
      <c r="G387" s="50"/>
      <c r="H387" s="50"/>
      <c r="L387" s="210"/>
    </row>
    <row r="388" spans="5:12" ht="14.25" customHeight="1">
      <c r="E388" s="50"/>
      <c r="F388" s="50"/>
      <c r="G388" s="50"/>
      <c r="H388" s="50"/>
      <c r="L388" s="210"/>
    </row>
    <row r="389" spans="5:12" ht="14.25" customHeight="1">
      <c r="E389" s="50"/>
      <c r="F389" s="50"/>
      <c r="G389" s="50"/>
      <c r="H389" s="50"/>
      <c r="L389" s="210"/>
    </row>
    <row r="390" spans="5:12" ht="14.25" customHeight="1">
      <c r="E390" s="50"/>
      <c r="F390" s="50"/>
      <c r="G390" s="50"/>
      <c r="H390" s="50"/>
      <c r="L390" s="210"/>
    </row>
    <row r="391" spans="5:12" ht="14.25" customHeight="1">
      <c r="E391" s="50"/>
      <c r="F391" s="50"/>
      <c r="G391" s="50"/>
      <c r="H391" s="50"/>
      <c r="L391" s="210"/>
    </row>
    <row r="392" spans="5:12" ht="14.25" customHeight="1">
      <c r="E392" s="50"/>
      <c r="F392" s="50"/>
      <c r="G392" s="50"/>
      <c r="H392" s="50"/>
      <c r="L392" s="210"/>
    </row>
    <row r="393" spans="5:12" ht="14.25" customHeight="1">
      <c r="E393" s="50"/>
      <c r="F393" s="50"/>
      <c r="G393" s="50"/>
      <c r="H393" s="50"/>
      <c r="L393" s="210"/>
    </row>
    <row r="394" spans="5:12" ht="14.25" customHeight="1">
      <c r="E394" s="50"/>
      <c r="F394" s="50"/>
      <c r="G394" s="50"/>
      <c r="H394" s="50"/>
      <c r="L394" s="210"/>
    </row>
    <row r="395" spans="5:12" ht="14.25" customHeight="1">
      <c r="E395" s="50"/>
      <c r="F395" s="50"/>
      <c r="G395" s="50"/>
      <c r="H395" s="50"/>
      <c r="L395" s="210"/>
    </row>
    <row r="396" spans="5:12" ht="14.25" customHeight="1">
      <c r="E396" s="50"/>
      <c r="F396" s="50"/>
      <c r="G396" s="50"/>
      <c r="H396" s="50"/>
      <c r="L396" s="210"/>
    </row>
    <row r="397" spans="5:12" ht="14.25" customHeight="1">
      <c r="E397" s="50"/>
      <c r="F397" s="50"/>
      <c r="G397" s="50"/>
      <c r="H397" s="50"/>
      <c r="L397" s="210"/>
    </row>
    <row r="398" spans="5:12" ht="14.25" customHeight="1">
      <c r="E398" s="50"/>
      <c r="F398" s="50"/>
      <c r="G398" s="50"/>
      <c r="H398" s="50"/>
      <c r="L398" s="210"/>
    </row>
    <row r="399" spans="5:12" ht="14.25" customHeight="1">
      <c r="E399" s="50"/>
      <c r="F399" s="50"/>
      <c r="G399" s="50"/>
      <c r="H399" s="50"/>
      <c r="L399" s="210"/>
    </row>
    <row r="400" spans="5:12" ht="14.25" customHeight="1">
      <c r="E400" s="50"/>
      <c r="F400" s="50"/>
      <c r="G400" s="50"/>
      <c r="H400" s="50"/>
      <c r="L400" s="210"/>
    </row>
    <row r="401" spans="5:12" ht="14.25" customHeight="1">
      <c r="E401" s="50"/>
      <c r="F401" s="50"/>
      <c r="G401" s="50"/>
      <c r="H401" s="50"/>
      <c r="L401" s="210"/>
    </row>
    <row r="402" spans="5:12" ht="14.25" customHeight="1">
      <c r="E402" s="50"/>
      <c r="F402" s="50"/>
      <c r="G402" s="50"/>
      <c r="H402" s="50"/>
      <c r="L402" s="210"/>
    </row>
    <row r="403" spans="5:12" ht="14.25" customHeight="1">
      <c r="E403" s="50"/>
      <c r="F403" s="50"/>
      <c r="G403" s="50"/>
      <c r="H403" s="50"/>
      <c r="L403" s="210"/>
    </row>
    <row r="404" spans="5:12" ht="14.25" customHeight="1">
      <c r="E404" s="50"/>
      <c r="F404" s="50"/>
      <c r="G404" s="50"/>
      <c r="H404" s="50"/>
      <c r="L404" s="210"/>
    </row>
    <row r="405" spans="5:12" ht="14.25" customHeight="1">
      <c r="E405" s="50"/>
      <c r="F405" s="50"/>
      <c r="G405" s="50"/>
      <c r="H405" s="50"/>
      <c r="L405" s="210"/>
    </row>
    <row r="406" spans="5:12" ht="14.25" customHeight="1">
      <c r="E406" s="50"/>
      <c r="F406" s="50"/>
      <c r="G406" s="50"/>
      <c r="H406" s="50"/>
      <c r="L406" s="210"/>
    </row>
    <row r="407" spans="5:12" ht="14.25" customHeight="1">
      <c r="E407" s="50"/>
      <c r="F407" s="50"/>
      <c r="G407" s="50"/>
      <c r="H407" s="50"/>
      <c r="L407" s="210"/>
    </row>
    <row r="408" spans="5:12" ht="14.25" customHeight="1">
      <c r="E408" s="50"/>
      <c r="F408" s="50"/>
      <c r="G408" s="50"/>
      <c r="H408" s="50"/>
      <c r="L408" s="210"/>
    </row>
    <row r="409" spans="5:12" ht="14.25" customHeight="1">
      <c r="E409" s="50"/>
      <c r="F409" s="50"/>
      <c r="G409" s="50"/>
      <c r="H409" s="50"/>
      <c r="L409" s="210"/>
    </row>
    <row r="410" spans="5:12" ht="14.25" customHeight="1">
      <c r="E410" s="50"/>
      <c r="F410" s="50"/>
      <c r="G410" s="50"/>
      <c r="H410" s="50"/>
      <c r="L410" s="210"/>
    </row>
    <row r="411" spans="5:12" ht="14.25" customHeight="1">
      <c r="E411" s="50"/>
      <c r="F411" s="50"/>
      <c r="G411" s="50"/>
      <c r="H411" s="50"/>
      <c r="L411" s="210"/>
    </row>
    <row r="412" spans="5:12" ht="14.25" customHeight="1">
      <c r="E412" s="50"/>
      <c r="F412" s="50"/>
      <c r="G412" s="50"/>
      <c r="H412" s="50"/>
      <c r="L412" s="210"/>
    </row>
    <row r="413" spans="5:12" ht="14.25" customHeight="1">
      <c r="E413" s="50"/>
      <c r="F413" s="50"/>
      <c r="G413" s="50"/>
      <c r="H413" s="50"/>
      <c r="L413" s="210"/>
    </row>
    <row r="414" spans="5:12" ht="14.25" customHeight="1">
      <c r="E414" s="50"/>
      <c r="F414" s="50"/>
      <c r="G414" s="50"/>
      <c r="H414" s="50"/>
      <c r="L414" s="210"/>
    </row>
    <row r="415" spans="5:12" ht="14.25" customHeight="1">
      <c r="E415" s="50"/>
      <c r="F415" s="50"/>
      <c r="G415" s="50"/>
      <c r="H415" s="50"/>
      <c r="L415" s="210"/>
    </row>
    <row r="416" spans="5:12" ht="14.25" customHeight="1">
      <c r="E416" s="50"/>
      <c r="F416" s="50"/>
      <c r="G416" s="50"/>
      <c r="H416" s="50"/>
      <c r="L416" s="210"/>
    </row>
    <row r="417" spans="5:12" ht="14.25" customHeight="1">
      <c r="E417" s="50"/>
      <c r="F417" s="50"/>
      <c r="G417" s="50"/>
      <c r="H417" s="50"/>
      <c r="L417" s="210"/>
    </row>
    <row r="418" spans="5:12" ht="14.25" customHeight="1">
      <c r="E418" s="50"/>
      <c r="F418" s="50"/>
      <c r="G418" s="50"/>
      <c r="H418" s="50"/>
      <c r="L418" s="210"/>
    </row>
    <row r="419" spans="5:12" ht="14.25" customHeight="1">
      <c r="E419" s="50"/>
      <c r="F419" s="50"/>
      <c r="G419" s="50"/>
      <c r="H419" s="50"/>
      <c r="L419" s="210"/>
    </row>
    <row r="420" spans="5:12" ht="14.25" customHeight="1">
      <c r="E420" s="50"/>
      <c r="F420" s="50"/>
      <c r="G420" s="50"/>
      <c r="H420" s="50"/>
      <c r="L420" s="210"/>
    </row>
    <row r="421" spans="5:12" ht="14.25" customHeight="1">
      <c r="E421" s="50"/>
      <c r="F421" s="50"/>
      <c r="G421" s="50"/>
      <c r="H421" s="50"/>
      <c r="L421" s="210"/>
    </row>
    <row r="422" spans="5:12" ht="14.25" customHeight="1">
      <c r="E422" s="50"/>
      <c r="F422" s="50"/>
      <c r="G422" s="50"/>
      <c r="H422" s="50"/>
      <c r="L422" s="210"/>
    </row>
    <row r="423" spans="5:12" ht="14.25" customHeight="1">
      <c r="E423" s="50"/>
      <c r="F423" s="50"/>
      <c r="G423" s="50"/>
      <c r="H423" s="50"/>
      <c r="L423" s="210"/>
    </row>
    <row r="424" spans="5:12" ht="14.25" customHeight="1">
      <c r="E424" s="50"/>
      <c r="F424" s="50"/>
      <c r="G424" s="50"/>
      <c r="H424" s="50"/>
      <c r="L424" s="210"/>
    </row>
    <row r="425" spans="5:12" ht="14.25" customHeight="1">
      <c r="E425" s="50"/>
      <c r="F425" s="50"/>
      <c r="G425" s="50"/>
      <c r="H425" s="50"/>
      <c r="L425" s="210"/>
    </row>
    <row r="426" spans="5:12" ht="14.25" customHeight="1">
      <c r="E426" s="50"/>
      <c r="F426" s="50"/>
      <c r="G426" s="50"/>
      <c r="H426" s="50"/>
      <c r="L426" s="210"/>
    </row>
    <row r="427" spans="5:12" ht="14.25" customHeight="1">
      <c r="E427" s="50"/>
      <c r="F427" s="50"/>
      <c r="G427" s="50"/>
      <c r="H427" s="50"/>
      <c r="L427" s="210"/>
    </row>
    <row r="428" spans="5:12" ht="14.25" customHeight="1">
      <c r="E428" s="50"/>
      <c r="F428" s="50"/>
      <c r="G428" s="50"/>
      <c r="H428" s="50"/>
      <c r="L428" s="210"/>
    </row>
    <row r="429" spans="5:12" ht="14.25" customHeight="1">
      <c r="E429" s="50"/>
      <c r="F429" s="50"/>
      <c r="G429" s="50"/>
      <c r="H429" s="50"/>
      <c r="L429" s="210"/>
    </row>
    <row r="430" spans="5:12" ht="14.25" customHeight="1">
      <c r="E430" s="50"/>
      <c r="F430" s="50"/>
      <c r="G430" s="50"/>
      <c r="H430" s="50"/>
      <c r="L430" s="210"/>
    </row>
    <row r="431" spans="5:12" ht="14.25" customHeight="1">
      <c r="E431" s="50"/>
      <c r="F431" s="50"/>
      <c r="G431" s="50"/>
      <c r="H431" s="50"/>
      <c r="L431" s="210"/>
    </row>
    <row r="432" spans="5:12" ht="14.25" customHeight="1">
      <c r="E432" s="50"/>
      <c r="F432" s="50"/>
      <c r="G432" s="50"/>
      <c r="H432" s="50"/>
      <c r="L432" s="210"/>
    </row>
    <row r="433" spans="5:12" ht="14.25" customHeight="1">
      <c r="E433" s="50"/>
      <c r="F433" s="50"/>
      <c r="G433" s="50"/>
      <c r="H433" s="50"/>
      <c r="L433" s="210"/>
    </row>
    <row r="434" spans="5:12" ht="14.25" customHeight="1">
      <c r="E434" s="50"/>
      <c r="F434" s="50"/>
      <c r="G434" s="50"/>
      <c r="H434" s="50"/>
      <c r="L434" s="210"/>
    </row>
    <row r="435" spans="5:12" ht="14.25" customHeight="1">
      <c r="E435" s="50"/>
      <c r="F435" s="50"/>
      <c r="G435" s="50"/>
      <c r="H435" s="50"/>
      <c r="L435" s="210"/>
    </row>
    <row r="436" spans="5:12" ht="14.25" customHeight="1">
      <c r="E436" s="50"/>
      <c r="F436" s="50"/>
      <c r="G436" s="50"/>
      <c r="H436" s="50"/>
      <c r="L436" s="210"/>
    </row>
    <row r="437" spans="5:12" ht="14.25" customHeight="1">
      <c r="E437" s="50"/>
      <c r="F437" s="50"/>
      <c r="G437" s="50"/>
      <c r="H437" s="50"/>
      <c r="L437" s="210"/>
    </row>
    <row r="438" spans="5:12" ht="14.25" customHeight="1">
      <c r="E438" s="50"/>
      <c r="F438" s="50"/>
      <c r="G438" s="50"/>
      <c r="H438" s="50"/>
      <c r="L438" s="210"/>
    </row>
    <row r="439" spans="5:12" ht="14.25" customHeight="1">
      <c r="E439" s="50"/>
      <c r="F439" s="50"/>
      <c r="G439" s="50"/>
      <c r="H439" s="50"/>
      <c r="L439" s="210"/>
    </row>
    <row r="440" spans="5:12" ht="14.25" customHeight="1">
      <c r="E440" s="50"/>
      <c r="F440" s="50"/>
      <c r="G440" s="50"/>
      <c r="H440" s="50"/>
      <c r="L440" s="210"/>
    </row>
    <row r="441" spans="5:12" ht="14.25" customHeight="1">
      <c r="E441" s="50"/>
      <c r="F441" s="50"/>
      <c r="G441" s="50"/>
      <c r="H441" s="50"/>
      <c r="L441" s="210"/>
    </row>
    <row r="442" spans="5:12" ht="14.25" customHeight="1">
      <c r="E442" s="50"/>
      <c r="F442" s="50"/>
      <c r="G442" s="50"/>
      <c r="H442" s="50"/>
      <c r="L442" s="210"/>
    </row>
    <row r="443" spans="5:12" ht="14.25" customHeight="1">
      <c r="E443" s="50"/>
      <c r="F443" s="50"/>
      <c r="G443" s="50"/>
      <c r="H443" s="50"/>
      <c r="L443" s="210"/>
    </row>
    <row r="444" spans="5:12" ht="14.25" customHeight="1">
      <c r="E444" s="50"/>
      <c r="F444" s="50"/>
      <c r="G444" s="50"/>
      <c r="H444" s="50"/>
      <c r="L444" s="210"/>
    </row>
    <row r="445" spans="5:12" ht="14.25" customHeight="1">
      <c r="E445" s="50"/>
      <c r="F445" s="50"/>
      <c r="G445" s="50"/>
      <c r="H445" s="50"/>
      <c r="L445" s="210"/>
    </row>
    <row r="446" spans="5:12" ht="14.25" customHeight="1">
      <c r="E446" s="50"/>
      <c r="F446" s="50"/>
      <c r="G446" s="50"/>
      <c r="H446" s="50"/>
      <c r="L446" s="210"/>
    </row>
    <row r="447" spans="5:12" ht="14.25" customHeight="1">
      <c r="E447" s="50"/>
      <c r="F447" s="50"/>
      <c r="G447" s="50"/>
      <c r="H447" s="50"/>
      <c r="L447" s="210"/>
    </row>
    <row r="448" spans="5:12" ht="14.25" customHeight="1">
      <c r="E448" s="50"/>
      <c r="F448" s="50"/>
      <c r="G448" s="50"/>
      <c r="H448" s="50"/>
      <c r="L448" s="210"/>
    </row>
    <row r="449" spans="5:12" ht="14.25" customHeight="1">
      <c r="E449" s="50"/>
      <c r="F449" s="50"/>
      <c r="G449" s="50"/>
      <c r="H449" s="50"/>
      <c r="L449" s="210"/>
    </row>
    <row r="450" spans="5:12" ht="14.25" customHeight="1">
      <c r="E450" s="50"/>
      <c r="F450" s="50"/>
      <c r="G450" s="50"/>
      <c r="H450" s="50"/>
      <c r="L450" s="210"/>
    </row>
    <row r="451" spans="5:12" ht="14.25" customHeight="1">
      <c r="E451" s="50"/>
      <c r="F451" s="50"/>
      <c r="G451" s="50"/>
      <c r="H451" s="50"/>
      <c r="L451" s="210"/>
    </row>
    <row r="452" spans="5:12" ht="14.25" customHeight="1">
      <c r="E452" s="50"/>
      <c r="F452" s="50"/>
      <c r="G452" s="50"/>
      <c r="H452" s="50"/>
      <c r="L452" s="210"/>
    </row>
    <row r="453" spans="5:12" ht="14.25" customHeight="1">
      <c r="E453" s="50"/>
      <c r="F453" s="50"/>
      <c r="G453" s="50"/>
      <c r="H453" s="50"/>
      <c r="L453" s="210"/>
    </row>
    <row r="454" spans="5:12" ht="14.25" customHeight="1">
      <c r="E454" s="50"/>
      <c r="F454" s="50"/>
      <c r="G454" s="50"/>
      <c r="H454" s="50"/>
      <c r="L454" s="210"/>
    </row>
    <row r="455" spans="5:12" ht="14.25" customHeight="1">
      <c r="E455" s="50"/>
      <c r="F455" s="50"/>
      <c r="G455" s="50"/>
      <c r="H455" s="50"/>
      <c r="L455" s="210"/>
    </row>
    <row r="456" spans="5:12" ht="14.25" customHeight="1">
      <c r="E456" s="50"/>
      <c r="F456" s="50"/>
      <c r="G456" s="50"/>
      <c r="H456" s="50"/>
      <c r="L456" s="210"/>
    </row>
    <row r="457" spans="5:12" ht="14.25" customHeight="1">
      <c r="E457" s="50"/>
      <c r="F457" s="50"/>
      <c r="G457" s="50"/>
      <c r="H457" s="50"/>
      <c r="L457" s="210"/>
    </row>
    <row r="458" spans="5:12" ht="14.25" customHeight="1">
      <c r="E458" s="50"/>
      <c r="F458" s="50"/>
      <c r="G458" s="50"/>
      <c r="H458" s="50"/>
      <c r="L458" s="210"/>
    </row>
    <row r="459" spans="5:12" ht="14.25" customHeight="1">
      <c r="E459" s="50"/>
      <c r="F459" s="50"/>
      <c r="G459" s="50"/>
      <c r="H459" s="50"/>
      <c r="L459" s="210"/>
    </row>
    <row r="460" spans="5:12" ht="14.25" customHeight="1">
      <c r="E460" s="50"/>
      <c r="F460" s="50"/>
      <c r="G460" s="50"/>
      <c r="H460" s="50"/>
      <c r="L460" s="210"/>
    </row>
    <row r="461" spans="5:12" ht="14.25" customHeight="1">
      <c r="E461" s="50"/>
      <c r="F461" s="50"/>
      <c r="G461" s="50"/>
      <c r="H461" s="50"/>
      <c r="L461" s="210"/>
    </row>
    <row r="462" spans="5:12" ht="14.25" customHeight="1">
      <c r="E462" s="50"/>
      <c r="F462" s="50"/>
      <c r="G462" s="50"/>
      <c r="H462" s="50"/>
      <c r="L462" s="210"/>
    </row>
    <row r="463" spans="5:12" ht="14.25" customHeight="1">
      <c r="E463" s="50"/>
      <c r="F463" s="50"/>
      <c r="G463" s="50"/>
      <c r="H463" s="50"/>
      <c r="L463" s="210"/>
    </row>
    <row r="464" spans="5:12" ht="14.25" customHeight="1">
      <c r="E464" s="50"/>
      <c r="F464" s="50"/>
      <c r="G464" s="50"/>
      <c r="H464" s="50"/>
      <c r="L464" s="210"/>
    </row>
    <row r="465" spans="5:12" ht="14.25" customHeight="1">
      <c r="E465" s="50"/>
      <c r="F465" s="50"/>
      <c r="G465" s="50"/>
      <c r="H465" s="50"/>
      <c r="L465" s="210"/>
    </row>
    <row r="466" spans="5:12" ht="14.25" customHeight="1">
      <c r="E466" s="50"/>
      <c r="F466" s="50"/>
      <c r="G466" s="50"/>
      <c r="H466" s="50"/>
      <c r="L466" s="210"/>
    </row>
    <row r="467" spans="5:12" ht="14.25" customHeight="1">
      <c r="E467" s="50"/>
      <c r="F467" s="50"/>
      <c r="G467" s="50"/>
      <c r="H467" s="50"/>
      <c r="L467" s="210"/>
    </row>
    <row r="468" spans="5:12" ht="14.25" customHeight="1">
      <c r="E468" s="50"/>
      <c r="F468" s="50"/>
      <c r="G468" s="50"/>
      <c r="H468" s="50"/>
      <c r="L468" s="210"/>
    </row>
    <row r="469" spans="5:12" ht="14.25" customHeight="1">
      <c r="E469" s="50"/>
      <c r="F469" s="50"/>
      <c r="G469" s="50"/>
      <c r="H469" s="50"/>
      <c r="L469" s="210"/>
    </row>
    <row r="470" spans="5:12" ht="14.25" customHeight="1">
      <c r="E470" s="50"/>
      <c r="F470" s="50"/>
      <c r="G470" s="50"/>
      <c r="H470" s="50"/>
      <c r="L470" s="210"/>
    </row>
    <row r="471" spans="5:12" ht="14.25" customHeight="1">
      <c r="E471" s="50"/>
      <c r="F471" s="50"/>
      <c r="G471" s="50"/>
      <c r="H471" s="50"/>
      <c r="L471" s="210"/>
    </row>
    <row r="472" spans="5:12" ht="14.25" customHeight="1">
      <c r="E472" s="50"/>
      <c r="F472" s="50"/>
      <c r="G472" s="50"/>
      <c r="H472" s="50"/>
      <c r="L472" s="210"/>
    </row>
    <row r="473" spans="5:12" ht="14.25" customHeight="1">
      <c r="E473" s="50"/>
      <c r="F473" s="50"/>
      <c r="G473" s="50"/>
      <c r="H473" s="50"/>
      <c r="L473" s="210"/>
    </row>
    <row r="474" spans="5:12" ht="14.25" customHeight="1">
      <c r="E474" s="50"/>
      <c r="F474" s="50"/>
      <c r="G474" s="50"/>
      <c r="H474" s="50"/>
      <c r="L474" s="210"/>
    </row>
    <row r="475" spans="5:12" ht="14.25" customHeight="1">
      <c r="E475" s="50"/>
      <c r="F475" s="50"/>
      <c r="G475" s="50"/>
      <c r="H475" s="50"/>
      <c r="L475" s="210"/>
    </row>
    <row r="476" spans="5:12" ht="14.25" customHeight="1">
      <c r="E476" s="50"/>
      <c r="F476" s="50"/>
      <c r="G476" s="50"/>
      <c r="H476" s="50"/>
      <c r="L476" s="210"/>
    </row>
    <row r="477" spans="5:12" ht="14.25" customHeight="1">
      <c r="E477" s="50"/>
      <c r="F477" s="50"/>
      <c r="G477" s="50"/>
      <c r="H477" s="50"/>
      <c r="L477" s="210"/>
    </row>
    <row r="478" spans="5:12" ht="14.25" customHeight="1">
      <c r="E478" s="50"/>
      <c r="F478" s="50"/>
      <c r="G478" s="50"/>
      <c r="H478" s="50"/>
      <c r="L478" s="210"/>
    </row>
    <row r="479" spans="5:12" ht="14.25" customHeight="1">
      <c r="E479" s="50"/>
      <c r="F479" s="50"/>
      <c r="G479" s="50"/>
      <c r="H479" s="50"/>
      <c r="L479" s="210"/>
    </row>
    <row r="480" spans="5:12" ht="14.25" customHeight="1">
      <c r="E480" s="50"/>
      <c r="F480" s="50"/>
      <c r="G480" s="50"/>
      <c r="H480" s="50"/>
      <c r="L480" s="210"/>
    </row>
    <row r="481" spans="5:12" ht="14.25" customHeight="1">
      <c r="E481" s="50"/>
      <c r="F481" s="50"/>
      <c r="G481" s="50"/>
      <c r="H481" s="50"/>
      <c r="L481" s="210"/>
    </row>
    <row r="482" spans="5:12" ht="14.25" customHeight="1">
      <c r="E482" s="50"/>
      <c r="F482" s="50"/>
      <c r="G482" s="50"/>
      <c r="H482" s="50"/>
      <c r="L482" s="210"/>
    </row>
    <row r="483" spans="5:12" ht="14.25" customHeight="1">
      <c r="E483" s="50"/>
      <c r="F483" s="50"/>
      <c r="G483" s="50"/>
      <c r="H483" s="50"/>
      <c r="L483" s="210"/>
    </row>
    <row r="484" spans="5:12" ht="14.25" customHeight="1">
      <c r="E484" s="50"/>
      <c r="F484" s="50"/>
      <c r="G484" s="50"/>
      <c r="H484" s="50"/>
      <c r="L484" s="210"/>
    </row>
    <row r="485" spans="5:12" ht="14.25" customHeight="1">
      <c r="E485" s="50"/>
      <c r="F485" s="50"/>
      <c r="G485" s="50"/>
      <c r="H485" s="50"/>
      <c r="L485" s="210"/>
    </row>
    <row r="486" spans="5:12" ht="14.25" customHeight="1">
      <c r="E486" s="50"/>
      <c r="F486" s="50"/>
      <c r="G486" s="50"/>
      <c r="H486" s="50"/>
      <c r="L486" s="210"/>
    </row>
    <row r="487" spans="5:12" ht="14.25" customHeight="1">
      <c r="E487" s="50"/>
      <c r="F487" s="50"/>
      <c r="G487" s="50"/>
      <c r="H487" s="50"/>
      <c r="L487" s="210"/>
    </row>
    <row r="488" spans="5:12" ht="14.25" customHeight="1">
      <c r="E488" s="50"/>
      <c r="F488" s="50"/>
      <c r="G488" s="50"/>
      <c r="H488" s="50"/>
      <c r="L488" s="210"/>
    </row>
    <row r="489" spans="5:12" ht="14.25" customHeight="1">
      <c r="E489" s="50"/>
      <c r="F489" s="50"/>
      <c r="G489" s="50"/>
      <c r="H489" s="50"/>
      <c r="L489" s="210"/>
    </row>
    <row r="490" spans="5:12" ht="14.25" customHeight="1">
      <c r="E490" s="50"/>
      <c r="F490" s="50"/>
      <c r="G490" s="50"/>
      <c r="H490" s="50"/>
      <c r="L490" s="210"/>
    </row>
    <row r="491" spans="5:12" ht="14.25" customHeight="1">
      <c r="E491" s="50"/>
      <c r="F491" s="50"/>
      <c r="G491" s="50"/>
      <c r="H491" s="50"/>
      <c r="L491" s="210"/>
    </row>
    <row r="492" spans="5:12" ht="14.25" customHeight="1">
      <c r="E492" s="50"/>
      <c r="F492" s="50"/>
      <c r="G492" s="50"/>
      <c r="H492" s="50"/>
      <c r="L492" s="210"/>
    </row>
    <row r="493" spans="5:12" ht="14.25" customHeight="1">
      <c r="E493" s="50"/>
      <c r="F493" s="50"/>
      <c r="G493" s="50"/>
      <c r="H493" s="50"/>
      <c r="L493" s="210"/>
    </row>
    <row r="494" spans="5:12" ht="14.25" customHeight="1">
      <c r="E494" s="50"/>
      <c r="F494" s="50"/>
      <c r="G494" s="50"/>
      <c r="H494" s="50"/>
      <c r="L494" s="210"/>
    </row>
    <row r="495" spans="5:12" ht="14.25" customHeight="1">
      <c r="E495" s="50"/>
      <c r="F495" s="50"/>
      <c r="G495" s="50"/>
      <c r="H495" s="50"/>
      <c r="L495" s="210"/>
    </row>
    <row r="496" spans="5:12" ht="14.25" customHeight="1">
      <c r="E496" s="50"/>
      <c r="F496" s="50"/>
      <c r="G496" s="50"/>
      <c r="H496" s="50"/>
      <c r="L496" s="210"/>
    </row>
    <row r="497" spans="5:12" ht="14.25" customHeight="1">
      <c r="E497" s="50"/>
      <c r="F497" s="50"/>
      <c r="G497" s="50"/>
      <c r="H497" s="50"/>
      <c r="L497" s="210"/>
    </row>
    <row r="498" spans="5:12" ht="14.25" customHeight="1">
      <c r="E498" s="50"/>
      <c r="F498" s="50"/>
      <c r="G498" s="50"/>
      <c r="H498" s="50"/>
      <c r="L498" s="210"/>
    </row>
    <row r="499" spans="5:12" ht="14.25" customHeight="1">
      <c r="E499" s="50"/>
      <c r="F499" s="50"/>
      <c r="G499" s="50"/>
      <c r="H499" s="50"/>
      <c r="L499" s="210"/>
    </row>
    <row r="500" spans="5:12" ht="14.25" customHeight="1">
      <c r="E500" s="50"/>
      <c r="F500" s="50"/>
      <c r="G500" s="50"/>
      <c r="H500" s="50"/>
      <c r="L500" s="210"/>
    </row>
    <row r="501" spans="5:12" ht="14.25" customHeight="1">
      <c r="E501" s="50"/>
      <c r="F501" s="50"/>
      <c r="G501" s="50"/>
      <c r="H501" s="50"/>
      <c r="L501" s="210"/>
    </row>
    <row r="502" spans="5:12" ht="14.25" customHeight="1">
      <c r="E502" s="50"/>
      <c r="F502" s="50"/>
      <c r="G502" s="50"/>
      <c r="H502" s="50"/>
      <c r="L502" s="210"/>
    </row>
    <row r="503" spans="5:12" ht="14.25" customHeight="1">
      <c r="E503" s="50"/>
      <c r="F503" s="50"/>
      <c r="G503" s="50"/>
      <c r="H503" s="50"/>
      <c r="L503" s="210"/>
    </row>
    <row r="504" spans="5:12" ht="14.25" customHeight="1">
      <c r="E504" s="50"/>
      <c r="F504" s="50"/>
      <c r="G504" s="50"/>
      <c r="H504" s="50"/>
      <c r="L504" s="210"/>
    </row>
    <row r="505" spans="5:12" ht="14.25" customHeight="1">
      <c r="E505" s="50"/>
      <c r="F505" s="50"/>
      <c r="G505" s="50"/>
      <c r="H505" s="50"/>
      <c r="L505" s="210"/>
    </row>
    <row r="506" spans="5:12" ht="14.25" customHeight="1">
      <c r="E506" s="50"/>
      <c r="F506" s="50"/>
      <c r="G506" s="50"/>
      <c r="H506" s="50"/>
      <c r="L506" s="210"/>
    </row>
    <row r="507" spans="5:12" ht="14.25" customHeight="1">
      <c r="E507" s="50"/>
      <c r="F507" s="50"/>
      <c r="G507" s="50"/>
      <c r="H507" s="50"/>
      <c r="L507" s="210"/>
    </row>
    <row r="508" spans="5:12" ht="14.25" customHeight="1">
      <c r="E508" s="50"/>
      <c r="F508" s="50"/>
      <c r="G508" s="50"/>
      <c r="H508" s="50"/>
      <c r="L508" s="210"/>
    </row>
    <row r="509" spans="5:12" ht="14.25" customHeight="1">
      <c r="E509" s="50"/>
      <c r="F509" s="50"/>
      <c r="G509" s="50"/>
      <c r="H509" s="50"/>
      <c r="L509" s="210"/>
    </row>
    <row r="510" spans="5:12" ht="14.25" customHeight="1">
      <c r="E510" s="50"/>
      <c r="F510" s="50"/>
      <c r="G510" s="50"/>
      <c r="H510" s="50"/>
      <c r="L510" s="210"/>
    </row>
    <row r="511" spans="5:12" ht="14.25" customHeight="1">
      <c r="E511" s="50"/>
      <c r="F511" s="50"/>
      <c r="G511" s="50"/>
      <c r="H511" s="50"/>
      <c r="L511" s="210"/>
    </row>
    <row r="512" spans="5:12" ht="14.25" customHeight="1">
      <c r="E512" s="50"/>
      <c r="F512" s="50"/>
      <c r="G512" s="50"/>
      <c r="H512" s="50"/>
      <c r="L512" s="210"/>
    </row>
    <row r="513" spans="5:12" ht="14.25" customHeight="1">
      <c r="E513" s="50"/>
      <c r="F513" s="50"/>
      <c r="G513" s="50"/>
      <c r="H513" s="50"/>
      <c r="L513" s="210"/>
    </row>
    <row r="514" spans="5:12" ht="14.25" customHeight="1">
      <c r="E514" s="50"/>
      <c r="F514" s="50"/>
      <c r="G514" s="50"/>
      <c r="H514" s="50"/>
      <c r="L514" s="210"/>
    </row>
    <row r="515" spans="5:12" ht="14.25" customHeight="1">
      <c r="E515" s="50"/>
      <c r="F515" s="50"/>
      <c r="G515" s="50"/>
      <c r="H515" s="50"/>
      <c r="L515" s="210"/>
    </row>
    <row r="516" spans="5:12" ht="14.25" customHeight="1">
      <c r="E516" s="50"/>
      <c r="F516" s="50"/>
      <c r="G516" s="50"/>
      <c r="H516" s="50"/>
      <c r="L516" s="210"/>
    </row>
    <row r="517" spans="5:12" ht="14.25" customHeight="1">
      <c r="E517" s="50"/>
      <c r="F517" s="50"/>
      <c r="G517" s="50"/>
      <c r="H517" s="50"/>
      <c r="L517" s="210"/>
    </row>
    <row r="518" spans="5:12" ht="14.25" customHeight="1">
      <c r="E518" s="50"/>
      <c r="F518" s="50"/>
      <c r="G518" s="50"/>
      <c r="H518" s="50"/>
      <c r="L518" s="210"/>
    </row>
    <row r="519" spans="5:12" ht="14.25" customHeight="1">
      <c r="E519" s="50"/>
      <c r="F519" s="50"/>
      <c r="G519" s="50"/>
      <c r="H519" s="50"/>
      <c r="L519" s="210"/>
    </row>
    <row r="520" spans="5:12" ht="14.25" customHeight="1">
      <c r="E520" s="50"/>
      <c r="F520" s="50"/>
      <c r="G520" s="50"/>
      <c r="H520" s="50"/>
      <c r="L520" s="210"/>
    </row>
    <row r="521" spans="5:12" ht="14.25" customHeight="1">
      <c r="E521" s="50"/>
      <c r="F521" s="50"/>
      <c r="G521" s="50"/>
      <c r="H521" s="50"/>
      <c r="L521" s="210"/>
    </row>
    <row r="522" spans="5:12" ht="14.25" customHeight="1">
      <c r="E522" s="50"/>
      <c r="F522" s="50"/>
      <c r="G522" s="50"/>
      <c r="H522" s="50"/>
      <c r="L522" s="210"/>
    </row>
    <row r="523" spans="5:12" ht="14.25" customHeight="1">
      <c r="E523" s="50"/>
      <c r="F523" s="50"/>
      <c r="G523" s="50"/>
      <c r="H523" s="50"/>
      <c r="L523" s="210"/>
    </row>
    <row r="524" spans="5:12" ht="14.25" customHeight="1">
      <c r="E524" s="50"/>
      <c r="F524" s="50"/>
      <c r="G524" s="50"/>
      <c r="H524" s="50"/>
      <c r="L524" s="210"/>
    </row>
    <row r="525" spans="5:12" ht="14.25" customHeight="1">
      <c r="E525" s="50"/>
      <c r="F525" s="50"/>
      <c r="G525" s="50"/>
      <c r="H525" s="50"/>
      <c r="L525" s="210"/>
    </row>
    <row r="526" spans="5:12" ht="14.25" customHeight="1">
      <c r="E526" s="50"/>
      <c r="F526" s="50"/>
      <c r="G526" s="50"/>
      <c r="H526" s="50"/>
      <c r="L526" s="210"/>
    </row>
    <row r="527" spans="5:12" ht="14.25" customHeight="1">
      <c r="E527" s="50"/>
      <c r="F527" s="50"/>
      <c r="G527" s="50"/>
      <c r="H527" s="50"/>
      <c r="L527" s="210"/>
    </row>
    <row r="528" spans="5:12" ht="14.25" customHeight="1">
      <c r="E528" s="50"/>
      <c r="F528" s="50"/>
      <c r="G528" s="50"/>
      <c r="H528" s="50"/>
      <c r="L528" s="210"/>
    </row>
    <row r="529" spans="5:12" ht="14.25" customHeight="1">
      <c r="E529" s="50"/>
      <c r="F529" s="50"/>
      <c r="G529" s="50"/>
      <c r="H529" s="50"/>
      <c r="L529" s="210"/>
    </row>
    <row r="530" spans="5:12" ht="14.25" customHeight="1">
      <c r="E530" s="50"/>
      <c r="F530" s="50"/>
      <c r="G530" s="50"/>
      <c r="H530" s="50"/>
      <c r="L530" s="210"/>
    </row>
    <row r="531" spans="5:12" ht="14.25" customHeight="1">
      <c r="E531" s="50"/>
      <c r="F531" s="50"/>
      <c r="G531" s="50"/>
      <c r="H531" s="50"/>
      <c r="L531" s="210"/>
    </row>
    <row r="532" spans="5:12" ht="14.25" customHeight="1">
      <c r="E532" s="50"/>
      <c r="F532" s="50"/>
      <c r="G532" s="50"/>
      <c r="H532" s="50"/>
      <c r="L532" s="210"/>
    </row>
    <row r="533" spans="5:12" ht="14.25" customHeight="1">
      <c r="E533" s="50"/>
      <c r="F533" s="50"/>
      <c r="G533" s="50"/>
      <c r="H533" s="50"/>
      <c r="L533" s="210"/>
    </row>
    <row r="534" spans="5:12" ht="14.25" customHeight="1">
      <c r="E534" s="50"/>
      <c r="F534" s="50"/>
      <c r="G534" s="50"/>
      <c r="H534" s="50"/>
      <c r="L534" s="210"/>
    </row>
    <row r="535" spans="5:12" ht="14.25" customHeight="1">
      <c r="E535" s="50"/>
      <c r="F535" s="50"/>
      <c r="G535" s="50"/>
      <c r="H535" s="50"/>
      <c r="L535" s="210"/>
    </row>
    <row r="536" spans="5:12" ht="14.25" customHeight="1">
      <c r="E536" s="50"/>
      <c r="F536" s="50"/>
      <c r="G536" s="50"/>
      <c r="H536" s="50"/>
      <c r="L536" s="210"/>
    </row>
    <row r="537" spans="5:12" ht="14.25" customHeight="1">
      <c r="E537" s="50"/>
      <c r="F537" s="50"/>
      <c r="G537" s="50"/>
      <c r="H537" s="50"/>
      <c r="L537" s="210"/>
    </row>
    <row r="538" spans="5:12" ht="14.25" customHeight="1">
      <c r="E538" s="50"/>
      <c r="F538" s="50"/>
      <c r="G538" s="50"/>
      <c r="H538" s="50"/>
      <c r="L538" s="210"/>
    </row>
    <row r="539" spans="5:12" ht="14.25" customHeight="1">
      <c r="E539" s="50"/>
      <c r="F539" s="50"/>
      <c r="G539" s="50"/>
      <c r="H539" s="50"/>
      <c r="L539" s="210"/>
    </row>
    <row r="540" spans="5:12" ht="14.25" customHeight="1">
      <c r="E540" s="50"/>
      <c r="F540" s="50"/>
      <c r="G540" s="50"/>
      <c r="H540" s="50"/>
      <c r="L540" s="210"/>
    </row>
    <row r="541" spans="5:12" ht="14.25" customHeight="1">
      <c r="E541" s="50"/>
      <c r="F541" s="50"/>
      <c r="G541" s="50"/>
      <c r="H541" s="50"/>
      <c r="L541" s="210"/>
    </row>
    <row r="542" spans="5:12" ht="14.25" customHeight="1">
      <c r="E542" s="50"/>
      <c r="F542" s="50"/>
      <c r="G542" s="50"/>
      <c r="H542" s="50"/>
      <c r="L542" s="210"/>
    </row>
    <row r="543" spans="5:12" ht="14.25" customHeight="1">
      <c r="E543" s="50"/>
      <c r="F543" s="50"/>
      <c r="G543" s="50"/>
      <c r="H543" s="50"/>
      <c r="L543" s="210"/>
    </row>
    <row r="544" spans="5:12" ht="14.25" customHeight="1">
      <c r="E544" s="50"/>
      <c r="F544" s="50"/>
      <c r="G544" s="50"/>
      <c r="H544" s="50"/>
      <c r="L544" s="210"/>
    </row>
    <row r="545" spans="5:12" ht="14.25" customHeight="1">
      <c r="E545" s="50"/>
      <c r="F545" s="50"/>
      <c r="G545" s="50"/>
      <c r="H545" s="50"/>
      <c r="L545" s="210"/>
    </row>
    <row r="546" spans="5:12" ht="14.25" customHeight="1">
      <c r="E546" s="50"/>
      <c r="F546" s="50"/>
      <c r="G546" s="50"/>
      <c r="H546" s="50"/>
      <c r="L546" s="210"/>
    </row>
    <row r="547" spans="5:12" ht="14.25" customHeight="1">
      <c r="E547" s="50"/>
      <c r="F547" s="50"/>
      <c r="G547" s="50"/>
      <c r="H547" s="50"/>
      <c r="L547" s="210"/>
    </row>
    <row r="548" spans="5:12" ht="14.25" customHeight="1">
      <c r="E548" s="50"/>
      <c r="F548" s="50"/>
      <c r="G548" s="50"/>
      <c r="H548" s="50"/>
      <c r="L548" s="210"/>
    </row>
    <row r="549" spans="5:12" ht="14.25" customHeight="1">
      <c r="E549" s="50"/>
      <c r="F549" s="50"/>
      <c r="G549" s="50"/>
      <c r="H549" s="50"/>
      <c r="L549" s="210"/>
    </row>
    <row r="550" spans="5:12" ht="14.25" customHeight="1">
      <c r="E550" s="50"/>
      <c r="F550" s="50"/>
      <c r="G550" s="50"/>
      <c r="H550" s="50"/>
      <c r="L550" s="210"/>
    </row>
    <row r="551" spans="5:12" ht="14.25" customHeight="1">
      <c r="E551" s="50"/>
      <c r="F551" s="50"/>
      <c r="G551" s="50"/>
      <c r="H551" s="50"/>
      <c r="L551" s="210"/>
    </row>
    <row r="552" spans="5:12" ht="14.25" customHeight="1">
      <c r="E552" s="50"/>
      <c r="F552" s="50"/>
      <c r="G552" s="50"/>
      <c r="H552" s="50"/>
      <c r="L552" s="210"/>
    </row>
    <row r="553" spans="5:12" ht="14.25" customHeight="1">
      <c r="E553" s="50"/>
      <c r="F553" s="50"/>
      <c r="G553" s="50"/>
      <c r="H553" s="50"/>
      <c r="L553" s="210"/>
    </row>
    <row r="554" spans="5:12" ht="14.25" customHeight="1">
      <c r="E554" s="50"/>
      <c r="F554" s="50"/>
      <c r="G554" s="50"/>
      <c r="H554" s="50"/>
      <c r="L554" s="210"/>
    </row>
    <row r="555" spans="5:12" ht="14.25" customHeight="1">
      <c r="E555" s="50"/>
      <c r="F555" s="50"/>
      <c r="G555" s="50"/>
      <c r="H555" s="50"/>
      <c r="L555" s="210"/>
    </row>
    <row r="556" spans="5:12" ht="14.25" customHeight="1">
      <c r="E556" s="50"/>
      <c r="F556" s="50"/>
      <c r="G556" s="50"/>
      <c r="H556" s="50"/>
      <c r="L556" s="210"/>
    </row>
    <row r="557" spans="5:12" ht="14.25" customHeight="1">
      <c r="E557" s="50"/>
      <c r="F557" s="50"/>
      <c r="G557" s="50"/>
      <c r="H557" s="50"/>
      <c r="L557" s="210"/>
    </row>
    <row r="558" spans="5:12" ht="14.25" customHeight="1">
      <c r="E558" s="50"/>
      <c r="F558" s="50"/>
      <c r="G558" s="50"/>
      <c r="H558" s="50"/>
      <c r="L558" s="210"/>
    </row>
    <row r="559" spans="5:12" ht="14.25" customHeight="1">
      <c r="E559" s="50"/>
      <c r="F559" s="50"/>
      <c r="G559" s="50"/>
      <c r="H559" s="50"/>
      <c r="L559" s="210"/>
    </row>
    <row r="560" spans="5:12" ht="14.25" customHeight="1">
      <c r="E560" s="50"/>
      <c r="F560" s="50"/>
      <c r="G560" s="50"/>
      <c r="H560" s="50"/>
      <c r="L560" s="210"/>
    </row>
    <row r="561" spans="5:12" ht="14.25" customHeight="1">
      <c r="E561" s="50"/>
      <c r="F561" s="50"/>
      <c r="G561" s="50"/>
      <c r="H561" s="50"/>
      <c r="L561" s="210"/>
    </row>
    <row r="562" spans="5:12" ht="14.25" customHeight="1">
      <c r="E562" s="50"/>
      <c r="F562" s="50"/>
      <c r="G562" s="50"/>
      <c r="H562" s="50"/>
      <c r="L562" s="210"/>
    </row>
    <row r="563" spans="5:12" ht="14.25" customHeight="1">
      <c r="E563" s="50"/>
      <c r="F563" s="50"/>
      <c r="G563" s="50"/>
      <c r="H563" s="50"/>
      <c r="L563" s="210"/>
    </row>
    <row r="564" spans="5:12" ht="14.25" customHeight="1">
      <c r="E564" s="50"/>
      <c r="F564" s="50"/>
      <c r="G564" s="50"/>
      <c r="H564" s="50"/>
      <c r="L564" s="210"/>
    </row>
    <row r="565" spans="5:12" ht="14.25" customHeight="1">
      <c r="E565" s="50"/>
      <c r="F565" s="50"/>
      <c r="G565" s="50"/>
      <c r="H565" s="50"/>
      <c r="L565" s="210"/>
    </row>
    <row r="566" spans="5:12" ht="14.25" customHeight="1">
      <c r="E566" s="50"/>
      <c r="F566" s="50"/>
      <c r="G566" s="50"/>
      <c r="H566" s="50"/>
      <c r="L566" s="210"/>
    </row>
    <row r="567" spans="5:12" ht="14.25" customHeight="1">
      <c r="E567" s="50"/>
      <c r="F567" s="50"/>
      <c r="G567" s="50"/>
      <c r="H567" s="50"/>
      <c r="L567" s="210"/>
    </row>
    <row r="568" spans="5:12" ht="14.25" customHeight="1">
      <c r="E568" s="50"/>
      <c r="F568" s="50"/>
      <c r="G568" s="50"/>
      <c r="H568" s="50"/>
      <c r="L568" s="210"/>
    </row>
    <row r="569" spans="5:12" ht="14.25" customHeight="1">
      <c r="E569" s="50"/>
      <c r="F569" s="50"/>
      <c r="G569" s="50"/>
      <c r="H569" s="50"/>
      <c r="L569" s="210"/>
    </row>
    <row r="570" spans="5:12" ht="14.25" customHeight="1">
      <c r="E570" s="50"/>
      <c r="F570" s="50"/>
      <c r="G570" s="50"/>
      <c r="H570" s="50"/>
      <c r="L570" s="210"/>
    </row>
    <row r="571" spans="5:12" ht="14.25" customHeight="1">
      <c r="E571" s="50"/>
      <c r="F571" s="50"/>
      <c r="G571" s="50"/>
      <c r="H571" s="50"/>
      <c r="L571" s="210"/>
    </row>
    <row r="572" spans="5:12" ht="14.25" customHeight="1">
      <c r="E572" s="50"/>
      <c r="F572" s="50"/>
      <c r="G572" s="50"/>
      <c r="H572" s="50"/>
      <c r="L572" s="210"/>
    </row>
    <row r="573" spans="5:12" ht="14.25" customHeight="1">
      <c r="E573" s="50"/>
      <c r="F573" s="50"/>
      <c r="G573" s="50"/>
      <c r="H573" s="50"/>
      <c r="L573" s="210"/>
    </row>
    <row r="574" spans="5:12" ht="14.25" customHeight="1">
      <c r="E574" s="50"/>
      <c r="F574" s="50"/>
      <c r="G574" s="50"/>
      <c r="H574" s="50"/>
      <c r="L574" s="210"/>
    </row>
    <row r="575" spans="5:12" ht="14.25" customHeight="1">
      <c r="E575" s="50"/>
      <c r="F575" s="50"/>
      <c r="G575" s="50"/>
      <c r="H575" s="50"/>
      <c r="L575" s="210"/>
    </row>
    <row r="576" spans="5:12" ht="14.25" customHeight="1">
      <c r="E576" s="50"/>
      <c r="F576" s="50"/>
      <c r="G576" s="50"/>
      <c r="H576" s="50"/>
      <c r="L576" s="210"/>
    </row>
    <row r="577" spans="5:12" ht="14.25" customHeight="1">
      <c r="E577" s="50"/>
      <c r="F577" s="50"/>
      <c r="G577" s="50"/>
      <c r="H577" s="50"/>
      <c r="L577" s="210"/>
    </row>
    <row r="578" spans="5:12" ht="14.25" customHeight="1">
      <c r="E578" s="50"/>
      <c r="F578" s="50"/>
      <c r="G578" s="50"/>
      <c r="H578" s="50"/>
      <c r="L578" s="210"/>
    </row>
    <row r="579" spans="5:12" ht="14.25" customHeight="1">
      <c r="E579" s="50"/>
      <c r="F579" s="50"/>
      <c r="G579" s="50"/>
      <c r="H579" s="50"/>
      <c r="L579" s="210"/>
    </row>
    <row r="580" spans="5:12" ht="14.25" customHeight="1">
      <c r="E580" s="50"/>
      <c r="F580" s="50"/>
      <c r="G580" s="50"/>
      <c r="H580" s="50"/>
      <c r="L580" s="210"/>
    </row>
    <row r="581" spans="5:12" ht="14.25" customHeight="1">
      <c r="E581" s="50"/>
      <c r="F581" s="50"/>
      <c r="G581" s="50"/>
      <c r="H581" s="50"/>
      <c r="L581" s="210"/>
    </row>
    <row r="582" spans="5:12" ht="14.25" customHeight="1">
      <c r="E582" s="50"/>
      <c r="F582" s="50"/>
      <c r="G582" s="50"/>
      <c r="H582" s="50"/>
      <c r="L582" s="210"/>
    </row>
    <row r="583" spans="5:12" ht="14.25" customHeight="1">
      <c r="E583" s="50"/>
      <c r="F583" s="50"/>
      <c r="G583" s="50"/>
      <c r="H583" s="50"/>
      <c r="L583" s="210"/>
    </row>
    <row r="584" spans="5:12" ht="14.25" customHeight="1">
      <c r="E584" s="50"/>
      <c r="F584" s="50"/>
      <c r="G584" s="50"/>
      <c r="H584" s="50"/>
      <c r="L584" s="210"/>
    </row>
    <row r="585" spans="5:12" ht="14.25" customHeight="1">
      <c r="E585" s="50"/>
      <c r="F585" s="50"/>
      <c r="G585" s="50"/>
      <c r="H585" s="50"/>
      <c r="L585" s="210"/>
    </row>
    <row r="586" spans="5:12" ht="14.25" customHeight="1">
      <c r="E586" s="50"/>
      <c r="F586" s="50"/>
      <c r="G586" s="50"/>
      <c r="H586" s="50"/>
      <c r="L586" s="210"/>
    </row>
    <row r="587" spans="5:12" ht="14.25" customHeight="1">
      <c r="E587" s="50"/>
      <c r="F587" s="50"/>
      <c r="G587" s="50"/>
      <c r="H587" s="50"/>
      <c r="L587" s="210"/>
    </row>
    <row r="588" spans="5:12" ht="14.25" customHeight="1">
      <c r="E588" s="50"/>
      <c r="F588" s="50"/>
      <c r="G588" s="50"/>
      <c r="H588" s="50"/>
      <c r="L588" s="210"/>
    </row>
    <row r="589" spans="5:12" ht="14.25" customHeight="1">
      <c r="E589" s="50"/>
      <c r="F589" s="50"/>
      <c r="G589" s="50"/>
      <c r="H589" s="50"/>
      <c r="L589" s="210"/>
    </row>
    <row r="590" spans="5:12" ht="14.25" customHeight="1">
      <c r="E590" s="50"/>
      <c r="F590" s="50"/>
      <c r="G590" s="50"/>
      <c r="H590" s="50"/>
      <c r="L590" s="210"/>
    </row>
    <row r="591" spans="5:12" ht="14.25" customHeight="1">
      <c r="E591" s="50"/>
      <c r="F591" s="50"/>
      <c r="G591" s="50"/>
      <c r="H591" s="50"/>
      <c r="L591" s="210"/>
    </row>
    <row r="592" spans="5:12" ht="14.25" customHeight="1">
      <c r="E592" s="50"/>
      <c r="F592" s="50"/>
      <c r="G592" s="50"/>
      <c r="H592" s="50"/>
      <c r="L592" s="210"/>
    </row>
    <row r="593" spans="5:12" ht="14.25" customHeight="1">
      <c r="E593" s="50"/>
      <c r="F593" s="50"/>
      <c r="G593" s="50"/>
      <c r="H593" s="50"/>
      <c r="L593" s="210"/>
    </row>
    <row r="594" spans="5:12" ht="14.25" customHeight="1">
      <c r="E594" s="50"/>
      <c r="F594" s="50"/>
      <c r="G594" s="50"/>
      <c r="H594" s="50"/>
      <c r="L594" s="210"/>
    </row>
    <row r="595" spans="5:12" ht="14.25" customHeight="1">
      <c r="E595" s="50"/>
      <c r="F595" s="50"/>
      <c r="G595" s="50"/>
      <c r="H595" s="50"/>
      <c r="L595" s="210"/>
    </row>
    <row r="596" spans="5:12" ht="14.25" customHeight="1">
      <c r="E596" s="50"/>
      <c r="F596" s="50"/>
      <c r="G596" s="50"/>
      <c r="H596" s="50"/>
      <c r="L596" s="210"/>
    </row>
    <row r="597" spans="5:12" ht="14.25" customHeight="1">
      <c r="E597" s="50"/>
      <c r="F597" s="50"/>
      <c r="G597" s="50"/>
      <c r="H597" s="50"/>
      <c r="L597" s="210"/>
    </row>
    <row r="598" spans="5:12" ht="14.25" customHeight="1">
      <c r="E598" s="50"/>
      <c r="F598" s="50"/>
      <c r="G598" s="50"/>
      <c r="H598" s="50"/>
      <c r="L598" s="210"/>
    </row>
    <row r="599" spans="5:12" ht="14.25" customHeight="1">
      <c r="E599" s="50"/>
      <c r="F599" s="50"/>
      <c r="G599" s="50"/>
      <c r="H599" s="50"/>
      <c r="L599" s="210"/>
    </row>
    <row r="600" spans="5:12" ht="14.25" customHeight="1">
      <c r="E600" s="50"/>
      <c r="F600" s="50"/>
      <c r="G600" s="50"/>
      <c r="H600" s="50"/>
      <c r="L600" s="210"/>
    </row>
    <row r="601" spans="5:12" ht="14.25" customHeight="1">
      <c r="E601" s="50"/>
      <c r="F601" s="50"/>
      <c r="G601" s="50"/>
      <c r="H601" s="50"/>
      <c r="L601" s="210"/>
    </row>
    <row r="602" spans="5:12" ht="14.25" customHeight="1">
      <c r="E602" s="50"/>
      <c r="F602" s="50"/>
      <c r="G602" s="50"/>
      <c r="H602" s="50"/>
      <c r="L602" s="210"/>
    </row>
    <row r="603" spans="5:12" ht="14.25" customHeight="1">
      <c r="E603" s="50"/>
      <c r="F603" s="50"/>
      <c r="G603" s="50"/>
      <c r="H603" s="50"/>
      <c r="L603" s="210"/>
    </row>
    <row r="604" spans="5:12" ht="14.25" customHeight="1">
      <c r="E604" s="50"/>
      <c r="F604" s="50"/>
      <c r="G604" s="50"/>
      <c r="H604" s="50"/>
      <c r="L604" s="210"/>
    </row>
    <row r="605" spans="5:12" ht="14.25" customHeight="1">
      <c r="E605" s="50"/>
      <c r="F605" s="50"/>
      <c r="G605" s="50"/>
      <c r="H605" s="50"/>
      <c r="L605" s="210"/>
    </row>
    <row r="606" spans="5:12" ht="14.25" customHeight="1">
      <c r="E606" s="50"/>
      <c r="F606" s="50"/>
      <c r="G606" s="50"/>
      <c r="H606" s="50"/>
      <c r="L606" s="210"/>
    </row>
    <row r="607" spans="5:12" ht="14.25" customHeight="1">
      <c r="E607" s="50"/>
      <c r="F607" s="50"/>
      <c r="G607" s="50"/>
      <c r="H607" s="50"/>
      <c r="L607" s="210"/>
    </row>
    <row r="608" spans="5:12" ht="14.25" customHeight="1">
      <c r="E608" s="50"/>
      <c r="F608" s="50"/>
      <c r="G608" s="50"/>
      <c r="H608" s="50"/>
      <c r="L608" s="210"/>
    </row>
    <row r="609" spans="5:12" ht="14.25" customHeight="1">
      <c r="E609" s="50"/>
      <c r="F609" s="50"/>
      <c r="G609" s="50"/>
      <c r="H609" s="50"/>
      <c r="L609" s="210"/>
    </row>
    <row r="610" spans="5:12" ht="14.25" customHeight="1">
      <c r="E610" s="50"/>
      <c r="F610" s="50"/>
      <c r="G610" s="50"/>
      <c r="H610" s="50"/>
      <c r="L610" s="210"/>
    </row>
    <row r="611" spans="5:12" ht="14.25" customHeight="1">
      <c r="E611" s="50"/>
      <c r="F611" s="50"/>
      <c r="G611" s="50"/>
      <c r="H611" s="50"/>
      <c r="L611" s="210"/>
    </row>
    <row r="612" spans="5:12" ht="14.25" customHeight="1">
      <c r="E612" s="50"/>
      <c r="F612" s="50"/>
      <c r="G612" s="50"/>
      <c r="H612" s="50"/>
      <c r="L612" s="210"/>
    </row>
    <row r="613" spans="5:12" ht="14.25" customHeight="1">
      <c r="E613" s="50"/>
      <c r="F613" s="50"/>
      <c r="G613" s="50"/>
      <c r="H613" s="50"/>
      <c r="L613" s="210"/>
    </row>
    <row r="614" spans="5:12" ht="14.25" customHeight="1">
      <c r="E614" s="50"/>
      <c r="F614" s="50"/>
      <c r="G614" s="50"/>
      <c r="H614" s="50"/>
      <c r="L614" s="210"/>
    </row>
    <row r="615" spans="5:12" ht="14.25" customHeight="1">
      <c r="E615" s="50"/>
      <c r="F615" s="50"/>
      <c r="G615" s="50"/>
      <c r="H615" s="50"/>
      <c r="L615" s="210"/>
    </row>
    <row r="616" spans="5:12" ht="14.25" customHeight="1">
      <c r="E616" s="50"/>
      <c r="F616" s="50"/>
      <c r="G616" s="50"/>
      <c r="H616" s="50"/>
      <c r="L616" s="210"/>
    </row>
    <row r="617" spans="5:12" ht="14.25" customHeight="1">
      <c r="E617" s="50"/>
      <c r="F617" s="50"/>
      <c r="G617" s="50"/>
      <c r="H617" s="50"/>
      <c r="L617" s="210"/>
    </row>
    <row r="618" spans="5:12" ht="14.25" customHeight="1">
      <c r="E618" s="50"/>
      <c r="F618" s="50"/>
      <c r="G618" s="50"/>
      <c r="H618" s="50"/>
      <c r="L618" s="210"/>
    </row>
    <row r="619" spans="5:12" ht="14.25" customHeight="1">
      <c r="E619" s="50"/>
      <c r="F619" s="50"/>
      <c r="G619" s="50"/>
      <c r="H619" s="50"/>
      <c r="L619" s="210"/>
    </row>
    <row r="620" spans="5:12" ht="14.25" customHeight="1">
      <c r="E620" s="50"/>
      <c r="F620" s="50"/>
      <c r="G620" s="50"/>
      <c r="H620" s="50"/>
      <c r="L620" s="210"/>
    </row>
    <row r="621" spans="5:12" ht="14.25" customHeight="1">
      <c r="E621" s="50"/>
      <c r="F621" s="50"/>
      <c r="G621" s="50"/>
      <c r="H621" s="50"/>
      <c r="L621" s="210"/>
    </row>
    <row r="622" spans="5:12" ht="14.25" customHeight="1">
      <c r="E622" s="50"/>
      <c r="F622" s="50"/>
      <c r="G622" s="50"/>
      <c r="H622" s="50"/>
      <c r="L622" s="210"/>
    </row>
    <row r="623" spans="5:12" ht="14.25" customHeight="1">
      <c r="E623" s="50"/>
      <c r="F623" s="50"/>
      <c r="G623" s="50"/>
      <c r="H623" s="50"/>
      <c r="L623" s="210"/>
    </row>
    <row r="624" spans="5:12" ht="14.25" customHeight="1">
      <c r="E624" s="50"/>
      <c r="F624" s="50"/>
      <c r="G624" s="50"/>
      <c r="H624" s="50"/>
      <c r="L624" s="210"/>
    </row>
    <row r="625" spans="5:12" ht="14.25" customHeight="1">
      <c r="E625" s="50"/>
      <c r="F625" s="50"/>
      <c r="G625" s="50"/>
      <c r="H625" s="50"/>
      <c r="L625" s="210"/>
    </row>
    <row r="626" spans="5:12" ht="14.25" customHeight="1">
      <c r="E626" s="50"/>
      <c r="F626" s="50"/>
      <c r="G626" s="50"/>
      <c r="H626" s="50"/>
      <c r="L626" s="210"/>
    </row>
    <row r="627" spans="5:12" ht="14.25" customHeight="1">
      <c r="E627" s="50"/>
      <c r="F627" s="50"/>
      <c r="G627" s="50"/>
      <c r="H627" s="50"/>
      <c r="L627" s="210"/>
    </row>
    <row r="628" spans="5:12" ht="14.25" customHeight="1">
      <c r="E628" s="50"/>
      <c r="F628" s="50"/>
      <c r="G628" s="50"/>
      <c r="H628" s="50"/>
      <c r="L628" s="210"/>
    </row>
    <row r="629" spans="5:12" ht="14.25" customHeight="1">
      <c r="E629" s="50"/>
      <c r="F629" s="50"/>
      <c r="G629" s="50"/>
      <c r="H629" s="50"/>
      <c r="L629" s="210"/>
    </row>
    <row r="630" spans="5:12" ht="14.25" customHeight="1">
      <c r="E630" s="50"/>
      <c r="F630" s="50"/>
      <c r="G630" s="50"/>
      <c r="H630" s="50"/>
      <c r="L630" s="210"/>
    </row>
    <row r="631" spans="5:12" ht="14.25" customHeight="1">
      <c r="E631" s="50"/>
      <c r="F631" s="50"/>
      <c r="G631" s="50"/>
      <c r="H631" s="50"/>
      <c r="L631" s="210"/>
    </row>
    <row r="632" spans="5:12" ht="14.25" customHeight="1">
      <c r="E632" s="50"/>
      <c r="F632" s="50"/>
      <c r="G632" s="50"/>
      <c r="H632" s="50"/>
      <c r="L632" s="210"/>
    </row>
    <row r="633" spans="5:12" ht="14.25" customHeight="1">
      <c r="E633" s="50"/>
      <c r="F633" s="50"/>
      <c r="G633" s="50"/>
      <c r="H633" s="50"/>
      <c r="L633" s="210"/>
    </row>
    <row r="634" spans="5:12" ht="14.25" customHeight="1">
      <c r="E634" s="50"/>
      <c r="F634" s="50"/>
      <c r="G634" s="50"/>
      <c r="H634" s="50"/>
      <c r="L634" s="210"/>
    </row>
    <row r="635" spans="5:12" ht="14.25" customHeight="1">
      <c r="E635" s="50"/>
      <c r="F635" s="50"/>
      <c r="G635" s="50"/>
      <c r="H635" s="50"/>
      <c r="L635" s="210"/>
    </row>
    <row r="636" spans="5:12" ht="14.25" customHeight="1">
      <c r="E636" s="50"/>
      <c r="F636" s="50"/>
      <c r="G636" s="50"/>
      <c r="H636" s="50"/>
      <c r="L636" s="210"/>
    </row>
    <row r="637" spans="5:12" ht="14.25" customHeight="1">
      <c r="E637" s="50"/>
      <c r="F637" s="50"/>
      <c r="G637" s="50"/>
      <c r="H637" s="50"/>
      <c r="L637" s="210"/>
    </row>
    <row r="638" spans="5:12" ht="14.25" customHeight="1">
      <c r="E638" s="50"/>
      <c r="F638" s="50"/>
      <c r="G638" s="50"/>
      <c r="H638" s="50"/>
      <c r="L638" s="210"/>
    </row>
    <row r="639" spans="5:12" ht="14.25" customHeight="1">
      <c r="E639" s="50"/>
      <c r="F639" s="50"/>
      <c r="G639" s="50"/>
      <c r="H639" s="50"/>
      <c r="L639" s="210"/>
    </row>
    <row r="640" spans="5:12" ht="14.25" customHeight="1">
      <c r="E640" s="50"/>
      <c r="F640" s="50"/>
      <c r="G640" s="50"/>
      <c r="H640" s="50"/>
      <c r="L640" s="210"/>
    </row>
    <row r="641" spans="5:12" ht="14.25" customHeight="1">
      <c r="E641" s="50"/>
      <c r="F641" s="50"/>
      <c r="G641" s="50"/>
      <c r="H641" s="50"/>
      <c r="L641" s="210"/>
    </row>
    <row r="642" spans="5:12" ht="14.25" customHeight="1">
      <c r="E642" s="50"/>
      <c r="F642" s="50"/>
      <c r="G642" s="50"/>
      <c r="H642" s="50"/>
      <c r="L642" s="210"/>
    </row>
    <row r="643" spans="5:12" ht="14.25" customHeight="1">
      <c r="E643" s="50"/>
      <c r="F643" s="50"/>
      <c r="G643" s="50"/>
      <c r="H643" s="50"/>
      <c r="L643" s="210"/>
    </row>
    <row r="644" spans="5:12" ht="14.25" customHeight="1">
      <c r="E644" s="50"/>
      <c r="F644" s="50"/>
      <c r="G644" s="50"/>
      <c r="H644" s="50"/>
      <c r="L644" s="210"/>
    </row>
    <row r="645" spans="5:12" ht="14.25" customHeight="1">
      <c r="E645" s="50"/>
      <c r="F645" s="50"/>
      <c r="G645" s="50"/>
      <c r="H645" s="50"/>
      <c r="L645" s="210"/>
    </row>
    <row r="646" spans="5:12" ht="14.25" customHeight="1">
      <c r="E646" s="50"/>
      <c r="F646" s="50"/>
      <c r="G646" s="50"/>
      <c r="H646" s="50"/>
      <c r="L646" s="210"/>
    </row>
    <row r="647" spans="5:12" ht="14.25" customHeight="1">
      <c r="E647" s="50"/>
      <c r="F647" s="50"/>
      <c r="G647" s="50"/>
      <c r="H647" s="50"/>
      <c r="L647" s="210"/>
    </row>
    <row r="648" spans="5:12" ht="14.25" customHeight="1">
      <c r="E648" s="50"/>
      <c r="F648" s="50"/>
      <c r="G648" s="50"/>
      <c r="H648" s="50"/>
      <c r="L648" s="210"/>
    </row>
    <row r="649" spans="5:12" ht="14.25" customHeight="1">
      <c r="E649" s="50"/>
      <c r="F649" s="50"/>
      <c r="G649" s="50"/>
      <c r="H649" s="50"/>
      <c r="L649" s="210"/>
    </row>
    <row r="650" spans="5:12" ht="14.25" customHeight="1">
      <c r="E650" s="50"/>
      <c r="F650" s="50"/>
      <c r="G650" s="50"/>
      <c r="H650" s="50"/>
      <c r="L650" s="210"/>
    </row>
    <row r="651" spans="5:12" ht="14.25" customHeight="1">
      <c r="E651" s="50"/>
      <c r="F651" s="50"/>
      <c r="G651" s="50"/>
      <c r="H651" s="50"/>
      <c r="L651" s="210"/>
    </row>
    <row r="652" spans="5:12" ht="14.25" customHeight="1">
      <c r="E652" s="50"/>
      <c r="F652" s="50"/>
      <c r="G652" s="50"/>
      <c r="H652" s="50"/>
      <c r="L652" s="210"/>
    </row>
    <row r="653" spans="5:12" ht="14.25" customHeight="1">
      <c r="E653" s="50"/>
      <c r="F653" s="50"/>
      <c r="G653" s="50"/>
      <c r="H653" s="50"/>
      <c r="L653" s="210"/>
    </row>
    <row r="654" spans="5:12" ht="14.25" customHeight="1">
      <c r="E654" s="50"/>
      <c r="F654" s="50"/>
      <c r="G654" s="50"/>
      <c r="H654" s="50"/>
      <c r="L654" s="210"/>
    </row>
    <row r="655" spans="5:12" ht="14.25" customHeight="1">
      <c r="E655" s="50"/>
      <c r="F655" s="50"/>
      <c r="G655" s="50"/>
      <c r="H655" s="50"/>
      <c r="L655" s="210"/>
    </row>
    <row r="656" spans="5:12" ht="14.25" customHeight="1">
      <c r="E656" s="50"/>
      <c r="F656" s="50"/>
      <c r="G656" s="50"/>
      <c r="H656" s="50"/>
      <c r="L656" s="210"/>
    </row>
    <row r="657" spans="5:12" ht="14.25" customHeight="1">
      <c r="E657" s="50"/>
      <c r="F657" s="50"/>
      <c r="G657" s="50"/>
      <c r="H657" s="50"/>
      <c r="L657" s="210"/>
    </row>
    <row r="658" spans="5:12" ht="14.25" customHeight="1">
      <c r="E658" s="50"/>
      <c r="F658" s="50"/>
      <c r="G658" s="50"/>
      <c r="H658" s="50"/>
      <c r="L658" s="210"/>
    </row>
    <row r="659" spans="5:12" ht="14.25" customHeight="1">
      <c r="E659" s="50"/>
      <c r="F659" s="50"/>
      <c r="G659" s="50"/>
      <c r="H659" s="50"/>
      <c r="L659" s="210"/>
    </row>
    <row r="660" spans="5:12" ht="14.25" customHeight="1">
      <c r="E660" s="50"/>
      <c r="F660" s="50"/>
      <c r="G660" s="50"/>
      <c r="H660" s="50"/>
      <c r="L660" s="210"/>
    </row>
    <row r="661" spans="5:12" ht="14.25" customHeight="1">
      <c r="E661" s="50"/>
      <c r="F661" s="50"/>
      <c r="G661" s="50"/>
      <c r="H661" s="50"/>
      <c r="L661" s="210"/>
    </row>
    <row r="662" spans="5:12" ht="14.25" customHeight="1">
      <c r="E662" s="50"/>
      <c r="F662" s="50"/>
      <c r="G662" s="50"/>
      <c r="H662" s="50"/>
      <c r="L662" s="210"/>
    </row>
    <row r="663" spans="5:12" ht="14.25" customHeight="1">
      <c r="E663" s="50"/>
      <c r="F663" s="50"/>
      <c r="G663" s="50"/>
      <c r="H663" s="50"/>
      <c r="L663" s="210"/>
    </row>
    <row r="664" spans="5:12" ht="14.25" customHeight="1">
      <c r="E664" s="50"/>
      <c r="F664" s="50"/>
      <c r="G664" s="50"/>
      <c r="H664" s="50"/>
      <c r="L664" s="210"/>
    </row>
    <row r="665" spans="5:12" ht="14.25" customHeight="1">
      <c r="E665" s="50"/>
      <c r="F665" s="50"/>
      <c r="G665" s="50"/>
      <c r="H665" s="50"/>
      <c r="L665" s="210"/>
    </row>
    <row r="666" spans="5:12" ht="14.25" customHeight="1">
      <c r="E666" s="50"/>
      <c r="F666" s="50"/>
      <c r="G666" s="50"/>
      <c r="H666" s="50"/>
      <c r="L666" s="210"/>
    </row>
    <row r="667" spans="5:12" ht="14.25" customHeight="1">
      <c r="E667" s="50"/>
      <c r="F667" s="50"/>
      <c r="G667" s="50"/>
      <c r="H667" s="50"/>
      <c r="L667" s="210"/>
    </row>
    <row r="668" spans="5:12" ht="14.25" customHeight="1">
      <c r="E668" s="50"/>
      <c r="F668" s="50"/>
      <c r="G668" s="50"/>
      <c r="H668" s="50"/>
      <c r="L668" s="210"/>
    </row>
    <row r="669" spans="5:12" ht="14.25" customHeight="1">
      <c r="E669" s="50"/>
      <c r="F669" s="50"/>
      <c r="G669" s="50"/>
      <c r="H669" s="50"/>
      <c r="L669" s="210"/>
    </row>
    <row r="670" spans="5:12" ht="14.25" customHeight="1">
      <c r="E670" s="50"/>
      <c r="F670" s="50"/>
      <c r="G670" s="50"/>
      <c r="H670" s="50"/>
      <c r="L670" s="210"/>
    </row>
    <row r="671" spans="5:12" ht="14.25" customHeight="1">
      <c r="E671" s="50"/>
      <c r="F671" s="50"/>
      <c r="G671" s="50"/>
      <c r="H671" s="50"/>
      <c r="L671" s="210"/>
    </row>
    <row r="672" spans="5:12" ht="14.25" customHeight="1">
      <c r="E672" s="50"/>
      <c r="F672" s="50"/>
      <c r="G672" s="50"/>
      <c r="H672" s="50"/>
      <c r="L672" s="210"/>
    </row>
    <row r="673" spans="5:12" ht="14.25" customHeight="1">
      <c r="E673" s="50"/>
      <c r="F673" s="50"/>
      <c r="G673" s="50"/>
      <c r="H673" s="50"/>
      <c r="L673" s="210"/>
    </row>
    <row r="674" spans="5:12" ht="14.25" customHeight="1">
      <c r="E674" s="50"/>
      <c r="F674" s="50"/>
      <c r="G674" s="50"/>
      <c r="H674" s="50"/>
      <c r="L674" s="210"/>
    </row>
    <row r="675" spans="5:12" ht="14.25" customHeight="1">
      <c r="E675" s="50"/>
      <c r="F675" s="50"/>
      <c r="G675" s="50"/>
      <c r="H675" s="50"/>
      <c r="L675" s="210"/>
    </row>
    <row r="676" spans="5:12" ht="14.25" customHeight="1">
      <c r="E676" s="50"/>
      <c r="F676" s="50"/>
      <c r="G676" s="50"/>
      <c r="H676" s="50"/>
      <c r="L676" s="210"/>
    </row>
    <row r="677" spans="5:12" ht="14.25" customHeight="1">
      <c r="E677" s="50"/>
      <c r="F677" s="50"/>
      <c r="G677" s="50"/>
      <c r="H677" s="50"/>
      <c r="L677" s="210"/>
    </row>
    <row r="678" spans="5:12" ht="14.25" customHeight="1">
      <c r="E678" s="50"/>
      <c r="F678" s="50"/>
      <c r="G678" s="50"/>
      <c r="H678" s="50"/>
      <c r="L678" s="210"/>
    </row>
    <row r="679" spans="5:12" ht="14.25" customHeight="1">
      <c r="E679" s="50"/>
      <c r="F679" s="50"/>
      <c r="G679" s="50"/>
      <c r="H679" s="50"/>
      <c r="L679" s="210"/>
    </row>
    <row r="680" spans="5:12" ht="14.25" customHeight="1">
      <c r="E680" s="50"/>
      <c r="F680" s="50"/>
      <c r="G680" s="50"/>
      <c r="H680" s="50"/>
      <c r="L680" s="210"/>
    </row>
    <row r="681" spans="5:12" ht="14.25" customHeight="1">
      <c r="E681" s="50"/>
      <c r="F681" s="50"/>
      <c r="G681" s="50"/>
      <c r="H681" s="50"/>
      <c r="L681" s="210"/>
    </row>
    <row r="682" spans="5:12" ht="14.25" customHeight="1">
      <c r="E682" s="50"/>
      <c r="F682" s="50"/>
      <c r="G682" s="50"/>
      <c r="H682" s="50"/>
      <c r="L682" s="210"/>
    </row>
    <row r="683" spans="5:12" ht="14.25" customHeight="1">
      <c r="E683" s="50"/>
      <c r="F683" s="50"/>
      <c r="G683" s="50"/>
      <c r="H683" s="50"/>
      <c r="L683" s="210"/>
    </row>
    <row r="684" spans="5:12" ht="14.25" customHeight="1">
      <c r="E684" s="50"/>
      <c r="F684" s="50"/>
      <c r="G684" s="50"/>
      <c r="H684" s="50"/>
      <c r="L684" s="210"/>
    </row>
    <row r="685" spans="5:12" ht="14.25" customHeight="1">
      <c r="E685" s="50"/>
      <c r="F685" s="50"/>
      <c r="G685" s="50"/>
      <c r="H685" s="50"/>
      <c r="L685" s="210"/>
    </row>
    <row r="686" spans="5:12" ht="14.25" customHeight="1">
      <c r="E686" s="50"/>
      <c r="F686" s="50"/>
      <c r="G686" s="50"/>
      <c r="H686" s="50"/>
      <c r="L686" s="210"/>
    </row>
    <row r="687" spans="5:12" ht="14.25" customHeight="1">
      <c r="E687" s="50"/>
      <c r="F687" s="50"/>
      <c r="G687" s="50"/>
      <c r="H687" s="50"/>
      <c r="L687" s="210"/>
    </row>
    <row r="688" spans="5:12" ht="14.25" customHeight="1">
      <c r="E688" s="50"/>
      <c r="F688" s="50"/>
      <c r="G688" s="50"/>
      <c r="H688" s="50"/>
      <c r="L688" s="210"/>
    </row>
    <row r="689" spans="5:12" ht="14.25" customHeight="1">
      <c r="E689" s="50"/>
      <c r="F689" s="50"/>
      <c r="G689" s="50"/>
      <c r="H689" s="50"/>
      <c r="L689" s="210"/>
    </row>
    <row r="690" spans="5:12" ht="14.25" customHeight="1">
      <c r="E690" s="50"/>
      <c r="F690" s="50"/>
      <c r="G690" s="50"/>
      <c r="H690" s="50"/>
      <c r="L690" s="210"/>
    </row>
    <row r="691" spans="5:12" ht="14.25" customHeight="1">
      <c r="E691" s="50"/>
      <c r="F691" s="50"/>
      <c r="G691" s="50"/>
      <c r="H691" s="50"/>
      <c r="L691" s="210"/>
    </row>
    <row r="692" spans="5:12" ht="14.25" customHeight="1">
      <c r="E692" s="50"/>
      <c r="F692" s="50"/>
      <c r="G692" s="50"/>
      <c r="H692" s="50"/>
      <c r="L692" s="210"/>
    </row>
    <row r="693" spans="5:12" ht="14.25" customHeight="1">
      <c r="E693" s="50"/>
      <c r="F693" s="50"/>
      <c r="G693" s="50"/>
      <c r="H693" s="50"/>
      <c r="L693" s="210"/>
    </row>
    <row r="694" spans="5:12" ht="14.25" customHeight="1">
      <c r="E694" s="50"/>
      <c r="F694" s="50"/>
      <c r="G694" s="50"/>
      <c r="H694" s="50"/>
      <c r="L694" s="210"/>
    </row>
    <row r="695" spans="5:12" ht="14.25" customHeight="1">
      <c r="E695" s="50"/>
      <c r="F695" s="50"/>
      <c r="G695" s="50"/>
      <c r="H695" s="50"/>
      <c r="L695" s="210"/>
    </row>
    <row r="696" spans="5:12" ht="14.25" customHeight="1">
      <c r="E696" s="50"/>
      <c r="F696" s="50"/>
      <c r="G696" s="50"/>
      <c r="H696" s="50"/>
      <c r="L696" s="210"/>
    </row>
    <row r="697" spans="5:12" ht="14.25" customHeight="1">
      <c r="E697" s="50"/>
      <c r="F697" s="50"/>
      <c r="G697" s="50"/>
      <c r="H697" s="50"/>
      <c r="L697" s="210"/>
    </row>
    <row r="698" spans="5:12" ht="14.25" customHeight="1">
      <c r="E698" s="50"/>
      <c r="F698" s="50"/>
      <c r="G698" s="50"/>
      <c r="H698" s="50"/>
      <c r="L698" s="210"/>
    </row>
    <row r="699" spans="5:12" ht="14.25" customHeight="1">
      <c r="E699" s="50"/>
      <c r="F699" s="50"/>
      <c r="G699" s="50"/>
      <c r="H699" s="50"/>
      <c r="L699" s="210"/>
    </row>
    <row r="700" spans="5:12" ht="14.25" customHeight="1">
      <c r="E700" s="50"/>
      <c r="F700" s="50"/>
      <c r="G700" s="50"/>
      <c r="H700" s="50"/>
      <c r="L700" s="210"/>
    </row>
    <row r="701" spans="5:12" ht="14.25" customHeight="1">
      <c r="E701" s="50"/>
      <c r="F701" s="50"/>
      <c r="G701" s="50"/>
      <c r="H701" s="50"/>
      <c r="L701" s="210"/>
    </row>
    <row r="702" spans="5:12" ht="14.25" customHeight="1">
      <c r="E702" s="50"/>
      <c r="F702" s="50"/>
      <c r="G702" s="50"/>
      <c r="H702" s="50"/>
      <c r="L702" s="210"/>
    </row>
    <row r="703" spans="5:12" ht="14.25" customHeight="1">
      <c r="E703" s="50"/>
      <c r="F703" s="50"/>
      <c r="G703" s="50"/>
      <c r="H703" s="50"/>
      <c r="L703" s="210"/>
    </row>
    <row r="704" spans="5:12" ht="14.25" customHeight="1">
      <c r="E704" s="50"/>
      <c r="F704" s="50"/>
      <c r="G704" s="50"/>
      <c r="H704" s="50"/>
      <c r="L704" s="210"/>
    </row>
    <row r="705" spans="5:12" ht="14.25" customHeight="1">
      <c r="E705" s="50"/>
      <c r="F705" s="50"/>
      <c r="G705" s="50"/>
      <c r="H705" s="50"/>
      <c r="L705" s="210"/>
    </row>
    <row r="706" spans="5:12" ht="14.25" customHeight="1">
      <c r="E706" s="50"/>
      <c r="F706" s="50"/>
      <c r="G706" s="50"/>
      <c r="H706" s="50"/>
      <c r="L706" s="210"/>
    </row>
    <row r="707" spans="5:12" ht="14.25" customHeight="1">
      <c r="E707" s="50"/>
      <c r="F707" s="50"/>
      <c r="G707" s="50"/>
      <c r="H707" s="50"/>
      <c r="L707" s="210"/>
    </row>
    <row r="708" spans="5:12" ht="14.25" customHeight="1">
      <c r="E708" s="50"/>
      <c r="F708" s="50"/>
      <c r="G708" s="50"/>
      <c r="H708" s="50"/>
      <c r="L708" s="210"/>
    </row>
    <row r="709" spans="5:12" ht="14.25" customHeight="1">
      <c r="E709" s="50"/>
      <c r="F709" s="50"/>
      <c r="G709" s="50"/>
      <c r="H709" s="50"/>
      <c r="L709" s="210"/>
    </row>
    <row r="710" spans="5:12" ht="14.25" customHeight="1">
      <c r="E710" s="50"/>
      <c r="F710" s="50"/>
      <c r="G710" s="50"/>
      <c r="H710" s="50"/>
      <c r="L710" s="210"/>
    </row>
    <row r="711" spans="5:12" ht="14.25" customHeight="1">
      <c r="E711" s="50"/>
      <c r="F711" s="50"/>
      <c r="G711" s="50"/>
      <c r="H711" s="50"/>
      <c r="L711" s="210"/>
    </row>
    <row r="712" spans="5:12" ht="14.25" customHeight="1">
      <c r="E712" s="50"/>
      <c r="F712" s="50"/>
      <c r="G712" s="50"/>
      <c r="H712" s="50"/>
      <c r="L712" s="210"/>
    </row>
    <row r="713" spans="5:12" ht="14.25" customHeight="1">
      <c r="E713" s="50"/>
      <c r="F713" s="50"/>
      <c r="G713" s="50"/>
      <c r="H713" s="50"/>
      <c r="L713" s="210"/>
    </row>
    <row r="714" spans="5:12" ht="14.25" customHeight="1">
      <c r="E714" s="50"/>
      <c r="F714" s="50"/>
      <c r="G714" s="50"/>
      <c r="H714" s="50"/>
      <c r="L714" s="210"/>
    </row>
    <row r="715" spans="5:12" ht="14.25" customHeight="1">
      <c r="E715" s="50"/>
      <c r="F715" s="50"/>
      <c r="G715" s="50"/>
      <c r="H715" s="50"/>
      <c r="L715" s="210"/>
    </row>
    <row r="716" spans="5:12" ht="14.25" customHeight="1">
      <c r="E716" s="50"/>
      <c r="F716" s="50"/>
      <c r="G716" s="50"/>
      <c r="H716" s="50"/>
      <c r="L716" s="210"/>
    </row>
    <row r="717" spans="5:12" ht="14.25" customHeight="1">
      <c r="E717" s="50"/>
      <c r="F717" s="50"/>
      <c r="G717" s="50"/>
      <c r="H717" s="50"/>
      <c r="L717" s="210"/>
    </row>
    <row r="718" spans="5:12" ht="14.25" customHeight="1">
      <c r="E718" s="50"/>
      <c r="F718" s="50"/>
      <c r="G718" s="50"/>
      <c r="H718" s="50"/>
      <c r="L718" s="210"/>
    </row>
    <row r="719" spans="5:12" ht="14.25" customHeight="1">
      <c r="E719" s="50"/>
      <c r="F719" s="50"/>
      <c r="G719" s="50"/>
      <c r="H719" s="50"/>
      <c r="L719" s="210"/>
    </row>
    <row r="720" spans="5:12" ht="14.25" customHeight="1">
      <c r="E720" s="50"/>
      <c r="F720" s="50"/>
      <c r="G720" s="50"/>
      <c r="H720" s="50"/>
      <c r="L720" s="210"/>
    </row>
    <row r="721" spans="5:12" ht="14.25" customHeight="1">
      <c r="E721" s="50"/>
      <c r="F721" s="50"/>
      <c r="G721" s="50"/>
      <c r="H721" s="50"/>
      <c r="L721" s="210"/>
    </row>
    <row r="722" spans="5:12" ht="14.25" customHeight="1">
      <c r="E722" s="50"/>
      <c r="F722" s="50"/>
      <c r="G722" s="50"/>
      <c r="H722" s="50"/>
      <c r="L722" s="210"/>
    </row>
    <row r="723" spans="5:12" ht="14.25" customHeight="1">
      <c r="E723" s="50"/>
      <c r="F723" s="50"/>
      <c r="G723" s="50"/>
      <c r="H723" s="50"/>
      <c r="L723" s="210"/>
    </row>
    <row r="724" spans="5:12" ht="14.25" customHeight="1">
      <c r="E724" s="50"/>
      <c r="F724" s="50"/>
      <c r="G724" s="50"/>
      <c r="H724" s="50"/>
      <c r="L724" s="210"/>
    </row>
    <row r="725" spans="5:12" ht="14.25" customHeight="1">
      <c r="E725" s="50"/>
      <c r="F725" s="50"/>
      <c r="G725" s="50"/>
      <c r="H725" s="50"/>
      <c r="L725" s="210"/>
    </row>
    <row r="726" spans="5:12" ht="14.25" customHeight="1">
      <c r="E726" s="50"/>
      <c r="F726" s="50"/>
      <c r="G726" s="50"/>
      <c r="H726" s="50"/>
      <c r="L726" s="210"/>
    </row>
    <row r="727" spans="5:12" ht="14.25" customHeight="1">
      <c r="E727" s="50"/>
      <c r="F727" s="50"/>
      <c r="G727" s="50"/>
      <c r="H727" s="50"/>
      <c r="L727" s="210"/>
    </row>
    <row r="728" spans="5:12" ht="14.25" customHeight="1">
      <c r="E728" s="50"/>
      <c r="F728" s="50"/>
      <c r="G728" s="50"/>
      <c r="H728" s="50"/>
      <c r="L728" s="210"/>
    </row>
    <row r="729" spans="5:12" ht="14.25" customHeight="1">
      <c r="E729" s="50"/>
      <c r="F729" s="50"/>
      <c r="G729" s="50"/>
      <c r="H729" s="50"/>
      <c r="L729" s="210"/>
    </row>
    <row r="730" spans="5:12" ht="14.25" customHeight="1">
      <c r="E730" s="50"/>
      <c r="F730" s="50"/>
      <c r="G730" s="50"/>
      <c r="H730" s="50"/>
      <c r="L730" s="210"/>
    </row>
    <row r="731" spans="5:12" ht="14.25" customHeight="1">
      <c r="E731" s="50"/>
      <c r="F731" s="50"/>
      <c r="G731" s="50"/>
      <c r="H731" s="50"/>
      <c r="L731" s="210"/>
    </row>
    <row r="732" spans="5:12" ht="14.25" customHeight="1">
      <c r="E732" s="50"/>
      <c r="F732" s="50"/>
      <c r="G732" s="50"/>
      <c r="H732" s="50"/>
      <c r="L732" s="210"/>
    </row>
    <row r="733" spans="5:12" ht="14.25" customHeight="1">
      <c r="E733" s="50"/>
      <c r="F733" s="50"/>
      <c r="G733" s="50"/>
      <c r="H733" s="50"/>
      <c r="L733" s="210"/>
    </row>
    <row r="734" spans="5:12" ht="14.25" customHeight="1">
      <c r="E734" s="50"/>
      <c r="F734" s="50"/>
      <c r="G734" s="50"/>
      <c r="H734" s="50"/>
      <c r="L734" s="210"/>
    </row>
    <row r="735" spans="5:12" ht="14.25" customHeight="1">
      <c r="E735" s="50"/>
      <c r="F735" s="50"/>
      <c r="G735" s="50"/>
      <c r="H735" s="50"/>
      <c r="L735" s="210"/>
    </row>
    <row r="736" spans="5:12" ht="14.25" customHeight="1">
      <c r="E736" s="50"/>
      <c r="F736" s="50"/>
      <c r="G736" s="50"/>
      <c r="H736" s="50"/>
      <c r="L736" s="210"/>
    </row>
    <row r="737" spans="5:12" ht="14.25" customHeight="1">
      <c r="E737" s="50"/>
      <c r="F737" s="50"/>
      <c r="G737" s="50"/>
      <c r="H737" s="50"/>
      <c r="L737" s="210"/>
    </row>
    <row r="738" spans="5:12" ht="14.25" customHeight="1">
      <c r="E738" s="50"/>
      <c r="F738" s="50"/>
      <c r="G738" s="50"/>
      <c r="H738" s="50"/>
      <c r="L738" s="210"/>
    </row>
    <row r="739" spans="5:12" ht="14.25" customHeight="1">
      <c r="E739" s="50"/>
      <c r="F739" s="50"/>
      <c r="G739" s="50"/>
      <c r="H739" s="50"/>
      <c r="L739" s="210"/>
    </row>
    <row r="740" spans="5:12" ht="14.25" customHeight="1">
      <c r="E740" s="50"/>
      <c r="F740" s="50"/>
      <c r="G740" s="50"/>
      <c r="H740" s="50"/>
      <c r="L740" s="210"/>
    </row>
    <row r="741" spans="5:12" ht="14.25" customHeight="1">
      <c r="E741" s="50"/>
      <c r="F741" s="50"/>
      <c r="G741" s="50"/>
      <c r="H741" s="50"/>
      <c r="L741" s="210"/>
    </row>
    <row r="742" spans="5:12" ht="14.25" customHeight="1">
      <c r="E742" s="50"/>
      <c r="F742" s="50"/>
      <c r="G742" s="50"/>
      <c r="H742" s="50"/>
      <c r="L742" s="210"/>
    </row>
    <row r="743" spans="5:12" ht="14.25" customHeight="1">
      <c r="E743" s="50"/>
      <c r="F743" s="50"/>
      <c r="G743" s="50"/>
      <c r="H743" s="50"/>
      <c r="L743" s="210"/>
    </row>
    <row r="744" spans="5:12" ht="14.25" customHeight="1">
      <c r="E744" s="50"/>
      <c r="F744" s="50"/>
      <c r="G744" s="50"/>
      <c r="H744" s="50"/>
      <c r="L744" s="210"/>
    </row>
    <row r="745" spans="5:12" ht="14.25" customHeight="1">
      <c r="E745" s="50"/>
      <c r="F745" s="50"/>
      <c r="G745" s="50"/>
      <c r="H745" s="50"/>
      <c r="L745" s="210"/>
    </row>
    <row r="746" spans="5:12" ht="14.25" customHeight="1">
      <c r="E746" s="50"/>
      <c r="F746" s="50"/>
      <c r="G746" s="50"/>
      <c r="H746" s="50"/>
      <c r="L746" s="210"/>
    </row>
    <row r="747" spans="5:12" ht="14.25" customHeight="1">
      <c r="E747" s="50"/>
      <c r="F747" s="50"/>
      <c r="G747" s="50"/>
      <c r="H747" s="50"/>
      <c r="L747" s="210"/>
    </row>
    <row r="748" spans="5:12" ht="14.25" customHeight="1">
      <c r="E748" s="50"/>
      <c r="F748" s="50"/>
      <c r="G748" s="50"/>
      <c r="H748" s="50"/>
      <c r="L748" s="210"/>
    </row>
    <row r="749" spans="5:12" ht="14.25" customHeight="1">
      <c r="E749" s="50"/>
      <c r="F749" s="50"/>
      <c r="G749" s="50"/>
      <c r="H749" s="50"/>
      <c r="L749" s="210"/>
    </row>
    <row r="750" spans="5:12" ht="14.25" customHeight="1">
      <c r="E750" s="50"/>
      <c r="F750" s="50"/>
      <c r="G750" s="50"/>
      <c r="H750" s="50"/>
      <c r="L750" s="210"/>
    </row>
    <row r="751" spans="5:12" ht="14.25" customHeight="1">
      <c r="E751" s="50"/>
      <c r="F751" s="50"/>
      <c r="G751" s="50"/>
      <c r="H751" s="50"/>
      <c r="L751" s="210"/>
    </row>
    <row r="752" spans="5:12" ht="14.25" customHeight="1">
      <c r="E752" s="50"/>
      <c r="F752" s="50"/>
      <c r="G752" s="50"/>
      <c r="H752" s="50"/>
      <c r="L752" s="210"/>
    </row>
    <row r="753" spans="5:12" ht="14.25" customHeight="1">
      <c r="E753" s="50"/>
      <c r="F753" s="50"/>
      <c r="G753" s="50"/>
      <c r="H753" s="50"/>
      <c r="L753" s="210"/>
    </row>
    <row r="754" spans="5:12" ht="14.25" customHeight="1">
      <c r="E754" s="50"/>
      <c r="F754" s="50"/>
      <c r="G754" s="50"/>
      <c r="H754" s="50"/>
      <c r="L754" s="210"/>
    </row>
    <row r="755" spans="5:12" ht="14.25" customHeight="1">
      <c r="E755" s="50"/>
      <c r="F755" s="50"/>
      <c r="G755" s="50"/>
      <c r="H755" s="50"/>
      <c r="L755" s="210"/>
    </row>
    <row r="756" spans="5:12" ht="14.25" customHeight="1">
      <c r="E756" s="50"/>
      <c r="F756" s="50"/>
      <c r="G756" s="50"/>
      <c r="H756" s="50"/>
      <c r="L756" s="210"/>
    </row>
    <row r="757" spans="5:12" ht="14.25" customHeight="1">
      <c r="E757" s="50"/>
      <c r="F757" s="50"/>
      <c r="G757" s="50"/>
      <c r="H757" s="50"/>
      <c r="L757" s="210"/>
    </row>
    <row r="758" spans="5:12" ht="14.25" customHeight="1">
      <c r="E758" s="50"/>
      <c r="F758" s="50"/>
      <c r="G758" s="50"/>
      <c r="H758" s="50"/>
      <c r="L758" s="210"/>
    </row>
    <row r="759" spans="5:12" ht="14.25" customHeight="1">
      <c r="E759" s="50"/>
      <c r="F759" s="50"/>
      <c r="G759" s="50"/>
      <c r="H759" s="50"/>
      <c r="L759" s="210"/>
    </row>
    <row r="760" spans="5:12" ht="14.25" customHeight="1">
      <c r="E760" s="50"/>
      <c r="F760" s="50"/>
      <c r="G760" s="50"/>
      <c r="H760" s="50"/>
      <c r="L760" s="210"/>
    </row>
    <row r="761" spans="5:12" ht="14.25" customHeight="1">
      <c r="E761" s="50"/>
      <c r="F761" s="50"/>
      <c r="G761" s="50"/>
      <c r="H761" s="50"/>
      <c r="L761" s="210"/>
    </row>
    <row r="762" spans="5:12" ht="14.25" customHeight="1">
      <c r="E762" s="50"/>
      <c r="F762" s="50"/>
      <c r="G762" s="50"/>
      <c r="H762" s="50"/>
      <c r="L762" s="210"/>
    </row>
    <row r="763" spans="5:12" ht="14.25" customHeight="1">
      <c r="E763" s="50"/>
      <c r="F763" s="50"/>
      <c r="G763" s="50"/>
      <c r="H763" s="50"/>
      <c r="L763" s="210"/>
    </row>
    <row r="764" spans="5:12" ht="14.25" customHeight="1">
      <c r="E764" s="50"/>
      <c r="F764" s="50"/>
      <c r="G764" s="50"/>
      <c r="H764" s="50"/>
      <c r="L764" s="210"/>
    </row>
    <row r="765" spans="5:12" ht="14.25" customHeight="1">
      <c r="E765" s="50"/>
      <c r="F765" s="50"/>
      <c r="G765" s="50"/>
      <c r="H765" s="50"/>
      <c r="L765" s="210"/>
    </row>
    <row r="766" spans="5:12" ht="14.25" customHeight="1">
      <c r="E766" s="50"/>
      <c r="F766" s="50"/>
      <c r="G766" s="50"/>
      <c r="H766" s="50"/>
      <c r="L766" s="210"/>
    </row>
    <row r="767" spans="5:12" ht="14.25" customHeight="1">
      <c r="E767" s="50"/>
      <c r="F767" s="50"/>
      <c r="G767" s="50"/>
      <c r="H767" s="50"/>
      <c r="L767" s="210"/>
    </row>
    <row r="768" spans="5:12" ht="14.25" customHeight="1">
      <c r="E768" s="50"/>
      <c r="F768" s="50"/>
      <c r="G768" s="50"/>
      <c r="H768" s="50"/>
      <c r="L768" s="210"/>
    </row>
    <row r="769" spans="5:12" ht="14.25" customHeight="1">
      <c r="E769" s="50"/>
      <c r="F769" s="50"/>
      <c r="G769" s="50"/>
      <c r="H769" s="50"/>
      <c r="L769" s="210"/>
    </row>
    <row r="770" spans="5:12" ht="14.25" customHeight="1">
      <c r="E770" s="50"/>
      <c r="F770" s="50"/>
      <c r="G770" s="50"/>
      <c r="H770" s="50"/>
      <c r="L770" s="210"/>
    </row>
    <row r="771" spans="5:12" ht="14.25" customHeight="1">
      <c r="E771" s="50"/>
      <c r="F771" s="50"/>
      <c r="G771" s="50"/>
      <c r="H771" s="50"/>
      <c r="L771" s="210"/>
    </row>
    <row r="772" spans="5:12" ht="14.25" customHeight="1">
      <c r="E772" s="50"/>
      <c r="F772" s="50"/>
      <c r="G772" s="50"/>
      <c r="H772" s="50"/>
      <c r="L772" s="210"/>
    </row>
    <row r="773" spans="5:12" ht="14.25" customHeight="1">
      <c r="E773" s="50"/>
      <c r="F773" s="50"/>
      <c r="G773" s="50"/>
      <c r="H773" s="50"/>
      <c r="L773" s="210"/>
    </row>
    <row r="774" spans="5:12" ht="14.25" customHeight="1">
      <c r="E774" s="50"/>
      <c r="F774" s="50"/>
      <c r="G774" s="50"/>
      <c r="H774" s="50"/>
      <c r="L774" s="210"/>
    </row>
    <row r="775" spans="5:12" ht="14.25" customHeight="1">
      <c r="E775" s="50"/>
      <c r="F775" s="50"/>
      <c r="G775" s="50"/>
      <c r="H775" s="50"/>
      <c r="L775" s="210"/>
    </row>
    <row r="776" spans="5:12" ht="14.25" customHeight="1">
      <c r="E776" s="50"/>
      <c r="F776" s="50"/>
      <c r="G776" s="50"/>
      <c r="H776" s="50"/>
      <c r="L776" s="210"/>
    </row>
    <row r="777" spans="5:12" ht="14.25" customHeight="1">
      <c r="E777" s="50"/>
      <c r="F777" s="50"/>
      <c r="G777" s="50"/>
      <c r="H777" s="50"/>
      <c r="L777" s="210"/>
    </row>
    <row r="778" spans="5:12" ht="14.25" customHeight="1">
      <c r="E778" s="50"/>
      <c r="F778" s="50"/>
      <c r="G778" s="50"/>
      <c r="H778" s="50"/>
      <c r="L778" s="210"/>
    </row>
    <row r="779" spans="5:12" ht="14.25" customHeight="1">
      <c r="E779" s="50"/>
      <c r="F779" s="50"/>
      <c r="G779" s="50"/>
      <c r="H779" s="50"/>
      <c r="L779" s="210"/>
    </row>
    <row r="780" spans="5:12" ht="14.25" customHeight="1">
      <c r="E780" s="50"/>
      <c r="F780" s="50"/>
      <c r="G780" s="50"/>
      <c r="H780" s="50"/>
      <c r="L780" s="210"/>
    </row>
    <row r="781" spans="5:12" ht="14.25" customHeight="1">
      <c r="E781" s="50"/>
      <c r="F781" s="50"/>
      <c r="G781" s="50"/>
      <c r="H781" s="50"/>
      <c r="L781" s="210"/>
    </row>
    <row r="782" spans="5:12" ht="14.25" customHeight="1">
      <c r="E782" s="50"/>
      <c r="F782" s="50"/>
      <c r="G782" s="50"/>
      <c r="H782" s="50"/>
      <c r="L782" s="210"/>
    </row>
    <row r="783" spans="5:12" ht="14.25" customHeight="1">
      <c r="E783" s="50"/>
      <c r="F783" s="50"/>
      <c r="G783" s="50"/>
      <c r="H783" s="50"/>
      <c r="L783" s="210"/>
    </row>
    <row r="784" spans="5:12" ht="14.25" customHeight="1">
      <c r="E784" s="50"/>
      <c r="F784" s="50"/>
      <c r="G784" s="50"/>
      <c r="H784" s="50"/>
      <c r="L784" s="210"/>
    </row>
    <row r="785" spans="5:12" ht="14.25" customHeight="1">
      <c r="E785" s="50"/>
      <c r="F785" s="50"/>
      <c r="G785" s="50"/>
      <c r="H785" s="50"/>
      <c r="L785" s="210"/>
    </row>
    <row r="786" spans="5:12" ht="14.25" customHeight="1">
      <c r="E786" s="50"/>
      <c r="F786" s="50"/>
      <c r="G786" s="50"/>
      <c r="H786" s="50"/>
      <c r="L786" s="210"/>
    </row>
    <row r="787" spans="5:12" ht="14.25" customHeight="1">
      <c r="E787" s="50"/>
      <c r="F787" s="50"/>
      <c r="G787" s="50"/>
      <c r="H787" s="50"/>
      <c r="L787" s="210"/>
    </row>
    <row r="788" spans="5:12" ht="14.25" customHeight="1">
      <c r="E788" s="50"/>
      <c r="F788" s="50"/>
      <c r="G788" s="50"/>
      <c r="H788" s="50"/>
      <c r="L788" s="210"/>
    </row>
    <row r="789" spans="5:12" ht="14.25" customHeight="1">
      <c r="E789" s="50"/>
      <c r="F789" s="50"/>
      <c r="G789" s="50"/>
      <c r="H789" s="50"/>
      <c r="L789" s="210"/>
    </row>
    <row r="790" spans="5:12" ht="14.25" customHeight="1">
      <c r="E790" s="50"/>
      <c r="F790" s="50"/>
      <c r="G790" s="50"/>
      <c r="H790" s="50"/>
      <c r="L790" s="210"/>
    </row>
    <row r="791" spans="5:12" ht="14.25" customHeight="1">
      <c r="E791" s="50"/>
      <c r="F791" s="50"/>
      <c r="G791" s="50"/>
      <c r="H791" s="50"/>
      <c r="L791" s="210"/>
    </row>
    <row r="792" spans="5:12" ht="14.25" customHeight="1">
      <c r="E792" s="50"/>
      <c r="F792" s="50"/>
      <c r="G792" s="50"/>
      <c r="H792" s="50"/>
      <c r="L792" s="210"/>
    </row>
    <row r="793" spans="5:12" ht="14.25" customHeight="1">
      <c r="E793" s="50"/>
      <c r="F793" s="50"/>
      <c r="G793" s="50"/>
      <c r="H793" s="50"/>
      <c r="L793" s="210"/>
    </row>
    <row r="794" spans="5:12" ht="14.25" customHeight="1">
      <c r="E794" s="50"/>
      <c r="F794" s="50"/>
      <c r="G794" s="50"/>
      <c r="H794" s="50"/>
      <c r="L794" s="210"/>
    </row>
    <row r="795" spans="5:12" ht="14.25" customHeight="1">
      <c r="E795" s="50"/>
      <c r="F795" s="50"/>
      <c r="G795" s="50"/>
      <c r="H795" s="50"/>
      <c r="L795" s="210"/>
    </row>
    <row r="796" spans="5:12" ht="14.25" customHeight="1">
      <c r="E796" s="50"/>
      <c r="F796" s="50"/>
      <c r="G796" s="50"/>
      <c r="H796" s="50"/>
      <c r="L796" s="210"/>
    </row>
    <row r="797" spans="5:12" ht="14.25" customHeight="1">
      <c r="E797" s="50"/>
      <c r="F797" s="50"/>
      <c r="G797" s="50"/>
      <c r="H797" s="50"/>
      <c r="L797" s="210"/>
    </row>
    <row r="798" spans="5:12" ht="14.25" customHeight="1">
      <c r="E798" s="50"/>
      <c r="F798" s="50"/>
      <c r="G798" s="50"/>
      <c r="H798" s="50"/>
      <c r="L798" s="210"/>
    </row>
    <row r="799" spans="5:12" ht="14.25" customHeight="1">
      <c r="E799" s="50"/>
      <c r="F799" s="50"/>
      <c r="G799" s="50"/>
      <c r="H799" s="50"/>
      <c r="L799" s="210"/>
    </row>
    <row r="800" spans="5:12" ht="14.25" customHeight="1">
      <c r="E800" s="50"/>
      <c r="F800" s="50"/>
      <c r="G800" s="50"/>
      <c r="H800" s="50"/>
      <c r="L800" s="210"/>
    </row>
    <row r="801" spans="5:12" ht="14.25" customHeight="1">
      <c r="E801" s="50"/>
      <c r="F801" s="50"/>
      <c r="G801" s="50"/>
      <c r="H801" s="50"/>
      <c r="L801" s="210"/>
    </row>
    <row r="802" spans="5:12" ht="14.25" customHeight="1">
      <c r="E802" s="50"/>
      <c r="F802" s="50"/>
      <c r="G802" s="50"/>
      <c r="H802" s="50"/>
      <c r="L802" s="210"/>
    </row>
    <row r="803" spans="5:12" ht="14.25" customHeight="1">
      <c r="E803" s="50"/>
      <c r="F803" s="50"/>
      <c r="G803" s="50"/>
      <c r="H803" s="50"/>
      <c r="L803" s="210"/>
    </row>
    <row r="804" spans="5:12" ht="14.25" customHeight="1">
      <c r="E804" s="50"/>
      <c r="F804" s="50"/>
      <c r="G804" s="50"/>
      <c r="H804" s="50"/>
      <c r="L804" s="210"/>
    </row>
    <row r="805" spans="5:12" ht="14.25" customHeight="1">
      <c r="E805" s="50"/>
      <c r="F805" s="50"/>
      <c r="G805" s="50"/>
      <c r="H805" s="50"/>
      <c r="L805" s="210"/>
    </row>
    <row r="806" spans="5:12" ht="14.25" customHeight="1">
      <c r="E806" s="50"/>
      <c r="F806" s="50"/>
      <c r="G806" s="50"/>
      <c r="H806" s="50"/>
      <c r="L806" s="210"/>
    </row>
    <row r="807" spans="5:12" ht="14.25" customHeight="1">
      <c r="E807" s="50"/>
      <c r="F807" s="50"/>
      <c r="G807" s="50"/>
      <c r="H807" s="50"/>
      <c r="L807" s="210"/>
    </row>
    <row r="808" spans="5:12" ht="14.25" customHeight="1">
      <c r="E808" s="50"/>
      <c r="F808" s="50"/>
      <c r="G808" s="50"/>
      <c r="H808" s="50"/>
      <c r="L808" s="210"/>
    </row>
    <row r="809" spans="5:12" ht="14.25" customHeight="1">
      <c r="E809" s="50"/>
      <c r="F809" s="50"/>
      <c r="G809" s="50"/>
      <c r="H809" s="50"/>
      <c r="L809" s="210"/>
    </row>
    <row r="810" spans="5:12" ht="14.25" customHeight="1">
      <c r="E810" s="50"/>
      <c r="F810" s="50"/>
      <c r="G810" s="50"/>
      <c r="H810" s="50"/>
      <c r="L810" s="210"/>
    </row>
    <row r="811" spans="5:12" ht="14.25" customHeight="1">
      <c r="E811" s="50"/>
      <c r="F811" s="50"/>
      <c r="G811" s="50"/>
      <c r="H811" s="50"/>
      <c r="L811" s="210"/>
    </row>
    <row r="812" spans="5:12" ht="14.25" customHeight="1">
      <c r="E812" s="50"/>
      <c r="F812" s="50"/>
      <c r="G812" s="50"/>
      <c r="H812" s="50"/>
      <c r="L812" s="210"/>
    </row>
    <row r="813" spans="5:12" ht="14.25" customHeight="1">
      <c r="E813" s="50"/>
      <c r="F813" s="50"/>
      <c r="G813" s="50"/>
      <c r="H813" s="50"/>
      <c r="L813" s="210"/>
    </row>
    <row r="814" spans="5:12" ht="14.25" customHeight="1">
      <c r="E814" s="50"/>
      <c r="F814" s="50"/>
      <c r="G814" s="50"/>
      <c r="H814" s="50"/>
      <c r="L814" s="210"/>
    </row>
    <row r="815" spans="5:12" ht="14.25" customHeight="1">
      <c r="E815" s="50"/>
      <c r="F815" s="50"/>
      <c r="G815" s="50"/>
      <c r="H815" s="50"/>
      <c r="L815" s="210"/>
    </row>
    <row r="816" spans="5:12" ht="14.25" customHeight="1">
      <c r="E816" s="50"/>
      <c r="F816" s="50"/>
      <c r="G816" s="50"/>
      <c r="H816" s="50"/>
      <c r="L816" s="210"/>
    </row>
    <row r="817" spans="5:12" ht="14.25" customHeight="1">
      <c r="E817" s="50"/>
      <c r="F817" s="50"/>
      <c r="G817" s="50"/>
      <c r="H817" s="50"/>
      <c r="L817" s="210"/>
    </row>
    <row r="818" spans="5:12" ht="14.25" customHeight="1">
      <c r="E818" s="50"/>
      <c r="F818" s="50"/>
      <c r="G818" s="50"/>
      <c r="H818" s="50"/>
      <c r="L818" s="210"/>
    </row>
    <row r="819" spans="5:12" ht="14.25" customHeight="1">
      <c r="E819" s="50"/>
      <c r="F819" s="50"/>
      <c r="G819" s="50"/>
      <c r="H819" s="50"/>
      <c r="L819" s="210"/>
    </row>
    <row r="820" spans="5:12" ht="14.25" customHeight="1">
      <c r="E820" s="50"/>
      <c r="F820" s="50"/>
      <c r="G820" s="50"/>
      <c r="H820" s="50"/>
      <c r="L820" s="210"/>
    </row>
    <row r="821" spans="5:12" ht="14.25" customHeight="1">
      <c r="E821" s="50"/>
      <c r="F821" s="50"/>
      <c r="G821" s="50"/>
      <c r="H821" s="50"/>
      <c r="L821" s="210"/>
    </row>
    <row r="822" spans="5:12" ht="14.25" customHeight="1">
      <c r="E822" s="50"/>
      <c r="F822" s="50"/>
      <c r="G822" s="50"/>
      <c r="H822" s="50"/>
      <c r="L822" s="210"/>
    </row>
    <row r="823" spans="5:12" ht="14.25" customHeight="1">
      <c r="E823" s="50"/>
      <c r="F823" s="50"/>
      <c r="G823" s="50"/>
      <c r="H823" s="50"/>
      <c r="L823" s="210"/>
    </row>
    <row r="824" spans="5:12" ht="14.25" customHeight="1">
      <c r="E824" s="50"/>
      <c r="F824" s="50"/>
      <c r="G824" s="50"/>
      <c r="H824" s="50"/>
      <c r="L824" s="210"/>
    </row>
    <row r="825" spans="5:12" ht="14.25" customHeight="1">
      <c r="E825" s="50"/>
      <c r="F825" s="50"/>
      <c r="G825" s="50"/>
      <c r="H825" s="50"/>
      <c r="L825" s="210"/>
    </row>
    <row r="826" spans="5:12" ht="14.25" customHeight="1">
      <c r="E826" s="50"/>
      <c r="F826" s="50"/>
      <c r="G826" s="50"/>
      <c r="H826" s="50"/>
      <c r="L826" s="210"/>
    </row>
    <row r="827" spans="5:12" ht="14.25" customHeight="1">
      <c r="E827" s="50"/>
      <c r="F827" s="50"/>
      <c r="G827" s="50"/>
      <c r="H827" s="50"/>
      <c r="L827" s="210"/>
    </row>
    <row r="828" spans="5:12" ht="14.25" customHeight="1">
      <c r="E828" s="50"/>
      <c r="F828" s="50"/>
      <c r="G828" s="50"/>
      <c r="H828" s="50"/>
      <c r="L828" s="210"/>
    </row>
    <row r="829" spans="5:12" ht="14.25" customHeight="1">
      <c r="E829" s="50"/>
      <c r="F829" s="50"/>
      <c r="G829" s="50"/>
      <c r="H829" s="50"/>
      <c r="L829" s="210"/>
    </row>
    <row r="830" spans="5:12" ht="14.25" customHeight="1">
      <c r="E830" s="50"/>
      <c r="F830" s="50"/>
      <c r="G830" s="50"/>
      <c r="H830" s="50"/>
      <c r="L830" s="210"/>
    </row>
    <row r="831" spans="5:12" ht="14.25" customHeight="1">
      <c r="E831" s="50"/>
      <c r="F831" s="50"/>
      <c r="G831" s="50"/>
      <c r="H831" s="50"/>
      <c r="L831" s="210"/>
    </row>
    <row r="832" spans="5:12" ht="14.25" customHeight="1">
      <c r="E832" s="50"/>
      <c r="F832" s="50"/>
      <c r="G832" s="50"/>
      <c r="H832" s="50"/>
      <c r="L832" s="210"/>
    </row>
    <row r="833" spans="5:12" ht="14.25" customHeight="1">
      <c r="E833" s="50"/>
      <c r="F833" s="50"/>
      <c r="G833" s="50"/>
      <c r="H833" s="50"/>
      <c r="L833" s="210"/>
    </row>
    <row r="834" spans="5:12" ht="14.25" customHeight="1">
      <c r="E834" s="50"/>
      <c r="F834" s="50"/>
      <c r="G834" s="50"/>
      <c r="H834" s="50"/>
      <c r="L834" s="210"/>
    </row>
    <row r="835" spans="5:12" ht="14.25" customHeight="1">
      <c r="E835" s="50"/>
      <c r="F835" s="50"/>
      <c r="G835" s="50"/>
      <c r="H835" s="50"/>
      <c r="L835" s="210"/>
    </row>
    <row r="836" spans="5:12" ht="14.25" customHeight="1">
      <c r="E836" s="50"/>
      <c r="F836" s="50"/>
      <c r="G836" s="50"/>
      <c r="H836" s="50"/>
      <c r="L836" s="210"/>
    </row>
    <row r="837" spans="5:12" ht="14.25" customHeight="1">
      <c r="E837" s="50"/>
      <c r="F837" s="50"/>
      <c r="G837" s="50"/>
      <c r="H837" s="50"/>
      <c r="L837" s="210"/>
    </row>
    <row r="838" spans="5:12" ht="14.25" customHeight="1">
      <c r="E838" s="50"/>
      <c r="F838" s="50"/>
      <c r="G838" s="50"/>
      <c r="H838" s="50"/>
      <c r="L838" s="210"/>
    </row>
    <row r="839" spans="5:12" ht="14.25" customHeight="1">
      <c r="E839" s="50"/>
      <c r="F839" s="50"/>
      <c r="G839" s="50"/>
      <c r="H839" s="50"/>
      <c r="L839" s="210"/>
    </row>
    <row r="840" spans="5:12" ht="14.25" customHeight="1">
      <c r="E840" s="50"/>
      <c r="F840" s="50"/>
      <c r="G840" s="50"/>
      <c r="H840" s="50"/>
      <c r="L840" s="210"/>
    </row>
    <row r="841" spans="5:12" ht="14.25" customHeight="1">
      <c r="E841" s="50"/>
      <c r="F841" s="50"/>
      <c r="G841" s="50"/>
      <c r="H841" s="50"/>
      <c r="L841" s="210"/>
    </row>
    <row r="842" spans="5:12" ht="14.25" customHeight="1">
      <c r="E842" s="50"/>
      <c r="F842" s="50"/>
      <c r="G842" s="50"/>
      <c r="H842" s="50"/>
      <c r="L842" s="210"/>
    </row>
    <row r="843" spans="5:12" ht="14.25" customHeight="1">
      <c r="E843" s="50"/>
      <c r="F843" s="50"/>
      <c r="G843" s="50"/>
      <c r="H843" s="50"/>
      <c r="L843" s="210"/>
    </row>
    <row r="844" spans="5:12" ht="14.25" customHeight="1">
      <c r="E844" s="50"/>
      <c r="F844" s="50"/>
      <c r="G844" s="50"/>
      <c r="H844" s="50"/>
      <c r="L844" s="210"/>
    </row>
    <row r="845" spans="5:12" ht="14.25" customHeight="1">
      <c r="E845" s="50"/>
      <c r="F845" s="50"/>
      <c r="G845" s="50"/>
      <c r="H845" s="50"/>
      <c r="L845" s="210"/>
    </row>
    <row r="846" spans="5:12" ht="14.25" customHeight="1">
      <c r="E846" s="50"/>
      <c r="F846" s="50"/>
      <c r="G846" s="50"/>
      <c r="H846" s="50"/>
      <c r="L846" s="210"/>
    </row>
    <row r="847" spans="5:12" ht="14.25" customHeight="1">
      <c r="E847" s="50"/>
      <c r="F847" s="50"/>
      <c r="G847" s="50"/>
      <c r="H847" s="50"/>
      <c r="L847" s="210"/>
    </row>
    <row r="848" spans="5:12" ht="14.25" customHeight="1">
      <c r="E848" s="50"/>
      <c r="F848" s="50"/>
      <c r="G848" s="50"/>
      <c r="H848" s="50"/>
      <c r="L848" s="210"/>
    </row>
    <row r="849" spans="5:12" ht="14.25" customHeight="1">
      <c r="E849" s="50"/>
      <c r="F849" s="50"/>
      <c r="G849" s="50"/>
      <c r="H849" s="50"/>
      <c r="L849" s="210"/>
    </row>
    <row r="850" spans="5:12" ht="14.25" customHeight="1">
      <c r="E850" s="50"/>
      <c r="F850" s="50"/>
      <c r="G850" s="50"/>
      <c r="H850" s="50"/>
      <c r="L850" s="210"/>
    </row>
    <row r="851" spans="5:12" ht="14.25" customHeight="1">
      <c r="E851" s="50"/>
      <c r="F851" s="50"/>
      <c r="G851" s="50"/>
      <c r="H851" s="50"/>
      <c r="L851" s="210"/>
    </row>
    <row r="852" spans="5:12" ht="14.25" customHeight="1">
      <c r="E852" s="50"/>
      <c r="F852" s="50"/>
      <c r="G852" s="50"/>
      <c r="H852" s="50"/>
      <c r="L852" s="210"/>
    </row>
    <row r="853" spans="5:12" ht="14.25" customHeight="1">
      <c r="E853" s="50"/>
      <c r="F853" s="50"/>
      <c r="G853" s="50"/>
      <c r="H853" s="50"/>
      <c r="L853" s="210"/>
    </row>
    <row r="854" spans="5:12" ht="14.25" customHeight="1">
      <c r="E854" s="50"/>
      <c r="F854" s="50"/>
      <c r="G854" s="50"/>
      <c r="H854" s="50"/>
      <c r="L854" s="210"/>
    </row>
    <row r="855" spans="5:12" ht="14.25" customHeight="1">
      <c r="E855" s="50"/>
      <c r="F855" s="50"/>
      <c r="G855" s="50"/>
      <c r="H855" s="50"/>
      <c r="L855" s="210"/>
    </row>
    <row r="856" spans="5:12" ht="14.25" customHeight="1">
      <c r="E856" s="50"/>
      <c r="F856" s="50"/>
      <c r="G856" s="50"/>
      <c r="H856" s="50"/>
      <c r="L856" s="210"/>
    </row>
    <row r="857" spans="5:12" ht="14.25" customHeight="1">
      <c r="E857" s="50"/>
      <c r="F857" s="50"/>
      <c r="G857" s="50"/>
      <c r="H857" s="50"/>
      <c r="L857" s="210"/>
    </row>
    <row r="858" spans="5:12" ht="14.25" customHeight="1">
      <c r="E858" s="50"/>
      <c r="F858" s="50"/>
      <c r="G858" s="50"/>
      <c r="H858" s="50"/>
      <c r="L858" s="210"/>
    </row>
    <row r="859" spans="5:12" ht="14.25" customHeight="1">
      <c r="E859" s="50"/>
      <c r="F859" s="50"/>
      <c r="G859" s="50"/>
      <c r="H859" s="50"/>
      <c r="L859" s="210"/>
    </row>
    <row r="860" spans="5:12" ht="14.25" customHeight="1">
      <c r="E860" s="50"/>
      <c r="F860" s="50"/>
      <c r="G860" s="50"/>
      <c r="H860" s="50"/>
      <c r="L860" s="210"/>
    </row>
    <row r="861" spans="5:12" ht="14.25" customHeight="1">
      <c r="E861" s="50"/>
      <c r="F861" s="50"/>
      <c r="G861" s="50"/>
      <c r="H861" s="50"/>
      <c r="L861" s="210"/>
    </row>
    <row r="862" spans="5:12" ht="14.25" customHeight="1">
      <c r="E862" s="50"/>
      <c r="F862" s="50"/>
      <c r="G862" s="50"/>
      <c r="H862" s="50"/>
      <c r="L862" s="210"/>
    </row>
    <row r="863" spans="5:12" ht="14.25" customHeight="1">
      <c r="E863" s="50"/>
      <c r="F863" s="50"/>
      <c r="G863" s="50"/>
      <c r="H863" s="50"/>
      <c r="L863" s="210"/>
    </row>
    <row r="864" spans="5:12" ht="14.25" customHeight="1">
      <c r="E864" s="50"/>
      <c r="F864" s="50"/>
      <c r="G864" s="50"/>
      <c r="H864" s="50"/>
      <c r="L864" s="210"/>
    </row>
    <row r="865" spans="5:12" ht="14.25" customHeight="1">
      <c r="E865" s="50"/>
      <c r="F865" s="50"/>
      <c r="G865" s="50"/>
      <c r="H865" s="50"/>
      <c r="L865" s="210"/>
    </row>
    <row r="866" spans="5:12" ht="14.25" customHeight="1">
      <c r="E866" s="50"/>
      <c r="F866" s="50"/>
      <c r="G866" s="50"/>
      <c r="H866" s="50"/>
      <c r="L866" s="210"/>
    </row>
    <row r="867" spans="5:12" ht="14.25" customHeight="1">
      <c r="E867" s="50"/>
      <c r="F867" s="50"/>
      <c r="G867" s="50"/>
      <c r="H867" s="50"/>
      <c r="L867" s="210"/>
    </row>
    <row r="868" spans="5:12" ht="14.25" customHeight="1">
      <c r="E868" s="50"/>
      <c r="F868" s="50"/>
      <c r="G868" s="50"/>
      <c r="H868" s="50"/>
      <c r="L868" s="210"/>
    </row>
    <row r="869" spans="5:12" ht="14.25" customHeight="1">
      <c r="E869" s="50"/>
      <c r="F869" s="50"/>
      <c r="G869" s="50"/>
      <c r="H869" s="50"/>
      <c r="L869" s="210"/>
    </row>
    <row r="870" spans="5:12" ht="14.25" customHeight="1">
      <c r="E870" s="50"/>
      <c r="F870" s="50"/>
      <c r="G870" s="50"/>
      <c r="H870" s="50"/>
      <c r="L870" s="210"/>
    </row>
    <row r="871" spans="5:12" ht="14.25" customHeight="1">
      <c r="E871" s="50"/>
      <c r="F871" s="50"/>
      <c r="G871" s="50"/>
      <c r="H871" s="50"/>
      <c r="L871" s="210"/>
    </row>
    <row r="872" spans="5:12" ht="14.25" customHeight="1">
      <c r="E872" s="50"/>
      <c r="F872" s="50"/>
      <c r="G872" s="50"/>
      <c r="H872" s="50"/>
      <c r="L872" s="210"/>
    </row>
    <row r="873" spans="5:12" ht="14.25" customHeight="1">
      <c r="E873" s="50"/>
      <c r="F873" s="50"/>
      <c r="G873" s="50"/>
      <c r="H873" s="50"/>
      <c r="L873" s="210"/>
    </row>
    <row r="874" spans="5:12" ht="14.25" customHeight="1">
      <c r="E874" s="50"/>
      <c r="F874" s="50"/>
      <c r="G874" s="50"/>
      <c r="H874" s="50"/>
      <c r="L874" s="210"/>
    </row>
    <row r="875" spans="5:12" ht="14.25" customHeight="1">
      <c r="E875" s="50"/>
      <c r="F875" s="50"/>
      <c r="G875" s="50"/>
      <c r="H875" s="50"/>
      <c r="L875" s="210"/>
    </row>
    <row r="876" spans="5:12" ht="14.25" customHeight="1">
      <c r="E876" s="50"/>
      <c r="F876" s="50"/>
      <c r="G876" s="50"/>
      <c r="H876" s="50"/>
      <c r="L876" s="210"/>
    </row>
    <row r="877" spans="5:12" ht="14.25" customHeight="1">
      <c r="E877" s="50"/>
      <c r="F877" s="50"/>
      <c r="G877" s="50"/>
      <c r="H877" s="50"/>
      <c r="L877" s="210"/>
    </row>
    <row r="878" spans="5:12" ht="14.25" customHeight="1">
      <c r="E878" s="50"/>
      <c r="F878" s="50"/>
      <c r="G878" s="50"/>
      <c r="H878" s="50"/>
      <c r="L878" s="210"/>
    </row>
    <row r="879" spans="5:12" ht="14.25" customHeight="1">
      <c r="E879" s="50"/>
      <c r="F879" s="50"/>
      <c r="G879" s="50"/>
      <c r="H879" s="50"/>
      <c r="L879" s="210"/>
    </row>
    <row r="880" spans="5:12" ht="14.25" customHeight="1">
      <c r="E880" s="50"/>
      <c r="F880" s="50"/>
      <c r="G880" s="50"/>
      <c r="H880" s="50"/>
      <c r="L880" s="210"/>
    </row>
    <row r="881" spans="5:12" ht="14.25" customHeight="1">
      <c r="E881" s="50"/>
      <c r="F881" s="50"/>
      <c r="G881" s="50"/>
      <c r="H881" s="50"/>
      <c r="L881" s="210"/>
    </row>
    <row r="882" spans="5:12" ht="14.25" customHeight="1">
      <c r="E882" s="50"/>
      <c r="F882" s="50"/>
      <c r="G882" s="50"/>
      <c r="H882" s="50"/>
      <c r="L882" s="210"/>
    </row>
    <row r="883" spans="5:12" ht="14.25" customHeight="1">
      <c r="E883" s="50"/>
      <c r="F883" s="50"/>
      <c r="G883" s="50"/>
      <c r="H883" s="50"/>
      <c r="L883" s="210"/>
    </row>
    <row r="884" spans="5:12" ht="14.25" customHeight="1">
      <c r="E884" s="50"/>
      <c r="F884" s="50"/>
      <c r="G884" s="50"/>
      <c r="H884" s="50"/>
      <c r="L884" s="210"/>
    </row>
    <row r="885" spans="5:12" ht="14.25" customHeight="1">
      <c r="E885" s="50"/>
      <c r="F885" s="50"/>
      <c r="G885" s="50"/>
      <c r="H885" s="50"/>
      <c r="L885" s="210"/>
    </row>
    <row r="886" spans="5:12" ht="14.25" customHeight="1">
      <c r="E886" s="50"/>
      <c r="F886" s="50"/>
      <c r="G886" s="50"/>
      <c r="H886" s="50"/>
      <c r="L886" s="210"/>
    </row>
    <row r="887" spans="5:12" ht="14.25" customHeight="1">
      <c r="E887" s="50"/>
      <c r="F887" s="50"/>
      <c r="G887" s="50"/>
      <c r="H887" s="50"/>
      <c r="L887" s="210"/>
    </row>
    <row r="888" spans="5:12" ht="14.25" customHeight="1">
      <c r="E888" s="50"/>
      <c r="F888" s="50"/>
      <c r="G888" s="50"/>
      <c r="H888" s="50"/>
      <c r="L888" s="210"/>
    </row>
    <row r="889" spans="5:12" ht="14.25" customHeight="1">
      <c r="E889" s="50"/>
      <c r="F889" s="50"/>
      <c r="G889" s="50"/>
      <c r="H889" s="50"/>
      <c r="L889" s="210"/>
    </row>
    <row r="890" spans="5:12" ht="14.25" customHeight="1">
      <c r="E890" s="50"/>
      <c r="F890" s="50"/>
      <c r="G890" s="50"/>
      <c r="H890" s="50"/>
      <c r="L890" s="210"/>
    </row>
    <row r="891" spans="5:12" ht="14.25" customHeight="1">
      <c r="E891" s="50"/>
      <c r="F891" s="50"/>
      <c r="G891" s="50"/>
      <c r="H891" s="50"/>
      <c r="L891" s="210"/>
    </row>
    <row r="892" spans="5:12" ht="14.25" customHeight="1">
      <c r="E892" s="50"/>
      <c r="F892" s="50"/>
      <c r="G892" s="50"/>
      <c r="H892" s="50"/>
      <c r="L892" s="210"/>
    </row>
    <row r="893" spans="5:12" ht="14.25" customHeight="1">
      <c r="E893" s="50"/>
      <c r="F893" s="50"/>
      <c r="G893" s="50"/>
      <c r="H893" s="50"/>
      <c r="L893" s="210"/>
    </row>
    <row r="894" spans="5:12" ht="14.25" customHeight="1">
      <c r="E894" s="50"/>
      <c r="F894" s="50"/>
      <c r="G894" s="50"/>
      <c r="H894" s="50"/>
      <c r="L894" s="210"/>
    </row>
    <row r="895" spans="5:12" ht="14.25" customHeight="1">
      <c r="E895" s="50"/>
      <c r="F895" s="50"/>
      <c r="G895" s="50"/>
      <c r="H895" s="50"/>
      <c r="L895" s="210"/>
    </row>
    <row r="896" spans="5:12" ht="14.25" customHeight="1">
      <c r="E896" s="50"/>
      <c r="F896" s="50"/>
      <c r="G896" s="50"/>
      <c r="H896" s="50"/>
      <c r="L896" s="210"/>
    </row>
    <row r="897" spans="5:12" ht="14.25" customHeight="1">
      <c r="E897" s="50"/>
      <c r="F897" s="50"/>
      <c r="G897" s="50"/>
      <c r="H897" s="50"/>
      <c r="L897" s="210"/>
    </row>
    <row r="898" spans="5:12" ht="14.25" customHeight="1">
      <c r="E898" s="50"/>
      <c r="F898" s="50"/>
      <c r="G898" s="50"/>
      <c r="H898" s="50"/>
      <c r="L898" s="210"/>
    </row>
    <row r="899" spans="5:12" ht="14.25" customHeight="1">
      <c r="E899" s="50"/>
      <c r="F899" s="50"/>
      <c r="G899" s="50"/>
      <c r="H899" s="50"/>
      <c r="L899" s="210"/>
    </row>
    <row r="900" spans="5:12" ht="14.25" customHeight="1">
      <c r="E900" s="50"/>
      <c r="F900" s="50"/>
      <c r="G900" s="50"/>
      <c r="H900" s="50"/>
      <c r="L900" s="210"/>
    </row>
    <row r="901" spans="5:12" ht="14.25" customHeight="1">
      <c r="E901" s="50"/>
      <c r="F901" s="50"/>
      <c r="G901" s="50"/>
      <c r="H901" s="50"/>
      <c r="L901" s="210"/>
    </row>
    <row r="902" spans="5:12" ht="14.25" customHeight="1">
      <c r="E902" s="50"/>
      <c r="F902" s="50"/>
      <c r="G902" s="50"/>
      <c r="H902" s="50"/>
      <c r="L902" s="210"/>
    </row>
    <row r="903" spans="5:12" ht="14.25" customHeight="1">
      <c r="E903" s="50"/>
      <c r="F903" s="50"/>
      <c r="G903" s="50"/>
      <c r="H903" s="50"/>
      <c r="L903" s="210"/>
    </row>
    <row r="904" spans="5:12" ht="14.25" customHeight="1">
      <c r="E904" s="50"/>
      <c r="F904" s="50"/>
      <c r="G904" s="50"/>
      <c r="H904" s="50"/>
      <c r="L904" s="210"/>
    </row>
    <row r="905" spans="5:12" ht="14.25" customHeight="1">
      <c r="E905" s="50"/>
      <c r="F905" s="50"/>
      <c r="G905" s="50"/>
      <c r="H905" s="50"/>
      <c r="L905" s="210"/>
    </row>
    <row r="906" spans="5:12" ht="14.25" customHeight="1">
      <c r="E906" s="50"/>
      <c r="F906" s="50"/>
      <c r="G906" s="50"/>
      <c r="H906" s="50"/>
      <c r="L906" s="210"/>
    </row>
    <row r="907" spans="5:12" ht="14.25" customHeight="1">
      <c r="E907" s="50"/>
      <c r="F907" s="50"/>
      <c r="G907" s="50"/>
      <c r="H907" s="50"/>
      <c r="L907" s="210"/>
    </row>
    <row r="908" spans="5:12" ht="14.25" customHeight="1">
      <c r="E908" s="50"/>
      <c r="F908" s="50"/>
      <c r="G908" s="50"/>
      <c r="H908" s="50"/>
      <c r="L908" s="210"/>
    </row>
    <row r="909" spans="5:12" ht="14.25" customHeight="1">
      <c r="E909" s="50"/>
      <c r="F909" s="50"/>
      <c r="G909" s="50"/>
      <c r="H909" s="50"/>
      <c r="L909" s="210"/>
    </row>
    <row r="910" spans="5:12" ht="14.25" customHeight="1">
      <c r="E910" s="50"/>
      <c r="F910" s="50"/>
      <c r="G910" s="50"/>
      <c r="H910" s="50"/>
      <c r="L910" s="210"/>
    </row>
    <row r="911" spans="5:12" ht="14.25" customHeight="1">
      <c r="E911" s="50"/>
      <c r="F911" s="50"/>
      <c r="G911" s="50"/>
      <c r="H911" s="50"/>
      <c r="L911" s="210"/>
    </row>
    <row r="912" spans="5:12" ht="14.25" customHeight="1">
      <c r="E912" s="50"/>
      <c r="F912" s="50"/>
      <c r="G912" s="50"/>
      <c r="H912" s="50"/>
      <c r="L912" s="210"/>
    </row>
    <row r="913" spans="5:12" ht="14.25" customHeight="1">
      <c r="E913" s="50"/>
      <c r="F913" s="50"/>
      <c r="G913" s="50"/>
      <c r="H913" s="50"/>
      <c r="L913" s="210"/>
    </row>
    <row r="914" spans="5:12" ht="14.25" customHeight="1">
      <c r="E914" s="50"/>
      <c r="F914" s="50"/>
      <c r="G914" s="50"/>
      <c r="H914" s="50"/>
      <c r="L914" s="210"/>
    </row>
    <row r="915" spans="5:12" ht="14.25" customHeight="1">
      <c r="E915" s="50"/>
      <c r="F915" s="50"/>
      <c r="G915" s="50"/>
      <c r="H915" s="50"/>
      <c r="L915" s="210"/>
    </row>
    <row r="916" spans="5:12" ht="14.25" customHeight="1">
      <c r="E916" s="50"/>
      <c r="F916" s="50"/>
      <c r="G916" s="50"/>
      <c r="H916" s="50"/>
      <c r="L916" s="210"/>
    </row>
    <row r="917" spans="5:12" ht="14.25" customHeight="1">
      <c r="E917" s="50"/>
      <c r="F917" s="50"/>
      <c r="G917" s="50"/>
      <c r="H917" s="50"/>
      <c r="L917" s="210"/>
    </row>
    <row r="918" spans="5:12" ht="14.25" customHeight="1">
      <c r="E918" s="50"/>
      <c r="F918" s="50"/>
      <c r="G918" s="50"/>
      <c r="H918" s="50"/>
      <c r="L918" s="210"/>
    </row>
    <row r="919" spans="5:12" ht="14.25" customHeight="1">
      <c r="E919" s="50"/>
      <c r="F919" s="50"/>
      <c r="G919" s="50"/>
      <c r="H919" s="50"/>
      <c r="L919" s="210"/>
    </row>
    <row r="920" spans="5:12" ht="14.25" customHeight="1">
      <c r="E920" s="50"/>
      <c r="F920" s="50"/>
      <c r="G920" s="50"/>
      <c r="H920" s="50"/>
      <c r="L920" s="210"/>
    </row>
    <row r="921" spans="5:12" ht="14.25" customHeight="1">
      <c r="E921" s="50"/>
      <c r="F921" s="50"/>
      <c r="G921" s="50"/>
      <c r="H921" s="50"/>
      <c r="L921" s="210"/>
    </row>
    <row r="922" spans="5:12" ht="14.25" customHeight="1">
      <c r="E922" s="50"/>
      <c r="F922" s="50"/>
      <c r="G922" s="50"/>
      <c r="H922" s="50"/>
      <c r="L922" s="210"/>
    </row>
    <row r="923" spans="5:12" ht="14.25" customHeight="1">
      <c r="E923" s="50"/>
      <c r="F923" s="50"/>
      <c r="G923" s="50"/>
      <c r="H923" s="50"/>
      <c r="L923" s="210"/>
    </row>
    <row r="924" spans="5:12" ht="14.25" customHeight="1">
      <c r="E924" s="50"/>
      <c r="F924" s="50"/>
      <c r="G924" s="50"/>
      <c r="H924" s="50"/>
      <c r="L924" s="210"/>
    </row>
    <row r="925" spans="5:12" ht="14.25" customHeight="1">
      <c r="E925" s="50"/>
      <c r="F925" s="50"/>
      <c r="G925" s="50"/>
      <c r="H925" s="50"/>
      <c r="L925" s="210"/>
    </row>
    <row r="926" spans="5:12" ht="14.25" customHeight="1">
      <c r="E926" s="50"/>
      <c r="F926" s="50"/>
      <c r="G926" s="50"/>
      <c r="H926" s="50"/>
      <c r="L926" s="210"/>
    </row>
    <row r="927" spans="5:12" ht="14.25" customHeight="1">
      <c r="E927" s="50"/>
      <c r="F927" s="50"/>
      <c r="G927" s="50"/>
      <c r="H927" s="50"/>
      <c r="L927" s="210"/>
    </row>
    <row r="928" spans="5:12" ht="14.25" customHeight="1">
      <c r="E928" s="50"/>
      <c r="F928" s="50"/>
      <c r="G928" s="50"/>
      <c r="H928" s="50"/>
      <c r="L928" s="210"/>
    </row>
    <row r="929" spans="5:12" ht="14.25" customHeight="1">
      <c r="E929" s="50"/>
      <c r="F929" s="50"/>
      <c r="G929" s="50"/>
      <c r="H929" s="50"/>
      <c r="L929" s="210"/>
    </row>
    <row r="930" spans="5:12" ht="14.25" customHeight="1">
      <c r="E930" s="50"/>
      <c r="F930" s="50"/>
      <c r="G930" s="50"/>
      <c r="H930" s="50"/>
      <c r="L930" s="210"/>
    </row>
    <row r="931" spans="5:12" ht="14.25" customHeight="1">
      <c r="E931" s="50"/>
      <c r="F931" s="50"/>
      <c r="G931" s="50"/>
      <c r="H931" s="50"/>
      <c r="L931" s="210"/>
    </row>
    <row r="932" spans="5:12" ht="14.25" customHeight="1">
      <c r="E932" s="50"/>
      <c r="F932" s="50"/>
      <c r="G932" s="50"/>
      <c r="H932" s="50"/>
      <c r="L932" s="210"/>
    </row>
    <row r="933" spans="5:12" ht="14.25" customHeight="1">
      <c r="E933" s="50"/>
      <c r="F933" s="50"/>
      <c r="G933" s="50"/>
      <c r="H933" s="50"/>
      <c r="L933" s="210"/>
    </row>
    <row r="934" spans="5:12" ht="14.25" customHeight="1">
      <c r="E934" s="50"/>
      <c r="F934" s="50"/>
      <c r="G934" s="50"/>
      <c r="H934" s="50"/>
      <c r="L934" s="210"/>
    </row>
    <row r="935" spans="5:12" ht="14.25" customHeight="1">
      <c r="E935" s="50"/>
      <c r="F935" s="50"/>
      <c r="G935" s="50"/>
      <c r="H935" s="50"/>
      <c r="L935" s="210"/>
    </row>
    <row r="936" spans="5:12" ht="14.25" customHeight="1">
      <c r="E936" s="50"/>
      <c r="F936" s="50"/>
      <c r="G936" s="50"/>
      <c r="H936" s="50"/>
      <c r="L936" s="210"/>
    </row>
    <row r="937" spans="5:12" ht="14.25" customHeight="1">
      <c r="E937" s="50"/>
      <c r="F937" s="50"/>
      <c r="G937" s="50"/>
      <c r="H937" s="50"/>
      <c r="L937" s="210"/>
    </row>
    <row r="938" spans="5:12" ht="14.25" customHeight="1">
      <c r="E938" s="50"/>
      <c r="F938" s="50"/>
      <c r="G938" s="50"/>
      <c r="H938" s="50"/>
      <c r="L938" s="210"/>
    </row>
    <row r="939" spans="5:12" ht="14.25" customHeight="1">
      <c r="E939" s="50"/>
      <c r="F939" s="50"/>
      <c r="G939" s="50"/>
      <c r="H939" s="50"/>
      <c r="L939" s="210"/>
    </row>
    <row r="940" spans="5:12" ht="14.25" customHeight="1">
      <c r="E940" s="50"/>
      <c r="F940" s="50"/>
      <c r="G940" s="50"/>
      <c r="H940" s="50"/>
      <c r="L940" s="210"/>
    </row>
    <row r="941" spans="5:12" ht="14.25" customHeight="1">
      <c r="E941" s="50"/>
      <c r="F941" s="50"/>
      <c r="G941" s="50"/>
      <c r="H941" s="50"/>
      <c r="L941" s="210"/>
    </row>
    <row r="942" spans="5:12" ht="14.25" customHeight="1">
      <c r="E942" s="50"/>
      <c r="F942" s="50"/>
      <c r="G942" s="50"/>
      <c r="H942" s="50"/>
      <c r="L942" s="210"/>
    </row>
    <row r="943" spans="5:12" ht="14.25" customHeight="1">
      <c r="E943" s="50"/>
      <c r="F943" s="50"/>
      <c r="G943" s="50"/>
      <c r="H943" s="50"/>
      <c r="L943" s="210"/>
    </row>
    <row r="944" spans="5:12" ht="14.25" customHeight="1">
      <c r="E944" s="50"/>
      <c r="F944" s="50"/>
      <c r="G944" s="50"/>
      <c r="H944" s="50"/>
      <c r="L944" s="210"/>
    </row>
    <row r="945" spans="5:12" ht="14.25" customHeight="1">
      <c r="E945" s="50"/>
      <c r="F945" s="50"/>
      <c r="G945" s="50"/>
      <c r="H945" s="50"/>
      <c r="L945" s="210"/>
    </row>
    <row r="946" spans="5:12" ht="14.25" customHeight="1">
      <c r="E946" s="50"/>
      <c r="F946" s="50"/>
      <c r="G946" s="50"/>
      <c r="H946" s="50"/>
      <c r="L946" s="210"/>
    </row>
    <row r="947" spans="5:12" ht="14.25" customHeight="1">
      <c r="E947" s="50"/>
      <c r="F947" s="50"/>
      <c r="G947" s="50"/>
      <c r="H947" s="50"/>
      <c r="L947" s="210"/>
    </row>
    <row r="948" spans="5:12" ht="14.25" customHeight="1">
      <c r="E948" s="50"/>
      <c r="F948" s="50"/>
      <c r="G948" s="50"/>
      <c r="H948" s="50"/>
      <c r="L948" s="210"/>
    </row>
    <row r="949" spans="5:12" ht="14.25" customHeight="1">
      <c r="E949" s="50"/>
      <c r="F949" s="50"/>
      <c r="G949" s="50"/>
      <c r="H949" s="50"/>
      <c r="L949" s="210"/>
    </row>
    <row r="950" spans="5:12" ht="14.25" customHeight="1">
      <c r="E950" s="50"/>
      <c r="F950" s="50"/>
      <c r="G950" s="50"/>
      <c r="H950" s="50"/>
      <c r="L950" s="210"/>
    </row>
    <row r="951" spans="5:12" ht="14.25" customHeight="1">
      <c r="E951" s="50"/>
      <c r="F951" s="50"/>
      <c r="G951" s="50"/>
      <c r="H951" s="50"/>
      <c r="L951" s="210"/>
    </row>
    <row r="952" spans="5:12" ht="14.25" customHeight="1">
      <c r="E952" s="50"/>
      <c r="F952" s="50"/>
      <c r="G952" s="50"/>
      <c r="H952" s="50"/>
      <c r="L952" s="210"/>
    </row>
    <row r="953" spans="5:12" ht="14.25" customHeight="1">
      <c r="E953" s="50"/>
      <c r="F953" s="50"/>
      <c r="G953" s="50"/>
      <c r="H953" s="50"/>
      <c r="L953" s="210"/>
    </row>
    <row r="954" spans="5:12" ht="14.25" customHeight="1">
      <c r="E954" s="50"/>
      <c r="F954" s="50"/>
      <c r="G954" s="50"/>
      <c r="H954" s="50"/>
      <c r="L954" s="210"/>
    </row>
    <row r="955" spans="5:12" ht="14.25" customHeight="1">
      <c r="E955" s="50"/>
      <c r="F955" s="50"/>
      <c r="G955" s="50"/>
      <c r="H955" s="50"/>
      <c r="L955" s="210"/>
    </row>
    <row r="956" spans="5:12" ht="14.25" customHeight="1">
      <c r="E956" s="50"/>
      <c r="F956" s="50"/>
      <c r="G956" s="50"/>
      <c r="H956" s="50"/>
      <c r="L956" s="210"/>
    </row>
    <row r="957" spans="5:12" ht="14.25" customHeight="1">
      <c r="E957" s="50"/>
      <c r="F957" s="50"/>
      <c r="G957" s="50"/>
      <c r="H957" s="50"/>
      <c r="L957" s="210"/>
    </row>
    <row r="958" spans="5:12" ht="14.25" customHeight="1">
      <c r="E958" s="50"/>
      <c r="F958" s="50"/>
      <c r="G958" s="50"/>
      <c r="H958" s="50"/>
      <c r="L958" s="210"/>
    </row>
    <row r="959" spans="5:12" ht="14.25" customHeight="1">
      <c r="E959" s="50"/>
      <c r="F959" s="50"/>
      <c r="G959" s="50"/>
      <c r="H959" s="50"/>
      <c r="L959" s="210"/>
    </row>
    <row r="960" spans="5:12" ht="14.25" customHeight="1">
      <c r="E960" s="50"/>
      <c r="F960" s="50"/>
      <c r="G960" s="50"/>
      <c r="H960" s="50"/>
      <c r="L960" s="210"/>
    </row>
    <row r="961" spans="5:12" ht="14.25" customHeight="1">
      <c r="E961" s="50"/>
      <c r="F961" s="50"/>
      <c r="G961" s="50"/>
      <c r="H961" s="50"/>
      <c r="L961" s="210"/>
    </row>
    <row r="962" spans="5:12" ht="14.25" customHeight="1">
      <c r="E962" s="50"/>
      <c r="F962" s="50"/>
      <c r="G962" s="50"/>
      <c r="H962" s="50"/>
      <c r="L962" s="210"/>
    </row>
    <row r="963" spans="5:12" ht="14.25" customHeight="1">
      <c r="E963" s="50"/>
      <c r="F963" s="50"/>
      <c r="G963" s="50"/>
      <c r="H963" s="50"/>
      <c r="L963" s="210"/>
    </row>
    <row r="964" spans="5:12" ht="14.25" customHeight="1">
      <c r="E964" s="50"/>
      <c r="F964" s="50"/>
      <c r="G964" s="50"/>
      <c r="H964" s="50"/>
      <c r="L964" s="210"/>
    </row>
    <row r="965" spans="5:12" ht="14.25" customHeight="1">
      <c r="E965" s="50"/>
      <c r="F965" s="50"/>
      <c r="G965" s="50"/>
      <c r="H965" s="50"/>
      <c r="L965" s="210"/>
    </row>
    <row r="966" spans="5:12" ht="14.25" customHeight="1">
      <c r="E966" s="50"/>
      <c r="F966" s="50"/>
      <c r="G966" s="50"/>
      <c r="H966" s="50"/>
      <c r="L966" s="210"/>
    </row>
    <row r="967" spans="5:12" ht="14.25" customHeight="1">
      <c r="E967" s="50"/>
      <c r="F967" s="50"/>
      <c r="G967" s="50"/>
      <c r="H967" s="50"/>
      <c r="L967" s="210"/>
    </row>
    <row r="968" spans="5:12" ht="14.25" customHeight="1">
      <c r="E968" s="50"/>
      <c r="F968" s="50"/>
      <c r="G968" s="50"/>
      <c r="H968" s="50"/>
      <c r="L968" s="210"/>
    </row>
    <row r="969" spans="5:12" ht="14.25" customHeight="1">
      <c r="E969" s="50"/>
      <c r="F969" s="50"/>
      <c r="G969" s="50"/>
      <c r="H969" s="50"/>
      <c r="L969" s="210"/>
    </row>
    <row r="970" spans="5:12" ht="14.25" customHeight="1">
      <c r="E970" s="50"/>
      <c r="F970" s="50"/>
      <c r="G970" s="50"/>
      <c r="H970" s="50"/>
      <c r="L970" s="210"/>
    </row>
    <row r="971" spans="5:12" ht="14.25" customHeight="1">
      <c r="E971" s="50"/>
      <c r="F971" s="50"/>
      <c r="G971" s="50"/>
      <c r="H971" s="50"/>
      <c r="L971" s="210"/>
    </row>
    <row r="972" spans="5:12" ht="14.25" customHeight="1">
      <c r="E972" s="50"/>
      <c r="F972" s="50"/>
      <c r="G972" s="50"/>
      <c r="H972" s="50"/>
      <c r="L972" s="210"/>
    </row>
    <row r="973" spans="5:12" ht="14.25" customHeight="1">
      <c r="E973" s="50"/>
      <c r="F973" s="50"/>
      <c r="G973" s="50"/>
      <c r="H973" s="50"/>
      <c r="L973" s="210"/>
    </row>
    <row r="974" spans="5:12" ht="14.25" customHeight="1">
      <c r="E974" s="50"/>
      <c r="F974" s="50"/>
      <c r="G974" s="50"/>
      <c r="H974" s="50"/>
      <c r="L974" s="210"/>
    </row>
    <row r="975" spans="5:12" ht="14.25" customHeight="1">
      <c r="E975" s="50"/>
      <c r="F975" s="50"/>
      <c r="G975" s="50"/>
      <c r="H975" s="50"/>
      <c r="L975" s="210"/>
    </row>
    <row r="976" spans="5:12" ht="14.25" customHeight="1">
      <c r="E976" s="50"/>
      <c r="F976" s="50"/>
      <c r="G976" s="50"/>
      <c r="H976" s="50"/>
      <c r="L976" s="210"/>
    </row>
    <row r="977" spans="5:12" ht="14.25" customHeight="1">
      <c r="E977" s="50"/>
      <c r="F977" s="50"/>
      <c r="G977" s="50"/>
      <c r="H977" s="50"/>
      <c r="L977" s="210"/>
    </row>
    <row r="978" spans="5:12" ht="14.25" customHeight="1">
      <c r="E978" s="50"/>
      <c r="F978" s="50"/>
      <c r="G978" s="50"/>
      <c r="H978" s="50"/>
      <c r="L978" s="210"/>
    </row>
    <row r="979" spans="5:12" ht="14.25" customHeight="1">
      <c r="E979" s="50"/>
      <c r="F979" s="50"/>
      <c r="G979" s="50"/>
      <c r="H979" s="50"/>
      <c r="L979" s="210"/>
    </row>
    <row r="980" spans="5:12" ht="14.25" customHeight="1">
      <c r="E980" s="50"/>
      <c r="F980" s="50"/>
      <c r="G980" s="50"/>
      <c r="H980" s="50"/>
      <c r="L980" s="210"/>
    </row>
    <row r="981" spans="5:12" ht="14.25" customHeight="1">
      <c r="E981" s="50"/>
      <c r="F981" s="50"/>
      <c r="G981" s="50"/>
      <c r="H981" s="50"/>
      <c r="L981" s="210"/>
    </row>
    <row r="982" spans="5:12" ht="14.25" customHeight="1">
      <c r="E982" s="50"/>
      <c r="F982" s="50"/>
      <c r="G982" s="50"/>
      <c r="H982" s="50"/>
      <c r="L982" s="210"/>
    </row>
    <row r="983" spans="5:12" ht="14.25" customHeight="1">
      <c r="E983" s="50"/>
      <c r="F983" s="50"/>
      <c r="G983" s="50"/>
      <c r="H983" s="50"/>
      <c r="L983" s="210"/>
    </row>
    <row r="984" spans="5:12" ht="14.25" customHeight="1">
      <c r="E984" s="50"/>
      <c r="F984" s="50"/>
      <c r="G984" s="50"/>
      <c r="H984" s="50"/>
      <c r="L984" s="210"/>
    </row>
    <row r="985" spans="5:12" ht="14.25" customHeight="1">
      <c r="E985" s="50"/>
      <c r="F985" s="50"/>
      <c r="G985" s="50"/>
      <c r="H985" s="50"/>
      <c r="L985" s="210"/>
    </row>
    <row r="986" spans="5:12" ht="14.25" customHeight="1">
      <c r="E986" s="50"/>
      <c r="F986" s="50"/>
      <c r="G986" s="50"/>
      <c r="H986" s="50"/>
      <c r="L986" s="210"/>
    </row>
    <row r="987" spans="5:12" ht="14.25" customHeight="1">
      <c r="E987" s="50"/>
      <c r="F987" s="50"/>
      <c r="G987" s="50"/>
      <c r="H987" s="50"/>
      <c r="L987" s="210"/>
    </row>
    <row r="988" spans="5:12" ht="14.25" customHeight="1">
      <c r="E988" s="50"/>
      <c r="F988" s="50"/>
      <c r="G988" s="50"/>
      <c r="H988" s="50"/>
      <c r="L988" s="210"/>
    </row>
    <row r="989" spans="5:12" ht="14.25" customHeight="1">
      <c r="E989" s="50"/>
      <c r="F989" s="50"/>
      <c r="G989" s="50"/>
      <c r="H989" s="50"/>
      <c r="L989" s="210"/>
    </row>
    <row r="990" spans="5:12" ht="14.25" customHeight="1">
      <c r="E990" s="50"/>
      <c r="F990" s="50"/>
      <c r="G990" s="50"/>
      <c r="H990" s="50"/>
      <c r="L990" s="210"/>
    </row>
    <row r="991" spans="5:12" ht="14.25" customHeight="1">
      <c r="E991" s="50"/>
      <c r="F991" s="50"/>
      <c r="G991" s="50"/>
      <c r="H991" s="50"/>
      <c r="L991" s="210"/>
    </row>
    <row r="992" spans="5:12" ht="14.25" customHeight="1">
      <c r="E992" s="50"/>
      <c r="F992" s="50"/>
      <c r="G992" s="50"/>
      <c r="H992" s="50"/>
      <c r="L992" s="210"/>
    </row>
    <row r="993" spans="5:12" ht="14.25" customHeight="1">
      <c r="E993" s="50"/>
      <c r="F993" s="50"/>
      <c r="G993" s="50"/>
      <c r="H993" s="50"/>
      <c r="L993" s="210"/>
    </row>
    <row r="994" spans="5:12" ht="14.25" customHeight="1">
      <c r="E994" s="50"/>
      <c r="F994" s="50"/>
      <c r="G994" s="50"/>
      <c r="H994" s="50"/>
      <c r="L994" s="210"/>
    </row>
    <row r="995" spans="5:12" ht="14.25" customHeight="1">
      <c r="E995" s="50"/>
      <c r="F995" s="50"/>
      <c r="G995" s="50"/>
      <c r="H995" s="50"/>
      <c r="L995" s="210"/>
    </row>
    <row r="996" spans="5:12" ht="14.25" customHeight="1">
      <c r="E996" s="50"/>
      <c r="F996" s="50"/>
      <c r="G996" s="50"/>
      <c r="H996" s="50"/>
      <c r="L996" s="210"/>
    </row>
    <row r="997" spans="5:12" ht="14.25" customHeight="1">
      <c r="E997" s="50"/>
      <c r="F997" s="50"/>
      <c r="G997" s="50"/>
      <c r="H997" s="50"/>
      <c r="L997" s="210"/>
    </row>
    <row r="998" spans="5:12" ht="14.25" customHeight="1">
      <c r="E998" s="50"/>
      <c r="F998" s="50"/>
      <c r="G998" s="50"/>
      <c r="H998" s="50"/>
      <c r="L998" s="210"/>
    </row>
    <row r="999" spans="5:12" ht="14.25" customHeight="1">
      <c r="E999" s="50"/>
      <c r="F999" s="50"/>
      <c r="G999" s="50"/>
      <c r="H999" s="50"/>
      <c r="L999" s="210"/>
    </row>
    <row r="1000" spans="5:12" ht="14.25" customHeight="1">
      <c r="E1000" s="50"/>
      <c r="F1000" s="50"/>
      <c r="G1000" s="50"/>
      <c r="H1000" s="50"/>
      <c r="L1000" s="210"/>
    </row>
  </sheetData>
  <mergeCells count="1">
    <mergeCell ref="A13:B13"/>
  </mergeCells>
  <dataValidations count="1">
    <dataValidation type="list" allowBlank="1" showErrorMessage="1" sqref="B4" xr:uid="{00000000-0002-0000-0800-000000000000}">
      <formula1>"0.05,0.1,0.15,0.2,0.25,0.3,0.35,0.4,0.45,0.5,0.55,0.6,0.65,0.7,0.75,0.8,0.85,0.9,0.95,1.0"</formula1>
    </dataValidation>
  </dataValidation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Instructions</vt:lpstr>
      <vt:lpstr>GHG Inventory</vt:lpstr>
      <vt:lpstr>Facility Master List</vt:lpstr>
      <vt:lpstr>Energy Provider Accounts</vt:lpstr>
      <vt:lpstr>Electric Data</vt:lpstr>
      <vt:lpstr>Natural Gas Data</vt:lpstr>
      <vt:lpstr>Tank Fuels</vt:lpstr>
      <vt:lpstr>Vehicle Fleet Fuel</vt:lpstr>
      <vt:lpstr>CAP Score Card</vt:lpstr>
      <vt:lpstr>US EIA Emission Factors</vt:lpstr>
      <vt:lpstr>Factors and Sources</vt:lpstr>
      <vt:lpstr>Propane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Climate Action Associates LLC</dc:creator>
  <cp:lastModifiedBy>Suzan Flamm</cp:lastModifiedBy>
  <dcterms:created xsi:type="dcterms:W3CDTF">2018-05-08T14:34:52Z</dcterms:created>
  <dcterms:modified xsi:type="dcterms:W3CDTF">2022-10-12T14:55:34Z</dcterms:modified>
</cp:coreProperties>
</file>